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 yWindow="-12" windowWidth="28836" windowHeight="6408" firstSheet="1" activeTab="1"/>
  </bookViews>
  <sheets>
    <sheet name="Опросный_лист" sheetId="1" state="hidden" r:id="rId1"/>
    <sheet name="Ключевые требования" sheetId="2" r:id="rId2"/>
    <sheet name="Матрица СИЗ" sheetId="5" r:id="rId3"/>
    <sheet name="Акт-допуск" sheetId="3" state="hidden" r:id="rId4"/>
    <sheet name="Ввод данных площадки" sheetId="4" state="hidden" r:id="rId5"/>
  </sheets>
  <definedNames>
    <definedName name="_xlnm._FilterDatabase" localSheetId="3" hidden="1">'Акт-допуск'!$24:$227</definedName>
    <definedName name="_xlnm._FilterDatabase" localSheetId="1" hidden="1">'Ключевые требования'!$A$4:$I$105</definedName>
    <definedName name="_xlnm.Print_Area" localSheetId="3">'Акт-допуск'!$A$1:$G$226</definedName>
    <definedName name="_xlnm.Print_Area" localSheetId="1">'Ключевые требования'!$A$1:$E$112</definedName>
    <definedName name="_xlnm.Print_Area" localSheetId="0">Опросный_лист!$A$1:$C$218</definedName>
  </definedNames>
  <calcPr calcId="162913"/>
</workbook>
</file>

<file path=xl/calcChain.xml><?xml version="1.0" encoding="utf-8"?>
<calcChain xmlns="http://schemas.openxmlformats.org/spreadsheetml/2006/main">
  <c r="D45" i="3" l="1"/>
  <c r="D40" i="3"/>
  <c r="D41" i="3"/>
  <c r="D42" i="3"/>
  <c r="D43" i="3"/>
  <c r="D44" i="3"/>
  <c r="D190" i="3" l="1"/>
  <c r="D191" i="3"/>
  <c r="E201" i="1" l="1"/>
  <c r="D201" i="1"/>
  <c r="E200" i="1"/>
  <c r="D200" i="1"/>
  <c r="E199" i="1"/>
  <c r="D199" i="1"/>
  <c r="E198" i="1"/>
  <c r="D198" i="1"/>
  <c r="E197" i="1"/>
  <c r="D197" i="1"/>
  <c r="E196" i="1"/>
  <c r="D196" i="1"/>
  <c r="L196" i="1"/>
  <c r="I196" i="1"/>
  <c r="G196" i="1"/>
  <c r="B196" i="1"/>
  <c r="B86" i="3" l="1"/>
  <c r="B85" i="3"/>
  <c r="B84" i="3"/>
  <c r="B83" i="3"/>
  <c r="B82" i="3"/>
  <c r="B81" i="3"/>
  <c r="B80" i="3"/>
  <c r="B79" i="3"/>
  <c r="B78" i="3"/>
  <c r="E3" i="4"/>
  <c r="J182" i="3" l="1"/>
  <c r="J104" i="2"/>
  <c r="I86" i="2" l="1"/>
  <c r="D84" i="1"/>
  <c r="C84" i="1" s="1"/>
  <c r="L194" i="3" l="1"/>
  <c r="L189" i="3"/>
  <c r="L188" i="3"/>
  <c r="L183" i="3"/>
  <c r="I182" i="3"/>
  <c r="B182" i="3" s="1"/>
  <c r="L182" i="3" s="1"/>
  <c r="H104" i="2"/>
  <c r="B104" i="2" s="1"/>
  <c r="L178" i="3"/>
  <c r="L179" i="3"/>
  <c r="D194" i="3" l="1"/>
  <c r="D187" i="3"/>
  <c r="B193" i="3"/>
  <c r="L193" i="3" s="1"/>
  <c r="B190" i="3"/>
  <c r="L190" i="3" s="1"/>
  <c r="D189" i="3"/>
  <c r="D56" i="3"/>
  <c r="D188" i="3"/>
  <c r="D186" i="3"/>
  <c r="D185" i="3"/>
  <c r="D184" i="3"/>
  <c r="D182" i="3"/>
  <c r="D181" i="3"/>
  <c r="D180" i="3"/>
  <c r="D178" i="3"/>
  <c r="D177" i="3"/>
  <c r="B177" i="3"/>
  <c r="L177" i="3" s="1"/>
  <c r="D88" i="3"/>
  <c r="D172" i="3"/>
  <c r="D170" i="3"/>
  <c r="B172" i="3"/>
  <c r="L172" i="3" s="1"/>
  <c r="B170" i="3"/>
  <c r="D161" i="3"/>
  <c r="D165" i="3"/>
  <c r="D164" i="3"/>
  <c r="B164" i="3"/>
  <c r="L164" i="3" s="1"/>
  <c r="D163" i="3"/>
  <c r="B163" i="3"/>
  <c r="L163" i="3" s="1"/>
  <c r="D155" i="3"/>
  <c r="B161" i="3"/>
  <c r="B155" i="3"/>
  <c r="L155" i="3" s="1"/>
  <c r="D109" i="3"/>
  <c r="D67" i="1"/>
  <c r="D108" i="3"/>
  <c r="B109" i="3"/>
  <c r="L109" i="3" s="1"/>
  <c r="D107" i="3"/>
  <c r="B108" i="3"/>
  <c r="L108" i="3" s="1"/>
  <c r="D106" i="3"/>
  <c r="B107" i="3"/>
  <c r="L107" i="3" s="1"/>
  <c r="B106" i="3"/>
  <c r="L106" i="3" s="1"/>
  <c r="D93" i="3"/>
  <c r="D91" i="3"/>
  <c r="H18" i="3"/>
  <c r="E160" i="1"/>
  <c r="L161" i="3" l="1"/>
  <c r="L162" i="3"/>
  <c r="L171" i="3"/>
  <c r="L170" i="3"/>
  <c r="B93" i="3"/>
  <c r="B62" i="3" l="1"/>
  <c r="C59" i="1" l="1"/>
  <c r="H161" i="3"/>
  <c r="C37" i="1"/>
  <c r="B174" i="3" l="1"/>
  <c r="L174" i="3" s="1"/>
  <c r="D175" i="3"/>
  <c r="D174" i="3"/>
  <c r="D156" i="3"/>
  <c r="B156" i="3"/>
  <c r="L156" i="3" s="1"/>
  <c r="B157" i="3"/>
  <c r="D157" i="3"/>
  <c r="B175" i="3"/>
  <c r="L175" i="3" s="1"/>
  <c r="B184" i="3"/>
  <c r="L184" i="3" s="1"/>
  <c r="B56" i="3"/>
  <c r="L157" i="3" l="1"/>
  <c r="L158" i="3"/>
  <c r="B192" i="3"/>
  <c r="L192" i="3" s="1"/>
  <c r="C18" i="2"/>
  <c r="C99" i="2"/>
  <c r="B97" i="3"/>
  <c r="C19" i="2"/>
  <c r="B96" i="3"/>
  <c r="L96" i="3" l="1"/>
  <c r="H96" i="3"/>
  <c r="H97" i="3"/>
  <c r="L97" i="3"/>
  <c r="A199" i="3"/>
  <c r="B102" i="3" l="1"/>
  <c r="L102" i="3" s="1"/>
  <c r="C24" i="2"/>
  <c r="C23" i="2"/>
  <c r="B101" i="3"/>
  <c r="L101" i="3" s="1"/>
  <c r="B95" i="3"/>
  <c r="C17" i="2"/>
  <c r="C95" i="2"/>
  <c r="C94" i="2"/>
  <c r="C100" i="2"/>
  <c r="H95" i="3" l="1"/>
  <c r="L95" i="3"/>
  <c r="A93" i="3"/>
  <c r="C67" i="1"/>
  <c r="D68" i="1"/>
  <c r="D69" i="1"/>
  <c r="D70" i="1"/>
  <c r="D71" i="1"/>
  <c r="D72" i="1"/>
  <c r="D73" i="1"/>
  <c r="D74" i="1"/>
  <c r="D75" i="1"/>
  <c r="D76" i="1"/>
  <c r="D77" i="1"/>
  <c r="D78" i="1"/>
  <c r="D79" i="1"/>
  <c r="D80" i="1"/>
  <c r="D81" i="1"/>
  <c r="D82" i="1"/>
  <c r="D83" i="1"/>
  <c r="D85" i="1"/>
  <c r="D86" i="1"/>
  <c r="D87" i="1"/>
  <c r="D88" i="1"/>
  <c r="D89" i="1"/>
  <c r="D90" i="1"/>
  <c r="D91" i="1"/>
  <c r="D92" i="1"/>
  <c r="D93" i="1"/>
  <c r="C93" i="1" s="1"/>
  <c r="D94" i="1"/>
  <c r="D95" i="1"/>
  <c r="D96" i="1"/>
  <c r="D97" i="1"/>
  <c r="D98" i="1"/>
  <c r="D99" i="1"/>
  <c r="C99" i="1" s="1"/>
  <c r="D100" i="1"/>
  <c r="D101" i="1"/>
  <c r="D102" i="1"/>
  <c r="D103" i="1"/>
  <c r="D104" i="1"/>
  <c r="D105" i="1"/>
  <c r="D106" i="1"/>
  <c r="D107" i="1"/>
  <c r="C108" i="1"/>
  <c r="E117" i="1"/>
  <c r="E118" i="1"/>
  <c r="E119" i="1"/>
  <c r="E120" i="1"/>
  <c r="E121" i="1"/>
  <c r="E122" i="1"/>
  <c r="E124" i="1"/>
  <c r="E125" i="1"/>
  <c r="E126" i="1"/>
  <c r="E127" i="1"/>
  <c r="E128" i="1"/>
  <c r="E129" i="1"/>
  <c r="E131" i="1"/>
  <c r="E132" i="1"/>
  <c r="E133" i="1"/>
  <c r="E134" i="1"/>
  <c r="E135" i="1"/>
  <c r="E136" i="1"/>
  <c r="E138" i="1"/>
  <c r="E139" i="1"/>
  <c r="E140" i="1"/>
  <c r="E141" i="1"/>
  <c r="E142" i="1"/>
  <c r="E143" i="1"/>
  <c r="E145" i="1"/>
  <c r="E146" i="1"/>
  <c r="E147" i="1"/>
  <c r="E148" i="1"/>
  <c r="D166" i="3" l="1"/>
  <c r="D168" i="3"/>
  <c r="B166" i="3"/>
  <c r="D66" i="1"/>
  <c r="D65" i="1" s="1"/>
  <c r="D110" i="3" s="1"/>
  <c r="E67" i="1"/>
  <c r="B168" i="3"/>
  <c r="C77" i="2"/>
  <c r="I77" i="2" s="1"/>
  <c r="C78" i="2"/>
  <c r="E144" i="1"/>
  <c r="E116" i="1"/>
  <c r="E123" i="1"/>
  <c r="E137" i="1"/>
  <c r="E130" i="1"/>
  <c r="C88" i="2"/>
  <c r="I88" i="2" s="1"/>
  <c r="C89" i="2"/>
  <c r="I89" i="2" s="1"/>
  <c r="C90" i="2"/>
  <c r="I90" i="2" s="1"/>
  <c r="C91" i="2"/>
  <c r="I91" i="2" s="1"/>
  <c r="C92" i="2"/>
  <c r="I92" i="2" s="1"/>
  <c r="C87" i="2"/>
  <c r="I87" i="2" s="1"/>
  <c r="C84" i="2"/>
  <c r="L166" i="3" l="1"/>
  <c r="L167" i="3"/>
  <c r="L169" i="3"/>
  <c r="L168" i="3"/>
  <c r="D176" i="3"/>
  <c r="B173" i="3"/>
  <c r="L173" i="3" s="1"/>
  <c r="D153" i="3"/>
  <c r="D173" i="3"/>
  <c r="D159" i="3"/>
  <c r="B159" i="3"/>
  <c r="D154" i="3"/>
  <c r="B152" i="3"/>
  <c r="L152" i="3" s="1"/>
  <c r="D152" i="3"/>
  <c r="B110" i="3"/>
  <c r="L110" i="3" s="1"/>
  <c r="E213" i="3"/>
  <c r="B176" i="3"/>
  <c r="L176" i="3" s="1"/>
  <c r="B154" i="3"/>
  <c r="L154" i="3" s="1"/>
  <c r="B27" i="2"/>
  <c r="E115" i="1"/>
  <c r="C85" i="2"/>
  <c r="I85" i="2" s="1"/>
  <c r="C9" i="2"/>
  <c r="L160" i="3" l="1"/>
  <c r="L159" i="3"/>
  <c r="J109" i="3"/>
  <c r="B73" i="3" l="1"/>
  <c r="H181" i="3" l="1"/>
  <c r="C56" i="2" l="1"/>
  <c r="H109" i="3" l="1"/>
  <c r="D90" i="3" l="1"/>
  <c r="H187" i="3" l="1"/>
  <c r="H186" i="3"/>
  <c r="C97" i="2"/>
  <c r="L91" i="3" l="1"/>
  <c r="L92" i="3"/>
  <c r="L87" i="3"/>
  <c r="B75" i="3"/>
  <c r="L75" i="3" s="1"/>
  <c r="B71" i="3"/>
  <c r="L71" i="3" s="1"/>
  <c r="L73" i="3"/>
  <c r="B68" i="3"/>
  <c r="L68" i="3" s="1"/>
  <c r="B66" i="3"/>
  <c r="L66" i="3" s="1"/>
  <c r="B63" i="3"/>
  <c r="L63" i="3" s="1"/>
  <c r="B65" i="3"/>
  <c r="L65" i="3" s="1"/>
  <c r="B64" i="3"/>
  <c r="L64" i="3" s="1"/>
  <c r="L62" i="3"/>
  <c r="I105" i="2"/>
  <c r="I104" i="2"/>
  <c r="I97" i="2"/>
  <c r="I27" i="2"/>
  <c r="I14" i="2"/>
  <c r="I15" i="2"/>
  <c r="B226" i="3"/>
  <c r="C220" i="3"/>
  <c r="B220" i="3"/>
  <c r="B216" i="3"/>
  <c r="D216" i="3"/>
  <c r="E220" i="3"/>
  <c r="E216" i="3"/>
  <c r="G166" i="1"/>
  <c r="E166" i="1"/>
  <c r="B212" i="3"/>
  <c r="B211" i="3"/>
  <c r="C103" i="2"/>
  <c r="I103" i="2" s="1"/>
  <c r="H191" i="3"/>
  <c r="B191" i="3" s="1"/>
  <c r="L191" i="3" s="1"/>
  <c r="H185" i="3"/>
  <c r="B185" i="3" s="1"/>
  <c r="L185" i="3" s="1"/>
  <c r="B180" i="3"/>
  <c r="L180" i="3" s="1"/>
  <c r="B98" i="3"/>
  <c r="B165" i="3"/>
  <c r="L165" i="3" s="1"/>
  <c r="C101" i="2"/>
  <c r="I101" i="2" s="1"/>
  <c r="I99" i="2"/>
  <c r="H98" i="3" l="1"/>
  <c r="L98" i="3"/>
  <c r="C20" i="2"/>
  <c r="B70" i="3"/>
  <c r="L70" i="3" s="1"/>
  <c r="B112" i="3" l="1"/>
  <c r="B111" i="3"/>
  <c r="C71" i="2"/>
  <c r="C28" i="2"/>
  <c r="I28" i="2" s="1"/>
  <c r="B136" i="3"/>
  <c r="L136" i="3" s="1"/>
  <c r="B116" i="3"/>
  <c r="L116" i="3" s="1"/>
  <c r="B153" i="3"/>
  <c r="L153" i="3" s="1"/>
  <c r="B69" i="3"/>
  <c r="L69" i="3" s="1"/>
  <c r="B186" i="3"/>
  <c r="L186" i="3" s="1"/>
  <c r="C96" i="2"/>
  <c r="I96" i="2" s="1"/>
  <c r="I95" i="2"/>
  <c r="K105" i="3"/>
  <c r="B105" i="3" s="1"/>
  <c r="L105" i="3" s="1"/>
  <c r="B103" i="3"/>
  <c r="L103" i="3" s="1"/>
  <c r="B100" i="3"/>
  <c r="B99" i="3"/>
  <c r="C22" i="2"/>
  <c r="I22" i="2" s="1"/>
  <c r="C21" i="2"/>
  <c r="I21" i="2" s="1"/>
  <c r="B90" i="3"/>
  <c r="L90" i="3" s="1"/>
  <c r="B88" i="3"/>
  <c r="L88" i="3" s="1"/>
  <c r="B89" i="3"/>
  <c r="L89" i="3" s="1"/>
  <c r="L56" i="3"/>
  <c r="B77" i="3"/>
  <c r="L77" i="3" s="1"/>
  <c r="B76" i="3"/>
  <c r="L76" i="3" s="1"/>
  <c r="J19" i="3"/>
  <c r="B58" i="3"/>
  <c r="L58" i="3" s="1"/>
  <c r="B59" i="3"/>
  <c r="L59" i="3" s="1"/>
  <c r="B60" i="3"/>
  <c r="L60" i="3" s="1"/>
  <c r="B61" i="3"/>
  <c r="L61" i="3" s="1"/>
  <c r="B72" i="3"/>
  <c r="L72" i="3" s="1"/>
  <c r="B74" i="3"/>
  <c r="L74" i="3" s="1"/>
  <c r="B57" i="3"/>
  <c r="L57" i="3" s="1"/>
  <c r="D211" i="1"/>
  <c r="E211" i="1"/>
  <c r="D55" i="3" s="1"/>
  <c r="L185" i="1"/>
  <c r="L186" i="1"/>
  <c r="L187" i="1"/>
  <c r="L188" i="1"/>
  <c r="L189" i="1"/>
  <c r="L190" i="1"/>
  <c r="L191" i="1"/>
  <c r="L192" i="1"/>
  <c r="L193" i="1"/>
  <c r="L194" i="1"/>
  <c r="L195" i="1"/>
  <c r="L197" i="1"/>
  <c r="L198" i="1"/>
  <c r="L199" i="1"/>
  <c r="L200" i="1"/>
  <c r="L201" i="1"/>
  <c r="L202" i="1"/>
  <c r="L203" i="1"/>
  <c r="L204" i="1"/>
  <c r="L205" i="1"/>
  <c r="L206" i="1"/>
  <c r="L207" i="1"/>
  <c r="L208" i="1"/>
  <c r="L209" i="1"/>
  <c r="L210" i="1"/>
  <c r="L211" i="1"/>
  <c r="I185" i="1"/>
  <c r="I186" i="1"/>
  <c r="I187" i="1"/>
  <c r="I188" i="1"/>
  <c r="I189" i="1"/>
  <c r="I190" i="1"/>
  <c r="I191" i="1"/>
  <c r="I192" i="1"/>
  <c r="I193" i="1"/>
  <c r="I194" i="1"/>
  <c r="I195" i="1"/>
  <c r="I197" i="1"/>
  <c r="I198" i="1"/>
  <c r="I199" i="1"/>
  <c r="I200" i="1"/>
  <c r="I201" i="1"/>
  <c r="I202" i="1"/>
  <c r="I203" i="1"/>
  <c r="I204" i="1"/>
  <c r="I205" i="1"/>
  <c r="I206" i="1"/>
  <c r="I207" i="1"/>
  <c r="I208" i="1"/>
  <c r="I209" i="1"/>
  <c r="I210" i="1"/>
  <c r="I211" i="1"/>
  <c r="G185" i="1"/>
  <c r="G186" i="1"/>
  <c r="G187" i="1"/>
  <c r="G188" i="1"/>
  <c r="G189" i="1"/>
  <c r="G190" i="1"/>
  <c r="G191" i="1"/>
  <c r="G192" i="1"/>
  <c r="G193" i="1"/>
  <c r="G194" i="1"/>
  <c r="G195" i="1"/>
  <c r="G197" i="1"/>
  <c r="G198" i="1"/>
  <c r="G199" i="1"/>
  <c r="G200" i="1"/>
  <c r="G201" i="1"/>
  <c r="G202" i="1"/>
  <c r="G203" i="1"/>
  <c r="G204" i="1"/>
  <c r="G205" i="1"/>
  <c r="G206" i="1"/>
  <c r="G207" i="1"/>
  <c r="G208" i="1"/>
  <c r="G209" i="1"/>
  <c r="G210" i="1"/>
  <c r="G211" i="1"/>
  <c r="L184" i="1"/>
  <c r="I184" i="1"/>
  <c r="G184" i="1"/>
  <c r="B185" i="1"/>
  <c r="B186" i="1"/>
  <c r="B187" i="1"/>
  <c r="B188" i="1"/>
  <c r="B189" i="1"/>
  <c r="B190" i="1"/>
  <c r="B191" i="1"/>
  <c r="B192" i="1"/>
  <c r="B193" i="1"/>
  <c r="B194" i="1"/>
  <c r="B195" i="1"/>
  <c r="B197" i="1"/>
  <c r="B198" i="1"/>
  <c r="B199" i="1"/>
  <c r="B200" i="1"/>
  <c r="B201" i="1"/>
  <c r="B202" i="1"/>
  <c r="B203" i="1"/>
  <c r="B204" i="1"/>
  <c r="B205" i="1"/>
  <c r="B206" i="1"/>
  <c r="B207" i="1"/>
  <c r="B208" i="1"/>
  <c r="B209" i="1"/>
  <c r="B210" i="1"/>
  <c r="B211" i="1"/>
  <c r="B184" i="1"/>
  <c r="D184" i="1" s="1"/>
  <c r="A10" i="3"/>
  <c r="E4" i="4"/>
  <c r="E5" i="4"/>
  <c r="G160" i="1"/>
  <c r="A7" i="3"/>
  <c r="A4" i="3"/>
  <c r="L99" i="3" l="1"/>
  <c r="H99" i="3"/>
  <c r="L100" i="3"/>
  <c r="H100" i="3"/>
  <c r="H102" i="3"/>
  <c r="H103" i="3"/>
  <c r="H101" i="3"/>
  <c r="L93" i="3"/>
  <c r="C13" i="2"/>
  <c r="I13" i="2" s="1"/>
  <c r="C11" i="2"/>
  <c r="I11" i="2" s="1"/>
  <c r="D94" i="3" l="1"/>
  <c r="B94" i="3"/>
  <c r="L94" i="3" s="1"/>
  <c r="A94" i="3"/>
  <c r="C76" i="2"/>
  <c r="I76" i="2" s="1"/>
  <c r="C75" i="2"/>
  <c r="I75" i="2" l="1"/>
  <c r="C74" i="2"/>
  <c r="I74" i="2" s="1"/>
  <c r="C102" i="2"/>
  <c r="I102" i="2" s="1"/>
  <c r="I94" i="2"/>
  <c r="C26" i="2"/>
  <c r="I26" i="2" s="1"/>
  <c r="I84" i="2"/>
  <c r="C83" i="2"/>
  <c r="I83" i="2" s="1"/>
  <c r="C82" i="2"/>
  <c r="C80" i="2"/>
  <c r="I80" i="2" s="1"/>
  <c r="C65" i="2"/>
  <c r="I65" i="2" s="1"/>
  <c r="C66" i="2"/>
  <c r="I66" i="2" s="1"/>
  <c r="C67" i="2"/>
  <c r="I67" i="2" s="1"/>
  <c r="C68" i="2"/>
  <c r="I68" i="2" s="1"/>
  <c r="C69" i="2"/>
  <c r="I69" i="2" s="1"/>
  <c r="C70" i="2"/>
  <c r="I70" i="2" s="1"/>
  <c r="C64" i="2"/>
  <c r="I64" i="2" s="1"/>
  <c r="C59" i="2"/>
  <c r="I59" i="2" s="1"/>
  <c r="C60" i="2"/>
  <c r="I60" i="2" s="1"/>
  <c r="C61" i="2"/>
  <c r="I61" i="2" s="1"/>
  <c r="C62" i="2"/>
  <c r="I62" i="2" s="1"/>
  <c r="C58" i="2"/>
  <c r="I58" i="2" s="1"/>
  <c r="C50" i="2"/>
  <c r="I50" i="2" s="1"/>
  <c r="C51" i="2"/>
  <c r="I51" i="2" s="1"/>
  <c r="C52" i="2"/>
  <c r="I52" i="2" s="1"/>
  <c r="C53" i="2"/>
  <c r="I53" i="2" s="1"/>
  <c r="C54" i="2"/>
  <c r="I54" i="2" s="1"/>
  <c r="C55" i="2"/>
  <c r="I55" i="2" s="1"/>
  <c r="C49" i="2"/>
  <c r="I49" i="2" s="1"/>
  <c r="C33" i="2"/>
  <c r="I33" i="2" s="1"/>
  <c r="C34" i="2"/>
  <c r="I34" i="2" s="1"/>
  <c r="C35" i="2"/>
  <c r="I35" i="2" s="1"/>
  <c r="C37" i="2"/>
  <c r="I37" i="2" s="1"/>
  <c r="C38" i="2"/>
  <c r="I38" i="2" s="1"/>
  <c r="C39" i="2"/>
  <c r="I39" i="2" s="1"/>
  <c r="C40" i="2"/>
  <c r="I40" i="2" s="1"/>
  <c r="C41" i="2"/>
  <c r="I41" i="2" s="1"/>
  <c r="C42" i="2"/>
  <c r="I42" i="2" s="1"/>
  <c r="C43" i="2"/>
  <c r="I43" i="2" s="1"/>
  <c r="C44" i="2"/>
  <c r="I44" i="2" s="1"/>
  <c r="C45" i="2"/>
  <c r="I45" i="2" s="1"/>
  <c r="C46" i="2"/>
  <c r="I46" i="2" s="1"/>
  <c r="C47" i="2"/>
  <c r="I47" i="2" s="1"/>
  <c r="C32" i="2"/>
  <c r="I32" i="2" s="1"/>
  <c r="C29" i="2"/>
  <c r="I29" i="2" s="1"/>
  <c r="C25" i="2"/>
  <c r="I25" i="2" s="1"/>
  <c r="I24" i="2"/>
  <c r="I23" i="2"/>
  <c r="C12" i="2"/>
  <c r="I12" i="2" s="1"/>
  <c r="C10" i="2"/>
  <c r="I10" i="2" s="1"/>
  <c r="I9" i="2"/>
  <c r="C81" i="2" l="1"/>
  <c r="I81" i="2" s="1"/>
  <c r="B67" i="3"/>
  <c r="L67" i="3" s="1"/>
  <c r="I100" i="2"/>
  <c r="C98" i="2"/>
  <c r="I98" i="2" s="1"/>
  <c r="I82" i="2"/>
  <c r="I18" i="2"/>
  <c r="C31" i="2"/>
  <c r="C57" i="2"/>
  <c r="I57" i="2" s="1"/>
  <c r="C79" i="2"/>
  <c r="I79" i="2" s="1"/>
  <c r="C48" i="2"/>
  <c r="I48" i="2" s="1"/>
  <c r="C63" i="2"/>
  <c r="I63" i="2" s="1"/>
  <c r="C7" i="2"/>
  <c r="C8" i="2"/>
  <c r="I8" i="2" s="1"/>
  <c r="C5" i="2"/>
  <c r="I5" i="2" s="1"/>
  <c r="C6" i="2" l="1"/>
  <c r="I6" i="2" s="1"/>
  <c r="I78" i="2"/>
  <c r="I7" i="2"/>
  <c r="I17" i="2"/>
  <c r="C16" i="2"/>
  <c r="I16" i="2" s="1"/>
  <c r="I31" i="2"/>
  <c r="C30" i="2"/>
  <c r="I30" i="2" s="1"/>
  <c r="C93" i="2"/>
  <c r="I93" i="2" s="1"/>
  <c r="H17" i="3" l="1"/>
  <c r="H19" i="3"/>
  <c r="B149" i="3" l="1"/>
  <c r="L149" i="3" s="1"/>
  <c r="B145" i="3"/>
  <c r="L145" i="3" s="1"/>
  <c r="B141" i="3"/>
  <c r="L141" i="3" s="1"/>
  <c r="B137" i="3"/>
  <c r="L137" i="3" s="1"/>
  <c r="B132" i="3"/>
  <c r="L132" i="3" s="1"/>
  <c r="B128" i="3"/>
  <c r="L128" i="3" s="1"/>
  <c r="B124" i="3"/>
  <c r="L124" i="3" s="1"/>
  <c r="B120" i="3"/>
  <c r="L120" i="3" s="1"/>
  <c r="B115" i="3"/>
  <c r="L115" i="3" s="1"/>
  <c r="L111" i="3"/>
  <c r="B148" i="3"/>
  <c r="L148" i="3" s="1"/>
  <c r="B144" i="3"/>
  <c r="L144" i="3" s="1"/>
  <c r="B140" i="3"/>
  <c r="L140" i="3" s="1"/>
  <c r="B135" i="3"/>
  <c r="L135" i="3" s="1"/>
  <c r="B131" i="3"/>
  <c r="L131" i="3" s="1"/>
  <c r="B127" i="3"/>
  <c r="L127" i="3" s="1"/>
  <c r="B123" i="3"/>
  <c r="L123" i="3" s="1"/>
  <c r="B119" i="3"/>
  <c r="L119" i="3" s="1"/>
  <c r="B114" i="3"/>
  <c r="L114" i="3" s="1"/>
  <c r="B147" i="3"/>
  <c r="L147" i="3" s="1"/>
  <c r="B143" i="3"/>
  <c r="L143" i="3" s="1"/>
  <c r="B139" i="3"/>
  <c r="L139" i="3" s="1"/>
  <c r="B134" i="3"/>
  <c r="L134" i="3" s="1"/>
  <c r="B130" i="3"/>
  <c r="L130" i="3" s="1"/>
  <c r="B126" i="3"/>
  <c r="L126" i="3" s="1"/>
  <c r="B122" i="3"/>
  <c r="L122" i="3" s="1"/>
  <c r="B118" i="3"/>
  <c r="L118" i="3" s="1"/>
  <c r="B113" i="3"/>
  <c r="L113" i="3" s="1"/>
  <c r="B150" i="3"/>
  <c r="L150" i="3" s="1"/>
  <c r="B146" i="3"/>
  <c r="L146" i="3" s="1"/>
  <c r="B142" i="3"/>
  <c r="L142" i="3" s="1"/>
  <c r="B138" i="3"/>
  <c r="L138" i="3" s="1"/>
  <c r="B133" i="3"/>
  <c r="L133" i="3" s="1"/>
  <c r="B129" i="3"/>
  <c r="L129" i="3" s="1"/>
  <c r="B125" i="3"/>
  <c r="L125" i="3" s="1"/>
  <c r="B121" i="3"/>
  <c r="L121" i="3" s="1"/>
  <c r="B117" i="3"/>
  <c r="L117" i="3" s="1"/>
  <c r="L112" i="3"/>
  <c r="B151" i="3"/>
  <c r="L151" i="3" s="1"/>
  <c r="C73" i="2"/>
  <c r="I73" i="2" s="1"/>
  <c r="I71" i="2"/>
  <c r="C72" i="2"/>
  <c r="I72" i="2" s="1"/>
  <c r="E206" i="3" l="1"/>
  <c r="A201" i="3" l="1"/>
  <c r="E207" i="3" l="1"/>
  <c r="A203" i="3"/>
  <c r="I18" i="3"/>
  <c r="H9" i="3"/>
  <c r="A9" i="3" s="1"/>
  <c r="H11" i="3"/>
  <c r="A2" i="3"/>
  <c r="B207" i="3"/>
  <c r="B206" i="3"/>
  <c r="A197" i="3"/>
  <c r="A18" i="3" l="1"/>
  <c r="B187" i="3"/>
  <c r="L187" i="3" s="1"/>
  <c r="B181" i="3"/>
  <c r="L181" i="3" s="1"/>
  <c r="D210" i="1" l="1"/>
  <c r="D209" i="1"/>
  <c r="D208" i="1"/>
  <c r="D207" i="1"/>
  <c r="D206" i="1"/>
  <c r="D205" i="1"/>
  <c r="D204" i="1"/>
  <c r="D203" i="1"/>
  <c r="D202" i="1"/>
  <c r="D195" i="1"/>
  <c r="D194" i="1"/>
  <c r="D193" i="1"/>
  <c r="D192" i="1"/>
  <c r="D191" i="1"/>
  <c r="D190" i="1"/>
  <c r="D189" i="1"/>
  <c r="D188" i="1"/>
  <c r="D187" i="1"/>
  <c r="D186" i="1"/>
  <c r="D185" i="1"/>
  <c r="C183" i="1" l="1"/>
  <c r="B104" i="3"/>
  <c r="L104" i="3" s="1"/>
  <c r="E203" i="1"/>
  <c r="D47" i="3" s="1"/>
  <c r="A105" i="3" l="1"/>
  <c r="B55" i="3"/>
  <c r="L55" i="3" s="1"/>
  <c r="E184" i="1"/>
  <c r="E185" i="1"/>
  <c r="E186" i="1"/>
  <c r="E187" i="1"/>
  <c r="E188" i="1"/>
  <c r="E189" i="1"/>
  <c r="E190" i="1"/>
  <c r="E191" i="1"/>
  <c r="B35" i="3" s="1"/>
  <c r="E192" i="1"/>
  <c r="E193" i="1"/>
  <c r="E194" i="1"/>
  <c r="E195" i="1"/>
  <c r="E202" i="1"/>
  <c r="B47" i="3"/>
  <c r="L47" i="3" s="1"/>
  <c r="E204" i="1"/>
  <c r="E205" i="1"/>
  <c r="E206" i="1"/>
  <c r="E207" i="1"/>
  <c r="E208" i="1"/>
  <c r="E209" i="1"/>
  <c r="E210" i="1"/>
  <c r="B54" i="3" l="1"/>
  <c r="L54" i="3" s="1"/>
  <c r="D54" i="3"/>
  <c r="B52" i="3"/>
  <c r="L52" i="3" s="1"/>
  <c r="D52" i="3"/>
  <c r="B50" i="3"/>
  <c r="L50" i="3" s="1"/>
  <c r="D50" i="3"/>
  <c r="B48" i="3"/>
  <c r="L48" i="3" s="1"/>
  <c r="D48" i="3"/>
  <c r="B46" i="3"/>
  <c r="L46" i="3" s="1"/>
  <c r="D46" i="3"/>
  <c r="B53" i="3"/>
  <c r="L53" i="3" s="1"/>
  <c r="D53" i="3"/>
  <c r="B51" i="3"/>
  <c r="L51" i="3" s="1"/>
  <c r="D51" i="3"/>
  <c r="B49" i="3"/>
  <c r="L49" i="3" s="1"/>
  <c r="D49" i="3"/>
  <c r="B45" i="3"/>
  <c r="L45" i="3" s="1"/>
  <c r="B43" i="3"/>
  <c r="L43" i="3" s="1"/>
  <c r="B41" i="3"/>
  <c r="L41" i="3" s="1"/>
  <c r="B39" i="3"/>
  <c r="L39" i="3" s="1"/>
  <c r="D39" i="3"/>
  <c r="B37" i="3"/>
  <c r="L37" i="3" s="1"/>
  <c r="D37" i="3"/>
  <c r="L35" i="3"/>
  <c r="D35" i="3"/>
  <c r="B33" i="3"/>
  <c r="L33" i="3" s="1"/>
  <c r="D33" i="3"/>
  <c r="B31" i="3"/>
  <c r="L31" i="3" s="1"/>
  <c r="D31" i="3"/>
  <c r="B29" i="3"/>
  <c r="L29" i="3" s="1"/>
  <c r="D29" i="3"/>
  <c r="B44" i="3"/>
  <c r="L44" i="3" s="1"/>
  <c r="B42" i="3"/>
  <c r="L42" i="3" s="1"/>
  <c r="B40" i="3"/>
  <c r="L40" i="3" s="1"/>
  <c r="B38" i="3"/>
  <c r="L38" i="3" s="1"/>
  <c r="D38" i="3"/>
  <c r="B36" i="3"/>
  <c r="L36" i="3" s="1"/>
  <c r="D36" i="3"/>
  <c r="B34" i="3"/>
  <c r="L34" i="3" s="1"/>
  <c r="D34" i="3"/>
  <c r="B32" i="3"/>
  <c r="L32" i="3" s="1"/>
  <c r="D32" i="3"/>
  <c r="B30" i="3"/>
  <c r="L30" i="3" s="1"/>
  <c r="D30" i="3"/>
  <c r="B28" i="3"/>
  <c r="L28" i="3" s="1"/>
  <c r="D28" i="3"/>
  <c r="A106" i="3"/>
  <c r="A107" i="3" s="1"/>
  <c r="A108" i="3" s="1"/>
  <c r="A109" i="3" s="1"/>
  <c r="I19" i="3"/>
  <c r="A17" i="3"/>
  <c r="K19" i="3"/>
  <c r="H13" i="3"/>
  <c r="F4" i="3"/>
  <c r="A11" i="3"/>
  <c r="A110" i="3" l="1"/>
  <c r="A152" i="3" s="1"/>
  <c r="A153" i="3" s="1"/>
  <c r="A154" i="3" s="1"/>
  <c r="A155" i="3" s="1"/>
  <c r="A156" i="3" s="1"/>
  <c r="A157" i="3" s="1"/>
  <c r="A159" i="3" s="1"/>
  <c r="A161" i="3" s="1"/>
  <c r="A19" i="3"/>
  <c r="A13" i="3"/>
  <c r="H15" i="3"/>
  <c r="A15" i="3" s="1"/>
  <c r="A163" i="3" l="1"/>
  <c r="A164" i="3" s="1"/>
  <c r="A165" i="3" s="1"/>
  <c r="A166" i="3" l="1"/>
  <c r="A168" i="3" s="1"/>
  <c r="A170" i="3" s="1"/>
  <c r="A172" i="3" s="1"/>
  <c r="A173" i="3" s="1"/>
  <c r="A174" i="3" s="1"/>
  <c r="A175" i="3" s="1"/>
  <c r="A176" i="3" s="1"/>
  <c r="A177" i="3" s="1"/>
  <c r="A178" i="3" s="1"/>
  <c r="A180" i="3" s="1"/>
  <c r="A181" i="3" s="1"/>
  <c r="A182" i="3" s="1"/>
  <c r="A184" i="3" s="1"/>
  <c r="A185" i="3" s="1"/>
  <c r="A186" i="3" s="1"/>
  <c r="A187" i="3" s="1"/>
  <c r="A188" i="3" s="1"/>
  <c r="A189" i="3" s="1"/>
  <c r="A190" i="3" s="1"/>
  <c r="A194" i="3" s="1"/>
</calcChain>
</file>

<file path=xl/comments1.xml><?xml version="1.0" encoding="utf-8"?>
<comments xmlns="http://schemas.openxmlformats.org/spreadsheetml/2006/main">
  <authors>
    <author>Автор</author>
  </authors>
  <commentList>
    <comment ref="C160" authorId="0" shapeId="0">
      <text>
        <r>
          <rPr>
            <sz val="9"/>
            <color indexed="81"/>
            <rFont val="Tahoma"/>
            <family val="2"/>
            <charset val="204"/>
          </rPr>
          <t>по чистке и подготовке к техническому освидетельствованию емкостей и колонн цеха</t>
        </r>
      </text>
    </comment>
    <comment ref="C162" authorId="0" shapeId="0">
      <text>
        <r>
          <rPr>
            <sz val="8"/>
            <color indexed="81"/>
            <rFont val="Tahoma"/>
            <family val="2"/>
            <charset val="204"/>
          </rPr>
          <t>ОКС</t>
        </r>
      </text>
    </comment>
    <comment ref="C163" authorId="0" shapeId="0">
      <text>
        <r>
          <rPr>
            <sz val="9"/>
            <color indexed="81"/>
            <rFont val="Tahoma"/>
            <family val="2"/>
            <charset val="204"/>
          </rPr>
          <t>Филиппова А.А.</t>
        </r>
      </text>
    </comment>
    <comment ref="C164" authorId="0" shapeId="0">
      <text>
        <r>
          <rPr>
            <sz val="9"/>
            <color indexed="81"/>
            <rFont val="Tahoma"/>
            <family val="2"/>
            <charset val="204"/>
          </rPr>
          <t>Начальник отдела</t>
        </r>
      </text>
    </comment>
    <comment ref="C165" authorId="0" shapeId="0">
      <text>
        <r>
          <rPr>
            <sz val="9"/>
            <color indexed="81"/>
            <rFont val="Tahoma"/>
            <family val="2"/>
            <charset val="204"/>
          </rPr>
          <t>Петров П.П.</t>
        </r>
      </text>
    </comment>
    <comment ref="C166" authorId="0" shapeId="0">
      <text>
        <r>
          <rPr>
            <sz val="8"/>
            <color indexed="81"/>
            <rFont val="Tahoma"/>
            <family val="2"/>
            <charset val="204"/>
          </rPr>
          <t>ведущий инженер</t>
        </r>
      </text>
    </comment>
    <comment ref="C167" authorId="0" shapeId="0">
      <text>
        <r>
          <rPr>
            <sz val="8"/>
            <color indexed="81"/>
            <rFont val="Tahoma"/>
            <family val="2"/>
            <charset val="204"/>
          </rPr>
          <t>89090000000</t>
        </r>
      </text>
    </comment>
    <comment ref="C168" authorId="0" shapeId="0">
      <text>
        <r>
          <rPr>
            <sz val="8"/>
            <color indexed="81"/>
            <rFont val="Tahoma"/>
            <family val="2"/>
            <charset val="204"/>
          </rPr>
          <t>12.12.2015</t>
        </r>
      </text>
    </comment>
    <comment ref="C169" authorId="0" shapeId="0">
      <text>
        <r>
          <rPr>
            <sz val="8"/>
            <color indexed="81"/>
            <rFont val="Tahoma"/>
            <family val="2"/>
            <charset val="204"/>
          </rPr>
          <t>Выбрать из списка</t>
        </r>
      </text>
    </comment>
    <comment ref="C171" authorId="0" shapeId="0">
      <text>
        <r>
          <rPr>
            <sz val="8"/>
            <color indexed="81"/>
            <rFont val="Tahoma"/>
            <family val="2"/>
            <charset val="204"/>
          </rPr>
          <t>ООО "Трек"</t>
        </r>
      </text>
    </comment>
    <comment ref="C172" authorId="0" shapeId="0">
      <text>
        <r>
          <rPr>
            <sz val="8"/>
            <color indexed="81"/>
            <rFont val="Tahoma"/>
            <family val="2"/>
            <charset val="204"/>
          </rPr>
          <t>Генеральный директор/
Главный инженер/
Директор по производству</t>
        </r>
      </text>
    </comment>
    <comment ref="C173" authorId="0" shapeId="0">
      <text>
        <r>
          <rPr>
            <sz val="9"/>
            <color indexed="81"/>
            <rFont val="Tahoma"/>
            <family val="2"/>
            <charset val="204"/>
          </rPr>
          <t>Понов Алексей Григорьевич</t>
        </r>
      </text>
    </comment>
    <comment ref="C174" authorId="0" shapeId="0">
      <text>
        <r>
          <rPr>
            <sz val="9"/>
            <color indexed="81"/>
            <rFont val="Tahoma"/>
            <family val="2"/>
            <charset val="204"/>
          </rPr>
          <t>А.Г. Понов</t>
        </r>
      </text>
    </comment>
    <comment ref="C175" authorId="0" shapeId="0">
      <text>
        <r>
          <rPr>
            <sz val="9"/>
            <color indexed="81"/>
            <rFont val="Tahoma"/>
            <family val="2"/>
            <charset val="204"/>
          </rPr>
          <t>начальник участка Лунов В.А.</t>
        </r>
      </text>
    </comment>
    <comment ref="C176" authorId="0" shapeId="0">
      <text>
        <r>
          <rPr>
            <sz val="8"/>
            <color indexed="81"/>
            <rFont val="Tahoma"/>
            <family val="2"/>
            <charset val="204"/>
          </rPr>
          <t>Лунову В.А.</t>
        </r>
      </text>
    </comment>
    <comment ref="C177" authorId="0" shapeId="0">
      <text>
        <r>
          <rPr>
            <sz val="9"/>
            <color indexed="81"/>
            <rFont val="Tahoma"/>
            <family val="2"/>
            <charset val="204"/>
          </rPr>
          <t>начальник участка Лунов В.А.</t>
        </r>
      </text>
    </comment>
    <comment ref="C178" authorId="0" shapeId="0">
      <text>
        <r>
          <rPr>
            <sz val="9"/>
            <color indexed="81"/>
            <rFont val="Tahoma"/>
            <family val="2"/>
            <charset val="204"/>
          </rPr>
          <t>от 03.02.2015г. №123</t>
        </r>
      </text>
    </comment>
    <comment ref="C179" authorId="0" shapeId="0">
      <text>
        <r>
          <rPr>
            <sz val="9"/>
            <color indexed="81"/>
            <rFont val="Tahoma"/>
            <family val="2"/>
            <charset val="204"/>
          </rPr>
          <t>от 03.02.2015г. №123</t>
        </r>
      </text>
    </comment>
    <comment ref="C180" authorId="0" shapeId="0">
      <text>
        <r>
          <rPr>
            <sz val="8"/>
            <color indexed="81"/>
            <rFont val="Tahoma"/>
            <family val="2"/>
            <charset val="204"/>
          </rPr>
          <t>89220000000</t>
        </r>
      </text>
    </comment>
    <comment ref="C181" authorId="0" shapeId="0">
      <text>
        <r>
          <rPr>
            <sz val="8"/>
            <color indexed="81"/>
            <rFont val="Tahoma"/>
            <family val="2"/>
            <charset val="204"/>
          </rPr>
          <t>asd@mail.ru</t>
        </r>
      </text>
    </comment>
    <comment ref="C182" authorId="0" shapeId="0">
      <text>
        <r>
          <rPr>
            <sz val="8"/>
            <color indexed="81"/>
            <rFont val="Tahoma"/>
            <family val="2"/>
            <charset val="204"/>
          </rPr>
          <t xml:space="preserve">договора от 01.01.2014г. № 811-2013 </t>
        </r>
      </text>
    </comment>
    <comment ref="C183" authorId="0" shapeId="0">
      <text>
        <r>
          <rPr>
            <sz val="8"/>
            <color indexed="81"/>
            <rFont val="Tahoma"/>
            <family val="2"/>
            <charset val="204"/>
          </rPr>
          <t xml:space="preserve">Выбрать ниже </t>
        </r>
      </text>
    </comment>
    <comment ref="C212" authorId="0" shapeId="0">
      <text>
        <r>
          <rPr>
            <sz val="8"/>
            <color indexed="81"/>
            <rFont val="Tahoma"/>
            <family val="2"/>
            <charset val="204"/>
          </rPr>
          <t>12.03.2015г.</t>
        </r>
      </text>
    </comment>
    <comment ref="C213" authorId="0" shapeId="0">
      <text>
        <r>
          <rPr>
            <sz val="8"/>
            <color indexed="81"/>
            <rFont val="Tahoma"/>
            <family val="2"/>
            <charset val="204"/>
          </rPr>
          <t>12.08.2015г.</t>
        </r>
      </text>
    </comment>
    <comment ref="C214" authorId="0" shapeId="0">
      <text>
        <r>
          <rPr>
            <sz val="8"/>
            <color indexed="81"/>
            <rFont val="Tahoma"/>
            <family val="2"/>
            <charset val="204"/>
          </rPr>
          <t>8:00ч.</t>
        </r>
      </text>
    </comment>
    <comment ref="C215" authorId="0" shapeId="0">
      <text>
        <r>
          <rPr>
            <sz val="8"/>
            <color indexed="81"/>
            <rFont val="Tahoma"/>
            <family val="2"/>
            <charset val="204"/>
          </rPr>
          <t>20:00ч.</t>
        </r>
      </text>
    </comment>
    <comment ref="C216" authorId="0" shapeId="0">
      <text>
        <r>
          <rPr>
            <sz val="8"/>
            <color indexed="81"/>
            <rFont val="Tahoma"/>
            <family val="2"/>
            <charset val="204"/>
          </rPr>
          <t>выбрать из списка</t>
        </r>
      </text>
    </comment>
    <comment ref="C217" authorId="0" shapeId="0">
      <text>
        <r>
          <rPr>
            <sz val="8"/>
            <color indexed="81"/>
            <rFont val="Tahoma"/>
            <family val="2"/>
            <charset val="204"/>
          </rPr>
          <t>выбрать из списка</t>
        </r>
      </text>
    </comment>
  </commentList>
</comments>
</file>

<file path=xl/comments2.xml><?xml version="1.0" encoding="utf-8"?>
<comments xmlns="http://schemas.openxmlformats.org/spreadsheetml/2006/main">
  <authors>
    <author>Автор</author>
  </authors>
  <commentList>
    <comment ref="A15" authorId="0" shapeId="0">
      <text>
        <r>
          <rPr>
            <sz val="8"/>
            <color indexed="81"/>
            <rFont val="Tahoma"/>
            <family val="2"/>
            <charset val="204"/>
          </rPr>
          <t>Если отображается не вся информация, то строку
надо растянуть.</t>
        </r>
      </text>
    </comment>
  </commentList>
</comments>
</file>

<file path=xl/sharedStrings.xml><?xml version="1.0" encoding="utf-8"?>
<sst xmlns="http://schemas.openxmlformats.org/spreadsheetml/2006/main" count="1074" uniqueCount="750">
  <si>
    <t>АКТ-ДОПУСК</t>
  </si>
  <si>
    <t xml:space="preserve">       </t>
  </si>
  <si>
    <t>(Наименование предприятия)</t>
  </si>
  <si>
    <t>До начала работ и при проведении их необходимо выполнить мероприятия, обеспечивающие безопасность работ:</t>
  </si>
  <si>
    <t>№</t>
  </si>
  <si>
    <t>Срок выполнения</t>
  </si>
  <si>
    <t>Исполнитель</t>
  </si>
  <si>
    <t>Контрольная проверка</t>
  </si>
  <si>
    <t>Примечание</t>
  </si>
  <si>
    <t>Отметка о выполнении</t>
  </si>
  <si>
    <t>Подпись работника ответственного подразделения</t>
  </si>
  <si>
    <t>Провести вводный инструктаж</t>
  </si>
  <si>
    <t>До начала работ</t>
  </si>
  <si>
    <t>Подрядчик</t>
  </si>
  <si>
    <t xml:space="preserve">Предоставить приказ (распоряжение) о назначении лица, ответственного за организацию работы по ОТ, ПБ и Э. </t>
  </si>
  <si>
    <t>Предоставить приказ о назначении ответственного лица по сбору, временному хранению и транспортировке производственно-бытовых отходов, образующихся после выполнения строительно-монтажных работ.</t>
  </si>
  <si>
    <t xml:space="preserve">До начала работ </t>
  </si>
  <si>
    <t>До начала работ и во время работ</t>
  </si>
  <si>
    <t>До начала сварочных работ на объекте</t>
  </si>
  <si>
    <t xml:space="preserve">Предоставить в ООТ копию Свидетельства об аттестации применяемого на ОПО сварочного оборудования (требование РД 03-614-03 Порядка применения сварочного оборудования при изготовлении, монтаже, ремонте и реконструкции технических устройств  для опасных производственных объектов). </t>
  </si>
  <si>
    <t>Обеспечить исправность, порядок осмотра, выдачи, ремонта и эксплуатации инструмента.</t>
  </si>
  <si>
    <t>Определить место складирования материалов</t>
  </si>
  <si>
    <t>До начала проведения газоопасных работ</t>
  </si>
  <si>
    <t>Во время работ</t>
  </si>
  <si>
    <t>Обеспечить нахождение персонала только в месте ведения работ, зону производства работ обозначить щитами с надписью «Опасная зона».</t>
  </si>
  <si>
    <t>В месте проведения работ подрядной организацией на границе рабочей зоны разместить информационные таблички (наименование подрядчика, ответственные, контактные телефоны и др.).</t>
  </si>
  <si>
    <t>Немедленно докладывать руководителю ответственного подразделения обо всех  происшествиях с работниками Подрядчика, работающих на территории Заказчика</t>
  </si>
  <si>
    <t>- Запрещается нахождение на объектах со взрывоопасными зонами в обуви с железными набойками или гвоздями, а также одежды, способной накапливать заряды статического электричества.</t>
  </si>
  <si>
    <t>При себе иметь удостоверения на право выполнения соответствующих видов работ</t>
  </si>
  <si>
    <t>Исправлять недостатки, выявленные по итогам аудита Заказчика.</t>
  </si>
  <si>
    <t>Проводить совместные проверки представителями Заказчика и Подрядчика безопасного выполнения работ работниками Подрядчика.</t>
  </si>
  <si>
    <t>Вывоз отходов согласовать с начальником отдела экологии.</t>
  </si>
  <si>
    <t>По окончании работ</t>
  </si>
  <si>
    <t>*  - перечень мероприятий может дополняться и корректироваться в зависимости от характера производимых работ.</t>
  </si>
  <si>
    <t xml:space="preserve"> </t>
  </si>
  <si>
    <t>Ответы</t>
  </si>
  <si>
    <t>№ п/п</t>
  </si>
  <si>
    <t>Дата оформления акта-допуска</t>
  </si>
  <si>
    <t xml:space="preserve">(договора, дополнительного соглашения, контракта, протокола КК и т.д.) </t>
  </si>
  <si>
    <t>Дата начала производства работ по договору</t>
  </si>
  <si>
    <t>Дата окончания производства работ по договору</t>
  </si>
  <si>
    <t>Время начала производства работ</t>
  </si>
  <si>
    <t>Время окончания производства работ</t>
  </si>
  <si>
    <t>Необходимость работы в выходные и праздничные дни</t>
  </si>
  <si>
    <t>Круглосуточный режим работы</t>
  </si>
  <si>
    <t>Отметить на территории каких подразделений будут производится работы:</t>
  </si>
  <si>
    <t>Наименование Подрядчика</t>
  </si>
  <si>
    <t xml:space="preserve"> - </t>
  </si>
  <si>
    <t xml:space="preserve">, </t>
  </si>
  <si>
    <t xml:space="preserve">тел. </t>
  </si>
  <si>
    <t>Планируется ли проведение сварочных работ:</t>
  </si>
  <si>
    <t>Электронная почта Подрядчика (приемная/директор)</t>
  </si>
  <si>
    <t>Оборудовании химических, нефтехимических, нефтеперерабатывающих и взрывопожароопасных производствах:</t>
  </si>
  <si>
    <t>Оборудовании химических, нефтехимических, нефтеперерабатывающих производствах, работающих под давлением до 16 МПа.</t>
  </si>
  <si>
    <t>Оборудовании химических, нефтехимических, нефтеперерабатывающих производствах, работающих под давлением более 16 МПа.</t>
  </si>
  <si>
    <t>Оборудовании химических, нефтехимических, нефтеперерабатывающих производствах, работающих под вакуумом.</t>
  </si>
  <si>
    <t>Резервуарах для хранения взрывопожароопасных и токсичных веществ.</t>
  </si>
  <si>
    <t>Криогенном оборудовании.</t>
  </si>
  <si>
    <t>Оборудовании аммиачных холодильных установок.</t>
  </si>
  <si>
    <t>Печах.</t>
  </si>
  <si>
    <t>Компрессорном и насосном оборудовании.</t>
  </si>
  <si>
    <t>Центрифугах, сепараторах.</t>
  </si>
  <si>
    <t>Цистернах, контейнерах (бочках), баллонах для взрывопожароопасных и токсичных веществ.</t>
  </si>
  <si>
    <t>Котлах-утилизаторах.</t>
  </si>
  <si>
    <t>Энерготехнологических котлах.</t>
  </si>
  <si>
    <t>Котлах ВОТ.</t>
  </si>
  <si>
    <t>Трубопроводной арматуре и предохранительных устройствах.</t>
  </si>
  <si>
    <t>Технологических трубопроводах и деталях трубопроводов.</t>
  </si>
  <si>
    <t>Подъемно-транспортном оборудовании:</t>
  </si>
  <si>
    <t>Грузоподъемных кранах.</t>
  </si>
  <si>
    <t>Лифтах.</t>
  </si>
  <si>
    <t>Талях.</t>
  </si>
  <si>
    <t>Лебедках.</t>
  </si>
  <si>
    <t>Устройствах грузозахватных.</t>
  </si>
  <si>
    <t>Подъемниках (вышках).</t>
  </si>
  <si>
    <t>Строительных подъемниках.</t>
  </si>
  <si>
    <t>Котельном оборудовании:</t>
  </si>
  <si>
    <t>Сосудах, работающих под давлением свыше 0,07 МПа.</t>
  </si>
  <si>
    <t>Арматуре и предохранительных устройствах.</t>
  </si>
  <si>
    <t>Металлических конструкциях для котельного оборудования.</t>
  </si>
  <si>
    <t>Газовом оборудовании:</t>
  </si>
  <si>
    <t>Трубопроводах систем внутреннего газоснабжения.</t>
  </si>
  <si>
    <t>Наружных газопроводах низкого, среднего и высокого давления стальных и из неметаллических материалов.</t>
  </si>
  <si>
    <t>Газовом оборудовании котлов, технологических линий и агрегатов.</t>
  </si>
  <si>
    <t>Газогорелочных устройствах.</t>
  </si>
  <si>
    <t>Емкостных и проточных водонагревателей.</t>
  </si>
  <si>
    <t>Аппаратах и печах.</t>
  </si>
  <si>
    <t>Арматуре из металлических материалов и предохранительных устройствах.</t>
  </si>
  <si>
    <t>и выполнять самому и обеспечить выполнение работниками требований этих локальных документов.</t>
  </si>
  <si>
    <t>Планируется ли проведение работ на высоте, а именно:
а) существуют риски, связанные с возможным падением работника с высоты 1,8 м и более;
б) работник осуществляет подъем, превышающий по высоте 5 м или спуск, превышающий по высоте 5 м, по вертикальной лестнице, угол наклона которой к горизонтальной поверхности более 75 ;
в) работы производятся на площадках на расстоянии ближе 2 м от неогражденных перепадов по высоте более 1,8 м, а также если высота ограждения этих площадок менее 1,1 м;
г) существуют риски, связанные с возможным падением работника с высоты менее 1,8 м, если работа проводится над машинами или механизмами, водной поверхностью или выступающими предметами.</t>
  </si>
  <si>
    <t>Планируется ли привлечение автотранспорта для перевозки людей и/или материалов</t>
  </si>
  <si>
    <r>
      <t xml:space="preserve">Трубопроводах пара и горячей воды с рабочим давлением пара более 0,07 МПа и  температурой воды выше 115 </t>
    </r>
    <r>
      <rPr>
        <vertAlign val="superscript"/>
        <sz val="11"/>
        <color theme="1"/>
        <rFont val="Calibri"/>
        <family val="2"/>
        <charset val="204"/>
        <scheme val="minor"/>
      </rPr>
      <t>0</t>
    </r>
    <r>
      <rPr>
        <sz val="11"/>
        <color theme="1"/>
        <rFont val="Calibri"/>
        <family val="2"/>
        <scheme val="minor"/>
      </rPr>
      <t>С.</t>
    </r>
  </si>
  <si>
    <r>
      <t xml:space="preserve">Паровых котлах с давлением пара более 0,07 МПа и водогрейных котлах с температурой воды выше 115 </t>
    </r>
    <r>
      <rPr>
        <vertAlign val="superscript"/>
        <sz val="11"/>
        <color theme="1"/>
        <rFont val="Calibri"/>
        <family val="2"/>
        <charset val="204"/>
        <scheme val="minor"/>
      </rPr>
      <t>0</t>
    </r>
    <r>
      <rPr>
        <sz val="11"/>
        <color theme="1"/>
        <rFont val="Calibri"/>
        <family val="2"/>
        <scheme val="minor"/>
      </rPr>
      <t>С.</t>
    </r>
  </si>
  <si>
    <t>Планируется ли выполнение работ по демонтажу существующих зданий и сооружений</t>
  </si>
  <si>
    <t xml:space="preserve">Если ведется новое строительство, то строительные отходы со стройплощадки вывозятся силами строительной организации на  объекты размещения отходов, указанных в лицензии этой организации или в лимитах на размещение отходов в природной среде, согласованных с территориальным управлением Роспотребнадзора. </t>
  </si>
  <si>
    <t xml:space="preserve">           </t>
  </si>
  <si>
    <t>ОТ     ЗАКАЗЧИКА</t>
  </si>
  <si>
    <t>(подпись, печать)</t>
  </si>
  <si>
    <t>Руководитель:</t>
  </si>
  <si>
    <t>ОТ  ПОДРЯДЧИКА</t>
  </si>
  <si>
    <t xml:space="preserve">                                                                             </t>
  </si>
  <si>
    <t xml:space="preserve">                                                                      </t>
  </si>
  <si>
    <t xml:space="preserve">   </t>
  </si>
  <si>
    <t>(подпись)</t>
  </si>
  <si>
    <t>Ключевые требования оценки *</t>
  </si>
  <si>
    <t>Отметка о соответствии</t>
  </si>
  <si>
    <t>Согласие Подрядчика неукоснительно соблюдать требования локальных актов Заказчика по ОТ, ПБ и Э и его согласие на проведение Заказчиком аудитов безопасности персонала Подрядчика в процессе работы.</t>
  </si>
  <si>
    <t>Разработана и внедрена Программа Управления Поездками (контроль на выпуске транспортных средств, оценка дорожных опасностей перед выездом и инструктаж, ежедневные и периодические медицинские осмотры водителей, программа технического обслуживания транспортных средств, ремни безопасности, ограничение скорости, запрет на пользование мобильными телефонами во время вождения, программа обучения по безопасному вождению и квалификации водителей), наличие искрогасителей.</t>
  </si>
  <si>
    <r>
      <t>1.</t>
    </r>
    <r>
      <rPr>
        <sz val="7"/>
        <color theme="1"/>
        <rFont val="Times New Roman"/>
        <family val="1"/>
        <charset val="204"/>
      </rPr>
      <t xml:space="preserve"> </t>
    </r>
    <r>
      <rPr>
        <sz val="10"/>
        <color theme="1"/>
        <rFont val="Times New Roman"/>
        <family val="1"/>
        <charset val="204"/>
      </rPr>
      <t>Оборудовании химических, нефтехимических, нефтеперерабатывающих и взрывопожароопасных производствах:</t>
    </r>
  </si>
  <si>
    <r>
      <t>1.1.</t>
    </r>
    <r>
      <rPr>
        <sz val="7"/>
        <color theme="1"/>
        <rFont val="Times New Roman"/>
        <family val="1"/>
        <charset val="204"/>
      </rPr>
      <t xml:space="preserve">      </t>
    </r>
    <r>
      <rPr>
        <sz val="10"/>
        <color theme="1"/>
        <rFont val="Times New Roman"/>
        <family val="1"/>
        <charset val="204"/>
      </rPr>
      <t>Оборудовании химических, нефтехимических, нефтеперерабатывающих производствах, работающих под давлением до 16 МПа.</t>
    </r>
  </si>
  <si>
    <r>
      <t>1.2.</t>
    </r>
    <r>
      <rPr>
        <sz val="7"/>
        <color theme="1"/>
        <rFont val="Times New Roman"/>
        <family val="1"/>
        <charset val="204"/>
      </rPr>
      <t xml:space="preserve">      </t>
    </r>
    <r>
      <rPr>
        <sz val="10"/>
        <color theme="1"/>
        <rFont val="Times New Roman"/>
        <family val="1"/>
        <charset val="204"/>
      </rPr>
      <t>Оборудовании химических, нефтехимических, нефтеперерабатывающих производствах, работающих под давлением более 16 МПа.</t>
    </r>
  </si>
  <si>
    <r>
      <t>1.3.</t>
    </r>
    <r>
      <rPr>
        <sz val="7"/>
        <color theme="1"/>
        <rFont val="Times New Roman"/>
        <family val="1"/>
        <charset val="204"/>
      </rPr>
      <t xml:space="preserve">      </t>
    </r>
    <r>
      <rPr>
        <sz val="10"/>
        <color theme="1"/>
        <rFont val="Times New Roman"/>
        <family val="1"/>
        <charset val="204"/>
      </rPr>
      <t>Оборудовании химических, нефтехимических, нефтеперерабатывающих производствах, работающих под вакуумом.</t>
    </r>
  </si>
  <si>
    <r>
      <t>1.4.</t>
    </r>
    <r>
      <rPr>
        <sz val="7"/>
        <color theme="1"/>
        <rFont val="Times New Roman"/>
        <family val="1"/>
        <charset val="204"/>
      </rPr>
      <t xml:space="preserve">      </t>
    </r>
    <r>
      <rPr>
        <sz val="10"/>
        <color theme="1"/>
        <rFont val="Times New Roman"/>
        <family val="1"/>
        <charset val="204"/>
      </rPr>
      <t>Резервуарах для хранения взрывопожароопасных и токсичных веществ.</t>
    </r>
  </si>
  <si>
    <r>
      <t>2.</t>
    </r>
    <r>
      <rPr>
        <sz val="7"/>
        <color theme="1"/>
        <rFont val="Times New Roman"/>
        <family val="1"/>
        <charset val="204"/>
      </rPr>
      <t xml:space="preserve"> </t>
    </r>
    <r>
      <rPr>
        <sz val="10"/>
        <color theme="1"/>
        <rFont val="Times New Roman"/>
        <family val="1"/>
        <charset val="204"/>
      </rPr>
      <t>Подъемно-транспортном оборудовании:</t>
    </r>
  </si>
  <si>
    <r>
      <t>2.1.</t>
    </r>
    <r>
      <rPr>
        <sz val="7"/>
        <color theme="1"/>
        <rFont val="Times New Roman"/>
        <family val="1"/>
        <charset val="204"/>
      </rPr>
      <t xml:space="preserve">      </t>
    </r>
    <r>
      <rPr>
        <sz val="10"/>
        <color theme="1"/>
        <rFont val="Times New Roman"/>
        <family val="1"/>
        <charset val="204"/>
      </rPr>
      <t>Грузоподъемных кранах.</t>
    </r>
  </si>
  <si>
    <r>
      <t>2.2.</t>
    </r>
    <r>
      <rPr>
        <sz val="7"/>
        <color theme="1"/>
        <rFont val="Times New Roman"/>
        <family val="1"/>
        <charset val="204"/>
      </rPr>
      <t xml:space="preserve">      </t>
    </r>
    <r>
      <rPr>
        <sz val="10"/>
        <color theme="1"/>
        <rFont val="Times New Roman"/>
        <family val="1"/>
        <charset val="204"/>
      </rPr>
      <t>Лифтах.</t>
    </r>
  </si>
  <si>
    <r>
      <t>2.3.</t>
    </r>
    <r>
      <rPr>
        <sz val="7"/>
        <color theme="1"/>
        <rFont val="Times New Roman"/>
        <family val="1"/>
        <charset val="204"/>
      </rPr>
      <t xml:space="preserve">      </t>
    </r>
    <r>
      <rPr>
        <sz val="10"/>
        <color theme="1"/>
        <rFont val="Times New Roman"/>
        <family val="1"/>
        <charset val="204"/>
      </rPr>
      <t>Талях.</t>
    </r>
  </si>
  <si>
    <r>
      <t>2.4.</t>
    </r>
    <r>
      <rPr>
        <sz val="7"/>
        <color theme="1"/>
        <rFont val="Times New Roman"/>
        <family val="1"/>
        <charset val="204"/>
      </rPr>
      <t xml:space="preserve">      </t>
    </r>
    <r>
      <rPr>
        <sz val="10"/>
        <color theme="1"/>
        <rFont val="Times New Roman"/>
        <family val="1"/>
        <charset val="204"/>
      </rPr>
      <t>Лебедках.</t>
    </r>
  </si>
  <si>
    <r>
      <t>2.5.</t>
    </r>
    <r>
      <rPr>
        <sz val="7"/>
        <color theme="1"/>
        <rFont val="Times New Roman"/>
        <family val="1"/>
        <charset val="204"/>
      </rPr>
      <t xml:space="preserve">      </t>
    </r>
    <r>
      <rPr>
        <sz val="10"/>
        <color theme="1"/>
        <rFont val="Times New Roman"/>
        <family val="1"/>
        <charset val="204"/>
      </rPr>
      <t>Устройствах грузозахватных.</t>
    </r>
  </si>
  <si>
    <r>
      <t>2.6.</t>
    </r>
    <r>
      <rPr>
        <sz val="7"/>
        <color theme="1"/>
        <rFont val="Times New Roman"/>
        <family val="1"/>
        <charset val="204"/>
      </rPr>
      <t xml:space="preserve">      </t>
    </r>
    <r>
      <rPr>
        <sz val="10"/>
        <color theme="1"/>
        <rFont val="Times New Roman"/>
        <family val="1"/>
        <charset val="204"/>
      </rPr>
      <t>Подъемниках (вышках).</t>
    </r>
  </si>
  <si>
    <r>
      <t>2.7.</t>
    </r>
    <r>
      <rPr>
        <sz val="7"/>
        <color theme="1"/>
        <rFont val="Times New Roman"/>
        <family val="1"/>
        <charset val="204"/>
      </rPr>
      <t xml:space="preserve">      </t>
    </r>
    <r>
      <rPr>
        <sz val="10"/>
        <color theme="1"/>
        <rFont val="Times New Roman"/>
        <family val="1"/>
        <charset val="204"/>
      </rPr>
      <t>Строительных подъемниках.</t>
    </r>
  </si>
  <si>
    <r>
      <t>3.</t>
    </r>
    <r>
      <rPr>
        <sz val="7"/>
        <color theme="1"/>
        <rFont val="Times New Roman"/>
        <family val="1"/>
        <charset val="204"/>
      </rPr>
      <t xml:space="preserve"> </t>
    </r>
    <r>
      <rPr>
        <sz val="10"/>
        <color theme="1"/>
        <rFont val="Times New Roman"/>
        <family val="1"/>
        <charset val="204"/>
      </rPr>
      <t>Котельном оборудовании:</t>
    </r>
  </si>
  <si>
    <r>
      <t>3.1.</t>
    </r>
    <r>
      <rPr>
        <sz val="7"/>
        <color theme="1"/>
        <rFont val="Times New Roman"/>
        <family val="1"/>
        <charset val="204"/>
      </rPr>
      <t xml:space="preserve">      </t>
    </r>
    <r>
      <rPr>
        <sz val="10"/>
        <color theme="1"/>
        <rFont val="Times New Roman"/>
        <family val="1"/>
        <charset val="204"/>
      </rPr>
      <t xml:space="preserve">Паровых котлах с давлением пара более 0,07 МПа и водогрейных котлах с температурой воды выше 115 </t>
    </r>
    <r>
      <rPr>
        <vertAlign val="superscript"/>
        <sz val="10"/>
        <color theme="1"/>
        <rFont val="Times New Roman"/>
        <family val="1"/>
        <charset val="204"/>
      </rPr>
      <t>0</t>
    </r>
    <r>
      <rPr>
        <sz val="10"/>
        <color theme="1"/>
        <rFont val="Times New Roman"/>
        <family val="1"/>
        <charset val="204"/>
      </rPr>
      <t>С.</t>
    </r>
  </si>
  <si>
    <r>
      <t>3.2.</t>
    </r>
    <r>
      <rPr>
        <sz val="7"/>
        <color theme="1"/>
        <rFont val="Times New Roman"/>
        <family val="1"/>
        <charset val="204"/>
      </rPr>
      <t xml:space="preserve">      </t>
    </r>
    <r>
      <rPr>
        <sz val="10"/>
        <color theme="1"/>
        <rFont val="Times New Roman"/>
        <family val="1"/>
        <charset val="204"/>
      </rPr>
      <t xml:space="preserve">Трубопроводах пара и горячей воды с рабочим давлением пара более 0,07 МПа и  температурой воды выше 115 </t>
    </r>
    <r>
      <rPr>
        <vertAlign val="superscript"/>
        <sz val="10"/>
        <color theme="1"/>
        <rFont val="Times New Roman"/>
        <family val="1"/>
        <charset val="204"/>
      </rPr>
      <t>0</t>
    </r>
    <r>
      <rPr>
        <sz val="10"/>
        <color theme="1"/>
        <rFont val="Times New Roman"/>
        <family val="1"/>
        <charset val="204"/>
      </rPr>
      <t>С.</t>
    </r>
  </si>
  <si>
    <r>
      <t>3.3.</t>
    </r>
    <r>
      <rPr>
        <sz val="7"/>
        <color theme="1"/>
        <rFont val="Times New Roman"/>
        <family val="1"/>
        <charset val="204"/>
      </rPr>
      <t xml:space="preserve">      </t>
    </r>
    <r>
      <rPr>
        <sz val="10"/>
        <color theme="1"/>
        <rFont val="Times New Roman"/>
        <family val="1"/>
        <charset val="204"/>
      </rPr>
      <t>Сосудах, работающих под давлением свыше 0,07 МПа.</t>
    </r>
  </si>
  <si>
    <r>
      <t>3.4.</t>
    </r>
    <r>
      <rPr>
        <sz val="7"/>
        <color theme="1"/>
        <rFont val="Times New Roman"/>
        <family val="1"/>
        <charset val="204"/>
      </rPr>
      <t xml:space="preserve">      </t>
    </r>
    <r>
      <rPr>
        <sz val="10"/>
        <color theme="1"/>
        <rFont val="Times New Roman"/>
        <family val="1"/>
        <charset val="204"/>
      </rPr>
      <t>Арматуре и предохранительных устройствах.</t>
    </r>
  </si>
  <si>
    <r>
      <t>3.5.</t>
    </r>
    <r>
      <rPr>
        <sz val="7"/>
        <color theme="1"/>
        <rFont val="Times New Roman"/>
        <family val="1"/>
        <charset val="204"/>
      </rPr>
      <t xml:space="preserve">      </t>
    </r>
    <r>
      <rPr>
        <sz val="10"/>
        <color theme="1"/>
        <rFont val="Times New Roman"/>
        <family val="1"/>
        <charset val="204"/>
      </rPr>
      <t>Металлических конструкциях для котельного оборудования.</t>
    </r>
  </si>
  <si>
    <r>
      <t>4.</t>
    </r>
    <r>
      <rPr>
        <sz val="7"/>
        <color theme="1"/>
        <rFont val="Times New Roman"/>
        <family val="1"/>
        <charset val="204"/>
      </rPr>
      <t xml:space="preserve"> </t>
    </r>
    <r>
      <rPr>
        <sz val="10"/>
        <color theme="1"/>
        <rFont val="Times New Roman"/>
        <family val="1"/>
        <charset val="204"/>
      </rPr>
      <t>Газовом оборудовании:</t>
    </r>
  </si>
  <si>
    <r>
      <t>4.1.</t>
    </r>
    <r>
      <rPr>
        <sz val="7"/>
        <color theme="1"/>
        <rFont val="Times New Roman"/>
        <family val="1"/>
        <charset val="204"/>
      </rPr>
      <t xml:space="preserve">      </t>
    </r>
    <r>
      <rPr>
        <sz val="10"/>
        <color theme="1"/>
        <rFont val="Times New Roman"/>
        <family val="1"/>
        <charset val="204"/>
      </rPr>
      <t>Трубопроводах систем внутреннего газоснабжения.</t>
    </r>
  </si>
  <si>
    <r>
      <t>4.2.</t>
    </r>
    <r>
      <rPr>
        <sz val="7"/>
        <color theme="1"/>
        <rFont val="Times New Roman"/>
        <family val="1"/>
        <charset val="204"/>
      </rPr>
      <t xml:space="preserve">      </t>
    </r>
    <r>
      <rPr>
        <sz val="10"/>
        <color theme="1"/>
        <rFont val="Times New Roman"/>
        <family val="1"/>
        <charset val="204"/>
      </rPr>
      <t>Наружных газопроводах низкого, среднего и высокого давления стальных и из неметаллических материалов.</t>
    </r>
  </si>
  <si>
    <r>
      <t>4.3.</t>
    </r>
    <r>
      <rPr>
        <sz val="7"/>
        <color theme="1"/>
        <rFont val="Times New Roman"/>
        <family val="1"/>
        <charset val="204"/>
      </rPr>
      <t xml:space="preserve">      </t>
    </r>
    <r>
      <rPr>
        <sz val="10"/>
        <color theme="1"/>
        <rFont val="Times New Roman"/>
        <family val="1"/>
        <charset val="204"/>
      </rPr>
      <t>Газовом оборудовании котлов, технологических линий и агрегатов.</t>
    </r>
  </si>
  <si>
    <r>
      <t>4.4.</t>
    </r>
    <r>
      <rPr>
        <sz val="7"/>
        <color theme="1"/>
        <rFont val="Times New Roman"/>
        <family val="1"/>
        <charset val="204"/>
      </rPr>
      <t xml:space="preserve">      </t>
    </r>
    <r>
      <rPr>
        <sz val="10"/>
        <color theme="1"/>
        <rFont val="Times New Roman"/>
        <family val="1"/>
        <charset val="204"/>
      </rPr>
      <t>Газогорелочных устройствах.</t>
    </r>
  </si>
  <si>
    <r>
      <t>4.5.</t>
    </r>
    <r>
      <rPr>
        <sz val="7"/>
        <color theme="1"/>
        <rFont val="Times New Roman"/>
        <family val="1"/>
        <charset val="204"/>
      </rPr>
      <t xml:space="preserve">      </t>
    </r>
    <r>
      <rPr>
        <sz val="10"/>
        <color theme="1"/>
        <rFont val="Times New Roman"/>
        <family val="1"/>
        <charset val="204"/>
      </rPr>
      <t>Емкостных и проточных водонагревателей.</t>
    </r>
  </si>
  <si>
    <r>
      <t>4.6.</t>
    </r>
    <r>
      <rPr>
        <sz val="7"/>
        <color theme="1"/>
        <rFont val="Times New Roman"/>
        <family val="1"/>
        <charset val="204"/>
      </rPr>
      <t xml:space="preserve">      </t>
    </r>
    <r>
      <rPr>
        <sz val="10"/>
        <color theme="1"/>
        <rFont val="Times New Roman"/>
        <family val="1"/>
        <charset val="204"/>
      </rPr>
      <t>Аппаратах и печах.</t>
    </r>
  </si>
  <si>
    <r>
      <t>4.7.</t>
    </r>
    <r>
      <rPr>
        <sz val="7"/>
        <color theme="1"/>
        <rFont val="Times New Roman"/>
        <family val="1"/>
        <charset val="204"/>
      </rPr>
      <t xml:space="preserve">      </t>
    </r>
    <r>
      <rPr>
        <sz val="10"/>
        <color theme="1"/>
        <rFont val="Times New Roman"/>
        <family val="1"/>
        <charset val="204"/>
      </rPr>
      <t>Арматуре из металлических материалов и предохранительных устройствах.</t>
    </r>
  </si>
  <si>
    <t xml:space="preserve">Наличие Свидетельства об аттестации применяемого на ОПО сварочного оборудования (требование РД 03-614-03 Порядка применения сварочного оборудования при изготовлении, монтаже, ремонте и реконструкции технических устройств  для опасных производственных объектов). </t>
  </si>
  <si>
    <t xml:space="preserve">Электрогазосварщики, электросварщики ручной сварки, специалисты, обеспечивающие руководство и технический контроль за проведением сварочных работ,  должны быть аттестованы в соответствии с требованиями  Правил аттестации сварщиков и специалистов сварочного производства (ПБ 03-273-99)  и иметь при себе удостоверение установленной формы (сварщики – I уровня, специалисты – II, III  уровней). Сварщики могут производить сварочные работы тех видов, которые указаны в их удостоверении. </t>
  </si>
  <si>
    <t>На основании ________________________________________ срок действия акта-допуска продлен до __________________________________</t>
  </si>
  <si>
    <t xml:space="preserve">(должность, Ф.И.О. руководителя  Подрядчика), </t>
  </si>
  <si>
    <t>выбрать из списка ниже</t>
  </si>
  <si>
    <t xml:space="preserve">Для производства каких работ оформляется акт-допуск (для производства работ …)
</t>
  </si>
  <si>
    <t xml:space="preserve">Электрогазосварщики, электросварщики ручной сварки, привлекаемые к производству сварочных работ должны иметь при себе документ (его копию), подтверждающий наличие среднего профессионального (общего) образования по профессии "Сварщик". Сварщики могут производить сварочные работы тех видов, которые указаны в дипломе (аттестате). </t>
  </si>
  <si>
    <t>- на деятельность по монтажу, техническому обслуживанию и ремонту средств обеспечения пожарной безопасности зданий и сооружений;</t>
  </si>
  <si>
    <t>- на деятельность по проведению экспертизы промышленной безопасности;</t>
  </si>
  <si>
    <t>Согласие Подрядчика до начала производства работ согласовать Акт-допуск на проведение работ, оформленный Заказчиком, и выполнять все мероприятия, указанные в Акте-допуске для безопасного производства работ.</t>
  </si>
  <si>
    <t>- на частную охранную деятельность;</t>
  </si>
  <si>
    <t>2.1.</t>
  </si>
  <si>
    <t>2.2.</t>
  </si>
  <si>
    <t>2.3.</t>
  </si>
  <si>
    <t>2.4.</t>
  </si>
  <si>
    <t>2.5.</t>
  </si>
  <si>
    <t xml:space="preserve">Электрогазосварщики, электросварщики ручной сварки, привлекаемые к производству сварочных работ на некатегорированном оборудовании должны иметь при себе документ (его копию), подтверждающий наличие среднего профессионального (общего) образования по профессии "Сварщик". Сварщики могут производить сварочные работы тех видов, которые указаны в дипломе (аттестате). </t>
  </si>
  <si>
    <t>Электрогазосварщики, специалисты, обеспечивающие руководство и технический контроль за проведением сварочных работ на категорированном оборудовании,  должны быть аттестованы в соответствии с требованиями  Правил аттестации сварщиков и специалистов сварочного производства (ПБ 03-273-99)  и иметь при себе удостоверение установленной формы (сварщики – I уровня, специалисты – II, III  уровней) на следующие категорированные объекты (технические устройства):</t>
  </si>
  <si>
    <t>Есть ли потребность в проведении работ/оказанию услуг по:</t>
  </si>
  <si>
    <t>2.6.</t>
  </si>
  <si>
    <t>2.7.</t>
  </si>
  <si>
    <t>2.8.</t>
  </si>
  <si>
    <t>2.9.</t>
  </si>
  <si>
    <t>2.10.</t>
  </si>
  <si>
    <t>2.11.</t>
  </si>
  <si>
    <t>2.12.</t>
  </si>
  <si>
    <t>2.13.</t>
  </si>
  <si>
    <t>2.14.</t>
  </si>
  <si>
    <t>2.15.</t>
  </si>
  <si>
    <t>2.17.</t>
  </si>
  <si>
    <t>2.18.</t>
  </si>
  <si>
    <t>2.16.</t>
  </si>
  <si>
    <t>2.19.</t>
  </si>
  <si>
    <t>2.20.</t>
  </si>
  <si>
    <t>2.21.</t>
  </si>
  <si>
    <t>2.22.</t>
  </si>
  <si>
    <t>2.23.</t>
  </si>
  <si>
    <t>1.</t>
  </si>
  <si>
    <t>2.</t>
  </si>
  <si>
    <t>Автомобильные подъемные сооружения Подрядчика должны быть исправны, иметь на глушителе искрогаситель и документы о прохождении техосмотра и периодического технического освидетельствования (ПТО, ЧТО), наличие данных о регистрации  в органах Ростехнадзора (для стреловых кранов г/п более 1 тн).</t>
  </si>
  <si>
    <t xml:space="preserve"> 2.26.</t>
  </si>
  <si>
    <t xml:space="preserve"> 2.27.</t>
  </si>
  <si>
    <t xml:space="preserve"> 2.28.</t>
  </si>
  <si>
    <t xml:space="preserve"> 2.29.</t>
  </si>
  <si>
    <t xml:space="preserve"> 2.30.</t>
  </si>
  <si>
    <t>- на деятельность по перевозкам пассажиров автомобильным транспортом, оборудованным для перевозок более восьми человек (за исключением случая, если указанная деятельность осуществляется по заказам либо для обеспечения собственных нужд юридического лица или индивидуального предпринимателя);</t>
  </si>
  <si>
    <t>- на деятельность по сбору, транспортированию, обработке, утилизации, обезвреживанию, размещению отходов I-IV классов опасности.</t>
  </si>
  <si>
    <t>- на деятельность по эксплуатации взрывопожароопасных и химически опасных производственных объектов I, II и III классов опасности;</t>
  </si>
  <si>
    <t>3.</t>
  </si>
  <si>
    <t>Технологических трубопроводах:</t>
  </si>
  <si>
    <t xml:space="preserve"> - работающих под избыточным давлением более 0,07 Мпа  и температурой более 115 градусов Цельсия (°С) пара и горячей воды</t>
  </si>
  <si>
    <t>Сосудах, работающих под избыточным давлением более 0,07 Мпа:</t>
  </si>
  <si>
    <t xml:space="preserve"> - природного газа;</t>
  </si>
  <si>
    <t xml:space="preserve"> - пара и горячей воды.</t>
  </si>
  <si>
    <t>Компрессорных установках, воздухопроводов и газопроводов;</t>
  </si>
  <si>
    <t>Компрессорных установках с поршневыми компрессорами, работающими на взрывоопасных и вредных газах;</t>
  </si>
  <si>
    <t>Подъемных сооружениях (грузоподъемные краны всех видов, подъемники, вышки);</t>
  </si>
  <si>
    <t>Несущих конструкциях зданий и сооружений</t>
  </si>
  <si>
    <t>4.</t>
  </si>
  <si>
    <t>5.</t>
  </si>
  <si>
    <r>
      <t xml:space="preserve">Планируется ли проведение огневых работ, а именно:
а) газо- и электросварочные работы;
б) газо- и электрорезательные работы;
в) бензино- и керосинорезательные работы;
г) паяльные работы в пределах взрывопожароопасных зон цехов;
в) огневой разогрев битума, нагрев деталей открытым пламенем;
г) работы по разбивке бетона в пределах взрывопожароопасных зон цехов;
д) резка металла механизированным инструментом с выделением искр  (например, работа "болгаркой", шлифовальной машинкой и т.д.)
е) пристрелка строительно-монтажным пистолетом металлоконструкций в пределах взрывопожароопасных зон цехов;
ж) подключение не взрывозащищенного электрооборудования во взрывопожароопасных зонах цехов и т.д.;
</t>
    </r>
    <r>
      <rPr>
        <sz val="11"/>
        <color rgb="FFFF0000"/>
        <rFont val="Calibri"/>
        <family val="2"/>
        <charset val="204"/>
        <scheme val="minor"/>
      </rPr>
      <t>может быть дополнено предприятиями</t>
    </r>
  </si>
  <si>
    <t>6.</t>
  </si>
  <si>
    <t>7.</t>
  </si>
  <si>
    <t>Планируется ли работы в электроустановках, монтаж новых электрических линий с подключением их к электроустановкам, ремонт или замена существующей электропроводки.</t>
  </si>
  <si>
    <t>Планируется ли проведение экспертизы промышленной безопасности (ЭПБ) на:</t>
  </si>
  <si>
    <t>8.</t>
  </si>
  <si>
    <t>Опасных производственных объектах химической, нефтехимической и нефтеперерабатывающей промышленности, а также других взрывопожароопасных и вредных производств (категории ОПО 1, 2, 3) в части:</t>
  </si>
  <si>
    <t>Опасных производственных объектах нефтегазодобывающего комплекса (категории ОПО 1, 2, 3) в части:</t>
  </si>
  <si>
    <t>документации на консервацию, ликвидацию ОПО;</t>
  </si>
  <si>
    <t>документации на техническое перевооружение ОПО;</t>
  </si>
  <si>
    <t>технических устройств, применяемые на ОПО;</t>
  </si>
  <si>
    <t>зданий и сооружений на ОПО;</t>
  </si>
  <si>
    <t>декларации промышленной безопасности;</t>
  </si>
  <si>
    <t>обоснования безопасности.</t>
  </si>
  <si>
    <t>Опасных производственных объектах магистрального трубопроводного транспорта (категории ОПО 1, 2, 3) в части:</t>
  </si>
  <si>
    <t>Опасные производственные объекты газоснабжения (категории ОПО 1, 2, 3) в части:</t>
  </si>
  <si>
    <t>Опасные производственные объекты, на которых используются стационарно установленные грузоподъемные механизмы (категории ОПО 3) в части:</t>
  </si>
  <si>
    <t>9.</t>
  </si>
  <si>
    <t>10.</t>
  </si>
  <si>
    <t>документации на консервацию, ликвидацию, техническое перевооружение ОПО;</t>
  </si>
  <si>
    <t>11.</t>
  </si>
  <si>
    <t>Формирование Акта-допуска по ОТ, ПБ и ООС</t>
  </si>
  <si>
    <t>12.</t>
  </si>
  <si>
    <t>13.</t>
  </si>
  <si>
    <t>14.</t>
  </si>
  <si>
    <t>15.</t>
  </si>
  <si>
    <t>- Основы промышленной безопасности (А.1.);</t>
  </si>
  <si>
    <t>- Строительство, реконструкция, капитальный ремонт объектов химической и нефтехимической промышленности (Б.1.15.)</t>
  </si>
  <si>
    <t>- Технический надзор, строительство, реконструкция, капитальный ремонт объектов газораспределения и газопотребления (Б.7.8.)</t>
  </si>
  <si>
    <t>- Деятельность, связанная с проектированием, строительством, реконструкцией, капитальным ремонтом и техническим перевооружением опасных производственных объектов, монтажом (демонтажем), наладкой, обслуживанием и ремонтом (реконструкцией) оборудования, работающего под избыточным давлением, применяемого на опасных производственных объектах (Б.8.26.)</t>
  </si>
  <si>
    <t>- Монтаж, наладка, ремонт, реконструкция или модернизация подъемных сооружений в процессе эксплуатации опасных производственных объектов (Б.9.33).</t>
  </si>
  <si>
    <t xml:space="preserve"> - со взрывопожароопасными, токсичными и высокотоксичными веществами;</t>
  </si>
  <si>
    <t>Планируется ли проведение газоопасных работ:</t>
  </si>
  <si>
    <t>да</t>
  </si>
  <si>
    <t xml:space="preserve"> Работники привлекаемые к работе с электроинструментом и сварочным работам должны иметь группу по электробезопасности не ниже II.</t>
  </si>
  <si>
    <t>16.</t>
  </si>
  <si>
    <t>17.</t>
  </si>
  <si>
    <t>18.</t>
  </si>
  <si>
    <t>19.</t>
  </si>
  <si>
    <t>20.</t>
  </si>
  <si>
    <t>23.</t>
  </si>
  <si>
    <t>24.</t>
  </si>
  <si>
    <t>Связанных с разгерметизацией технологического оборудования и коммуникаций, из которых не удалены вредные, взрывоопасные и пожаровзрывооопасные вещества или не исключена возможность их выделения.</t>
  </si>
  <si>
    <t>Проводимых в закрытой аппаратуре (замкнутом пространстве): внутри оборудования (емкостей, колонн, резервуаров, котлов, реакторов, цистерн), коллекторах трубопроводов, колодцах, туннелях, газоходах печей и других аналогичных местах.</t>
  </si>
  <si>
    <t>Работники, привлекаемые к производству огневых работ, должны пройти пожарный инструктаж и сдать зачеты по пожарному техническому минимуму на территории Заказчика.</t>
  </si>
  <si>
    <t xml:space="preserve">Э4 КЛ, </t>
  </si>
  <si>
    <t xml:space="preserve">Э4 ТП, </t>
  </si>
  <si>
    <t xml:space="preserve">Э4 ТУ, </t>
  </si>
  <si>
    <t xml:space="preserve">Э4 ЗС, </t>
  </si>
  <si>
    <t xml:space="preserve">Э4 Д, </t>
  </si>
  <si>
    <t xml:space="preserve">Э4 ОБ, </t>
  </si>
  <si>
    <t xml:space="preserve">Э5 КЛ, </t>
  </si>
  <si>
    <t xml:space="preserve">Э5 ТП, </t>
  </si>
  <si>
    <t xml:space="preserve">Э5 ТУ, </t>
  </si>
  <si>
    <t xml:space="preserve">Э5 ЗС, </t>
  </si>
  <si>
    <t xml:space="preserve">Э5 Д, </t>
  </si>
  <si>
    <t xml:space="preserve">Э5 ОБ, </t>
  </si>
  <si>
    <t xml:space="preserve">Э7 КЛ, </t>
  </si>
  <si>
    <t xml:space="preserve">Э7 ТП, </t>
  </si>
  <si>
    <t xml:space="preserve">Э7 ТУ, </t>
  </si>
  <si>
    <t xml:space="preserve">Э7 ЗС, </t>
  </si>
  <si>
    <t xml:space="preserve">Э7 Д, </t>
  </si>
  <si>
    <t xml:space="preserve">Э7 ОБ, </t>
  </si>
  <si>
    <t xml:space="preserve">Э11 КЛ, </t>
  </si>
  <si>
    <t xml:space="preserve">Э11 ТП, </t>
  </si>
  <si>
    <t xml:space="preserve">Э11 ТУ, </t>
  </si>
  <si>
    <t xml:space="preserve">Э11 ЗС, </t>
  </si>
  <si>
    <t xml:space="preserve">Э11 Д, </t>
  </si>
  <si>
    <t xml:space="preserve">Э11 ОБ, </t>
  </si>
  <si>
    <t xml:space="preserve">Э14.4.КЛ/ТП, </t>
  </si>
  <si>
    <t xml:space="preserve">Э14.4.ТУ, </t>
  </si>
  <si>
    <t xml:space="preserve">Э14.4.ЗС, </t>
  </si>
  <si>
    <t xml:space="preserve">Э14.4.ОБ, </t>
  </si>
  <si>
    <t>Составить и согласовать с Заказчиком:</t>
  </si>
  <si>
    <t>Наличие лицензий:</t>
  </si>
  <si>
    <t>21.</t>
  </si>
  <si>
    <t>22.</t>
  </si>
  <si>
    <t>13.1.</t>
  </si>
  <si>
    <t>13.2.</t>
  </si>
  <si>
    <t>Кем планируется осуществлять неразрушающий контроль после сварки</t>
  </si>
  <si>
    <t>Наименование подразделений</t>
  </si>
  <si>
    <t>Должность руководителя</t>
  </si>
  <si>
    <t>ФИО полностью</t>
  </si>
  <si>
    <t>Контактный телефон</t>
  </si>
  <si>
    <t>Должность</t>
  </si>
  <si>
    <t>Номер доверенности</t>
  </si>
  <si>
    <t>И.О. Фамилия</t>
  </si>
  <si>
    <t>Адрес нахождения</t>
  </si>
  <si>
    <t>- на деятельность в области использования источников ионизирующего излучения (генерирующих).</t>
  </si>
  <si>
    <t>- Эксплуатация опасных производственных объектов, на которых применяются подъемные сооружения, предназначенные для подъема и перемещения грузов (Б.9.31.)</t>
  </si>
  <si>
    <t>- Эксплуатация опасных производственных объектов, на которых применяются подъемные сооружения, предназначенные для подъема и транспортировки людей (Б.9.32.)</t>
  </si>
  <si>
    <t>- Безопасное производство работ в электроустановках (группа по ЭБ не ниже 4 при напряжении до 1000В и 5 при напряжении выше 1000В).</t>
  </si>
  <si>
    <t>- должны иметь положительное заключение медицинской комиссии на право выполнения работ по вредному производственному фактору: «Работы, выполняемые с применением изолирующих СИЗ и фильтрующих противогазов с полной лицевой частью» (п.13, пр. №2 приказа от 12.04.2011г. №302н)</t>
  </si>
  <si>
    <t>подпись</t>
  </si>
  <si>
    <t>ФИО</t>
  </si>
  <si>
    <t>_____________/____________</t>
  </si>
  <si>
    <t>Наименование локальных нормативных актов (шифр, "название")</t>
  </si>
  <si>
    <t>- проект производства работ по безопасному выполнению строительных работ, реконструкции и техническому перевооружению ОПО;</t>
  </si>
  <si>
    <t>- проект производства работ кранами;</t>
  </si>
  <si>
    <t>- проект производства работ для выполнения трудоемких  работ по демонтажу тяжеловесного и крупногабаритного оборудования с применением специальных устройств;</t>
  </si>
  <si>
    <t>- план производства работ для выполнения работ на высоте, разработанного согласно Правилам по охране труда при работе на высоте.</t>
  </si>
  <si>
    <r>
      <t xml:space="preserve">На </t>
    </r>
    <r>
      <rPr>
        <b/>
        <u/>
        <sz val="11"/>
        <color theme="1"/>
        <rFont val="Calibri"/>
        <family val="2"/>
        <charset val="204"/>
        <scheme val="minor"/>
      </rPr>
      <t>некатегорированном</t>
    </r>
    <r>
      <rPr>
        <sz val="11"/>
        <color theme="1"/>
        <rFont val="Calibri"/>
        <family val="2"/>
        <scheme val="minor"/>
      </rPr>
      <t xml:space="preserve"> оборудовании 
(лотки для прокладки кабеля, прихватки и т.п.)</t>
    </r>
  </si>
  <si>
    <r>
      <t xml:space="preserve">На </t>
    </r>
    <r>
      <rPr>
        <b/>
        <u/>
        <sz val="11"/>
        <color theme="1"/>
        <rFont val="Calibri"/>
        <family val="2"/>
        <charset val="204"/>
        <scheme val="minor"/>
      </rPr>
      <t>категорированном</t>
    </r>
    <r>
      <rPr>
        <sz val="11"/>
        <color theme="1"/>
        <rFont val="Calibri"/>
        <family val="2"/>
        <scheme val="minor"/>
      </rPr>
      <t xml:space="preserve"> оборудовании:</t>
    </r>
  </si>
  <si>
    <t>- Основы промышленной безопасности (А.1.)</t>
  </si>
  <si>
    <t>Работники должны пройти обучение и проверку знаний  по охране труда в соответствии с требованиями нормативных документов РФ.</t>
  </si>
  <si>
    <t>Работники должны пройти проверку и обучение по охране труда. К работе с электроинструментом и сварочным работам допускается персонал, имеющий группу по электробезопасности не ниже II.</t>
  </si>
  <si>
    <t>Работники должны пройти проверку и обучение по охране труда.</t>
  </si>
  <si>
    <t>Наличие Свидетельства о готовности к использованию аттестованных технологий сварки (наплавки) в соответствии с требованиями РД 03-615-03 (ручная дуговая, полуавтоматическая, автоматическая, сварка газовой горелкой, ручная аргонодуговая и  т.д.).</t>
  </si>
  <si>
    <t>Предоставить в ООТ копию  Свидетельства о готовности к использованию аттестованных технологий сварки (наплавки) в соответствии с требованиями РД 03-615-03 (ручная дуговая, полуавтоматическая, автоматическая, сварка газовой горелкой, ручная аргонодуговая и  т.д.).</t>
  </si>
  <si>
    <t>Иметь на руках проект производства работ по безопасному выполнению строительных работ, реконструкции и техническому перевооружению ОПО.</t>
  </si>
  <si>
    <t>Иметь на руках проект производства работ кранами.</t>
  </si>
  <si>
    <t>Иметь на руках проект производства работ для выполнения трудоемких  работ по демонтажу тяжеловесного и крупногабаритного оборудования с применением специальных устройств.</t>
  </si>
  <si>
    <t>Пройти инструктаж и проверку знаний в ГСО по безопасным приемам и методам работы, применению средств индивидуальной защиты и получить допуск (отметку) к газоопасным работам.</t>
  </si>
  <si>
    <t>По окончании работ  возвратить:
-  локальные документы в отдел охраны труда;
- временные пропуска на работников  в бюро пропусков  Заказчика.</t>
  </si>
  <si>
    <t>Наименование подразделения</t>
  </si>
  <si>
    <t>ФИО руководителя</t>
  </si>
  <si>
    <t>ФИО исполнителя по договору</t>
  </si>
  <si>
    <t>Должность исполнителя</t>
  </si>
  <si>
    <t>Контактный телефон исполнителя</t>
  </si>
  <si>
    <t>Исполнитель по договору:</t>
  </si>
  <si>
    <t xml:space="preserve">                   ФИО                                      Должность                           контактный телефон            подпись                     Дата</t>
  </si>
  <si>
    <t xml:space="preserve">                                  ФИО, подразделение                                                     подпись                        Ф.И.О.                         Дата</t>
  </si>
  <si>
    <t>Отфильтровать</t>
  </si>
  <si>
    <t>Политика ИСМ</t>
  </si>
  <si>
    <t>Для рабочих люльки (подъемника)</t>
  </si>
  <si>
    <t>- получению (образованию) воспламеняющихся, окисляющих, горючих, взрывчатых, токсичных, высокотоксичных веществ и веществ, представляющих опасность для окружающей среды, на взрывопожароопасных и химически опасных производственных объектах I, II или III классов опасности (далее- объекты);</t>
  </si>
  <si>
    <t>- использованию воспламеняющихся, окисляющих, горючих, взрывчатых, токсичных, высокотоксичных веществ и веществ, представляющих опасность для окружающей среды, на объектах;</t>
  </si>
  <si>
    <t>- переработке воспламеняющихся, окисляющих, горючих, взрывчатых, токсичных, высокотоксичных веществ и веществ, представляющих опасность для окружающей среды, на объектах;</t>
  </si>
  <si>
    <t>- хранению воспламеняющихся, окисляющих, горючих, взрывчатых, токсичных, высокотоксичных веществ и веществ, представляющих опасность для окружающей среды, на объектах;</t>
  </si>
  <si>
    <t>- транспортированию воспламеняющихся, окисляющих, горючих, взрывчатых, токсичных, высокотоксичных веществ и веществ, представляющих опасность для окружающей среды, на объектах;</t>
  </si>
  <si>
    <t>- уничтожению воспламеняющихся, окисляющих, горючих, взрывчатых, токсичных, высокотоксичных веществ и веществ, представляющих опасность для окружающей среды, на объектах;</t>
  </si>
  <si>
    <t>- использованию (эксплуатации) на объектах оборудования, работающего под  избыточным давлением более 0,07 мегапаскаля:
а) пара, газа (в газообразном, сжиженном состоянии);
б) воды при температуре нагрева более 115 градусов Цельсия;
в) иных жидкостей при температуре, превышающей температуру их кипения при избыточном давлении 0,07 мегапаскаля.</t>
  </si>
  <si>
    <t>- монтажу, техническому обслуживанию и ремонту систем пожаротушения и их элементов, включая диспетчеризацию и проведение пусконаладочных работ;</t>
  </si>
  <si>
    <t>- монтажу, техническому обслуживанию и ремонту систем пожарной и охранно-пожарной сигнализации и их элементов, включая диспетчеризацию и проведение пусконаладочных работ;</t>
  </si>
  <si>
    <t>- монтажу, техническому обслуживанию и ремонту систем противопожарного водоснабжения и их элементов, включая диспетчеризацию и проведение пусконаладочных работ;</t>
  </si>
  <si>
    <t>- монтажу, техническому обслуживанию и ремонту систем (элементов систем) дымоудаления и противодымной вентиляции, включая диспетчеризацию и проведение пусконаладочных работ;</t>
  </si>
  <si>
    <t>- монтажу, техническому обслуживанию и ремонту систем оповещения и эвакуации при пожаре и их элементов, включая диспетчеризацию и проведение пусконаладочных работ;</t>
  </si>
  <si>
    <t>- монтажу, техническому обслуживанию и ремонту фотолюминесцентных эвакуационных систем и их элементов;</t>
  </si>
  <si>
    <t>- монтажу, техническому обслуживанию и ремонту противопожарных занавесов и завес, включая диспетчеризацию и проведение пусконаладочных работ;</t>
  </si>
  <si>
    <t>- монтажу, техническому обслуживанию и ремонту заполнений проемов в противопожарных преградах;</t>
  </si>
  <si>
    <t>- устройству (кладке, монтажу), ремонту, облицовке, теплоизоляции и очистке печей, каминов, других теплогенерирующих установок и дымоходов;</t>
  </si>
  <si>
    <t>- выполнению работ по огнезащите материалов, изделий и конструкций;</t>
  </si>
  <si>
    <t>- монтажу, техническому обслуживанию и ремонту первичных средств пожаротушения;</t>
  </si>
  <si>
    <t>- экспертизе ПБ документации на консервацию, ликвидацию опасного производственного объекта;</t>
  </si>
  <si>
    <t>- экспертизе ПБ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</si>
  <si>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 экспертизе ПБ технических устройств, применяемых на опасном производственном объекте, в случаях, установленных статьей 7 116-ФЗ;</t>
  </si>
  <si>
    <t>- экспертизе ПБ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t>
  </si>
  <si>
    <t>- экспертизе ПБ 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t>
  </si>
  <si>
    <t>- экспертизе ПБ обоснования безопасности опасного производственного объекта, а также изменения, вносимые в обоснование безопасности опасного производственного объекта;</t>
  </si>
  <si>
    <t>- охране периметра и объектов предприятия;</t>
  </si>
  <si>
    <t>- сбору, обработке, утилизации, обезвреживанию, размещению отходов I- IV классов опасности- наличие у соискателя лицензии (лицензиата) необходимых для выполнения заявленных работ зданий, строений, сооружений (в том числе объектов обезвреживания и (или) размещения отходов I- IV классов опасности) и помещений, принадлежащих ему на праве собственности или на ином законном основании и соответствующих установленным требованиям;</t>
  </si>
  <si>
    <t>- обработке, утилизации, обезвреживанию отходов I- IV классов опасности- наличие у соискателя лицензии (лицензиата) оборудования (в том числе специального) и специализированных установок, принадлежащих ему на праве собственности или на ином законном основании, необходимых для выполнения заявленных работ и соответствующих установленным требованиям;</t>
  </si>
  <si>
    <t>- транспортированию отходов I- IV классов опасности- наличие у соискателя лицензии (лицензиата) специально оборудованных и снабженных специальными знаками транспортных средств, принадлежащих ему на праве собственности или на ином законном основании, необходимых для выполнения заявленных работ и соответствующих установленным требованиям;</t>
  </si>
  <si>
    <t>- сбору, транспортированию, обработке, утилизации, обезвреживанию, размещению отходов I- IV классов опасности- наличие у соискателя лицензии (лицензиата)- индивидуального предпринимателя и у работников, заключивших с соискателем лицензии (лицензиатом) трудовые договоры на осуществление деятельности в области обращения с отходами, профессиональной подготовки, подтвержденной свидетельствами (сертификатами) на право работы с отходами I- IV классов опасности;</t>
  </si>
  <si>
    <t>- размещению отходов I- IV классов опасности- проведение лицензиатом рекуперации веществ, разрушающих озоновый слой, из отходов I- IV классов опасности перед их захоронением в объектах размещения отходов производства и потребления в соответствии с пунктом 2 статьи 51 Федерального закона "Об охране окружающей среды".</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</si>
  <si>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</si>
  <si>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</si>
  <si>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</si>
  <si>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</si>
  <si>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</si>
  <si>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</si>
  <si>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</si>
  <si>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</si>
  <si>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</si>
  <si>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2.1.</t>
  </si>
  <si>
    <t xml:space="preserve"> 2.2.</t>
  </si>
  <si>
    <t xml:space="preserve"> 2.3.</t>
  </si>
  <si>
    <t xml:space="preserve"> 2.4.</t>
  </si>
  <si>
    <t xml:space="preserve"> 2.5.</t>
  </si>
  <si>
    <t xml:space="preserve"> 2.6.</t>
  </si>
  <si>
    <t>Данные о Подрядчике:</t>
  </si>
  <si>
    <t xml:space="preserve"> 5.10.</t>
  </si>
  <si>
    <t xml:space="preserve"> 7.13</t>
  </si>
  <si>
    <t xml:space="preserve"> 7.14</t>
  </si>
  <si>
    <t xml:space="preserve"> 7.15</t>
  </si>
  <si>
    <t xml:space="preserve"> 7.17</t>
  </si>
  <si>
    <t xml:space="preserve"> 7.18</t>
  </si>
  <si>
    <t xml:space="preserve"> 7.19</t>
  </si>
  <si>
    <t xml:space="preserve"> 7.20</t>
  </si>
  <si>
    <t xml:space="preserve"> 7.21</t>
  </si>
  <si>
    <t xml:space="preserve"> 7.22</t>
  </si>
  <si>
    <t xml:space="preserve"> 7.23</t>
  </si>
  <si>
    <t xml:space="preserve"> 7.24</t>
  </si>
  <si>
    <t xml:space="preserve"> 7.25</t>
  </si>
  <si>
    <t xml:space="preserve"> 7.27</t>
  </si>
  <si>
    <t xml:space="preserve"> 7.28</t>
  </si>
  <si>
    <t xml:space="preserve"> 7.16</t>
  </si>
  <si>
    <t xml:space="preserve"> 7.26</t>
  </si>
  <si>
    <t>Перечень мероприятий по ОТ, ПБ и ООС</t>
  </si>
  <si>
    <t xml:space="preserve"> 2.24.</t>
  </si>
  <si>
    <t xml:space="preserve"> 2.25.</t>
  </si>
  <si>
    <t>2.31.</t>
  </si>
  <si>
    <t>Вопросы</t>
  </si>
  <si>
    <t>- перевозке пассажиров автомобильным транспортом, оборудованным для перевозок более 8 человек (за исключением случая, если указанная деятельность осуществляется по заказам либо для собственных нужд юридического лица или индивидуального предпринимателя);</t>
  </si>
  <si>
    <t xml:space="preserve"> - с природным газом (внешние и внутренние газопроводы);</t>
  </si>
  <si>
    <t>Планируется ли проведение работ без применения средств подмащивания на высоте более 5м</t>
  </si>
  <si>
    <t>Планируется ли проведение работ со вскрытием грунта глубиной более 0,4м, привлечение землеройной техники (экскаватор, грейдер, бульдозер).</t>
  </si>
  <si>
    <t>области аттестации в соответствии с  приказом Ростехнадзора от 06.04.2012 №233</t>
  </si>
  <si>
    <t>- квалификационные удостоверения, подтверждающие аттестацию в области неразрушающего контроля (1-3 уровня).</t>
  </si>
  <si>
    <t>- квалификационные удостоверения, подтверждающие прохождение обучения и проверки знаний безопасного выполнения работ на высоте с применением средств подмащивания.</t>
  </si>
  <si>
    <t>- квалификационные удостоверения, подтверждающие прохождение обучения и проверки знаний безопасного выполнения работ  без применения средств подмащивания на высоте более 5м (1-3 группа работ на высоте).</t>
  </si>
  <si>
    <t>Экспертная организация должна обладать необходимым количеством специалистов с областями аттестации:</t>
  </si>
  <si>
    <t>К выполнению операций по строповке (обвязке, зацепке, закреплению, подвешиванию на крюк крана, установке в проектное положение и отцепке) грузов в процессе производства работ подъемными сооружениями допускаются специально обученные квалифицированные рабочие - стропальщики, назначенные приказом подрядной организации. Квалификация подтверждается удостоверением стропальщика.</t>
  </si>
  <si>
    <t>Для лиц, ответственных за производство работ подъёмниками</t>
  </si>
  <si>
    <t>Руководитель АСФ</t>
  </si>
  <si>
    <t>Наименование АСФ</t>
  </si>
  <si>
    <t>Информация о предприятии</t>
  </si>
  <si>
    <t>Наименование предприятия</t>
  </si>
  <si>
    <t>Директор по ОТ, ПБ и ООС</t>
  </si>
  <si>
    <t xml:space="preserve">Директор по ОТ, ПБ и ООС </t>
  </si>
  <si>
    <t>Должностные лица, имеющие право подписи Акта-допуска от предприятия</t>
  </si>
  <si>
    <t>Данные об ответственном подразделении (кураторе договора):</t>
  </si>
  <si>
    <t>Должность лица, подписывающего Акт-допуск от Подрядчика (по доверенности)</t>
  </si>
  <si>
    <t>Должность лица, подписывающего Акт-допуск от Предприятия (по доверенности)</t>
  </si>
  <si>
    <t>Ф.И.О. (полностью) лица, подписывающего Акт-допуск от Подрядчика (по доверенности)</t>
  </si>
  <si>
    <t>ИО Фамилия лица, подписывающего Акт-допуск от Подрядчика (по доверенности)</t>
  </si>
  <si>
    <t>Ответственный за безопасное производство работ от Подрядчика по приказу (в Именительном падеже) с должностью</t>
  </si>
  <si>
    <t>Ответственный за безопасное производство работ от Подрядчика по приказу (в Дательном падеже)</t>
  </si>
  <si>
    <t>Реквизиты приказа о назначении ответственного лица за обеспечение безопасного производства работ от Подрядчика</t>
  </si>
  <si>
    <t xml:space="preserve">Реквизиты приказа о назначении ответственного лица за обращение с отходами, образующимися в процессе выполнения работ - за обеспечение временного складирования и организацию транспортировки отходов для последующей их обработки, утилизации, обезвреживания или размещения </t>
  </si>
  <si>
    <t>Мобильный телефон ответственного за безопасное производство работ от Подрядчика</t>
  </si>
  <si>
    <t>На основании какого документа выполняются работы (в Родительном падеже)</t>
  </si>
  <si>
    <t>Формирование ключевых требований по ОТ, ПБ и ООС</t>
  </si>
  <si>
    <t>Подрядчик способен самостоятельно и/или за свой счет обеспечить удаление отходов, образующихся в процессе выполнения работ - обеспечить накопление (временное складирование) и транспортировку отходов для последующей их обработки, утилизации, обезвреживания или размещения (в зависимости от вида отхода и разрешенного вида деятельности), в соответствии с требованиями в области обращения с отходами.</t>
  </si>
  <si>
    <t>Будут ли образовываться отходы в процессе производства работ/оказании услуг (строительный мусор, лом, отходы производства 1-5 класса опасности)</t>
  </si>
  <si>
    <t>Металлические конструкции для подъемно-транспортного оборудования.</t>
  </si>
  <si>
    <t>2.8. Металлические конструкции для подъемно-транспортного оборудования.</t>
  </si>
  <si>
    <t xml:space="preserve">Изотермических хранилищах. </t>
  </si>
  <si>
    <t xml:space="preserve">1.5.     Изотермических хранилищах. </t>
  </si>
  <si>
    <r>
      <t>1.6.</t>
    </r>
    <r>
      <rPr>
        <sz val="7"/>
        <color theme="1"/>
        <rFont val="Times New Roman"/>
        <family val="1"/>
        <charset val="204"/>
      </rPr>
      <t xml:space="preserve">      </t>
    </r>
    <r>
      <rPr>
        <sz val="10"/>
        <color theme="1"/>
        <rFont val="Times New Roman"/>
        <family val="1"/>
        <charset val="204"/>
      </rPr>
      <t>Криогенном оборудовании.</t>
    </r>
  </si>
  <si>
    <r>
      <t>1.7.</t>
    </r>
    <r>
      <rPr>
        <sz val="7"/>
        <color theme="1"/>
        <rFont val="Times New Roman"/>
        <family val="1"/>
        <charset val="204"/>
      </rPr>
      <t xml:space="preserve">      </t>
    </r>
    <r>
      <rPr>
        <sz val="10"/>
        <color theme="1"/>
        <rFont val="Times New Roman"/>
        <family val="1"/>
        <charset val="204"/>
      </rPr>
      <t>Оборудовании аммиачных холодильных установок.</t>
    </r>
  </si>
  <si>
    <r>
      <t>1.8.</t>
    </r>
    <r>
      <rPr>
        <sz val="7"/>
        <color theme="1"/>
        <rFont val="Times New Roman"/>
        <family val="1"/>
        <charset val="204"/>
      </rPr>
      <t xml:space="preserve">      </t>
    </r>
    <r>
      <rPr>
        <sz val="10"/>
        <color theme="1"/>
        <rFont val="Times New Roman"/>
        <family val="1"/>
        <charset val="204"/>
      </rPr>
      <t>Печах.</t>
    </r>
  </si>
  <si>
    <r>
      <t>1.9.</t>
    </r>
    <r>
      <rPr>
        <sz val="7"/>
        <color theme="1"/>
        <rFont val="Times New Roman"/>
        <family val="1"/>
        <charset val="204"/>
      </rPr>
      <t xml:space="preserve">      </t>
    </r>
    <r>
      <rPr>
        <sz val="10"/>
        <color theme="1"/>
        <rFont val="Times New Roman"/>
        <family val="1"/>
        <charset val="204"/>
      </rPr>
      <t>Компрессорном и насосном оборудовании.</t>
    </r>
  </si>
  <si>
    <r>
      <t>1.10.</t>
    </r>
    <r>
      <rPr>
        <sz val="7"/>
        <color theme="1"/>
        <rFont val="Times New Roman"/>
        <family val="1"/>
        <charset val="204"/>
      </rPr>
      <t>    </t>
    </r>
    <r>
      <rPr>
        <sz val="10"/>
        <color theme="1"/>
        <rFont val="Times New Roman"/>
        <family val="1"/>
        <charset val="204"/>
      </rPr>
      <t>Центрифугах, сепараторах.</t>
    </r>
  </si>
  <si>
    <r>
      <t>1.11.</t>
    </r>
    <r>
      <rPr>
        <sz val="7"/>
        <color theme="1"/>
        <rFont val="Times New Roman"/>
        <family val="1"/>
        <charset val="204"/>
      </rPr>
      <t xml:space="preserve">    </t>
    </r>
    <r>
      <rPr>
        <sz val="10"/>
        <color theme="1"/>
        <rFont val="Times New Roman"/>
        <family val="1"/>
        <charset val="204"/>
      </rPr>
      <t>Цистернах, контейнерах (бочках), баллонах для взрывопожароопасных и токсичных веществ.</t>
    </r>
  </si>
  <si>
    <r>
      <t>1.12.</t>
    </r>
    <r>
      <rPr>
        <sz val="7"/>
        <color theme="1"/>
        <rFont val="Times New Roman"/>
        <family val="1"/>
        <charset val="204"/>
      </rPr>
      <t xml:space="preserve">  </t>
    </r>
    <r>
      <rPr>
        <sz val="10"/>
        <color theme="1"/>
        <rFont val="Times New Roman"/>
        <family val="1"/>
        <charset val="204"/>
      </rPr>
      <t>Котлах-утилизаторах.</t>
    </r>
  </si>
  <si>
    <r>
      <t>1.13.</t>
    </r>
    <r>
      <rPr>
        <sz val="7"/>
        <color theme="1"/>
        <rFont val="Times New Roman"/>
        <family val="1"/>
        <charset val="204"/>
      </rPr>
      <t xml:space="preserve">  </t>
    </r>
    <r>
      <rPr>
        <sz val="10"/>
        <color theme="1"/>
        <rFont val="Times New Roman"/>
        <family val="1"/>
        <charset val="204"/>
      </rPr>
      <t>Энерготехнологических котлах.</t>
    </r>
  </si>
  <si>
    <r>
      <t>1.14.</t>
    </r>
    <r>
      <rPr>
        <sz val="7"/>
        <color theme="1"/>
        <rFont val="Times New Roman"/>
        <family val="1"/>
        <charset val="204"/>
      </rPr>
      <t xml:space="preserve">  </t>
    </r>
    <r>
      <rPr>
        <sz val="10"/>
        <color theme="1"/>
        <rFont val="Times New Roman"/>
        <family val="1"/>
        <charset val="204"/>
      </rPr>
      <t>Котлах ВОТ.</t>
    </r>
  </si>
  <si>
    <r>
      <t>1.15.</t>
    </r>
    <r>
      <rPr>
        <sz val="7"/>
        <color theme="1"/>
        <rFont val="Times New Roman"/>
        <family val="1"/>
        <charset val="204"/>
      </rPr>
      <t xml:space="preserve">  </t>
    </r>
    <r>
      <rPr>
        <sz val="10"/>
        <color theme="1"/>
        <rFont val="Times New Roman"/>
        <family val="1"/>
        <charset val="204"/>
      </rPr>
      <t>Трубопроводной арматуре и предохранительных устройствах.</t>
    </r>
  </si>
  <si>
    <r>
      <t>1.16.</t>
    </r>
    <r>
      <rPr>
        <sz val="7"/>
        <color theme="1"/>
        <rFont val="Times New Roman"/>
        <family val="1"/>
        <charset val="204"/>
      </rPr>
      <t xml:space="preserve">  </t>
    </r>
    <r>
      <rPr>
        <sz val="10"/>
        <color theme="1"/>
        <rFont val="Times New Roman"/>
        <family val="1"/>
        <charset val="204"/>
      </rPr>
      <t>Технологических трубопроводах и деталях трубопроводов.</t>
    </r>
  </si>
  <si>
    <r>
      <t xml:space="preserve">Котлах-утилизаторах, паровых и водогрейных котлах с давлением пара более 0,07 МПа и температурой воды более 115 </t>
    </r>
    <r>
      <rPr>
        <vertAlign val="superscript"/>
        <sz val="11"/>
        <color theme="1"/>
        <rFont val="Calibri"/>
        <family val="2"/>
        <charset val="204"/>
        <scheme val="minor"/>
      </rPr>
      <t>0</t>
    </r>
    <r>
      <rPr>
        <sz val="11"/>
        <color theme="1"/>
        <rFont val="Calibri"/>
        <family val="2"/>
        <charset val="204"/>
        <scheme val="minor"/>
      </rPr>
      <t>С.</t>
    </r>
  </si>
  <si>
    <t>Дымовых и вентиляционных промышленных трубах</t>
  </si>
  <si>
    <t>Факельных установках</t>
  </si>
  <si>
    <t>- Безопасное проведение ремонтных работ на опасных производственных объектах химических, нефтехимических и нефтегазоперерабатывающих производств (Б.1.17.)</t>
  </si>
  <si>
    <t>- Организация безопасного проведения газоопасных работ (Б.1.19.)</t>
  </si>
  <si>
    <t>Наличие актуальной выписки из Реестра членов СРО*
*срок действия выписки составляет один месяц с даты ее выдачи.</t>
  </si>
  <si>
    <t>Планируется ли выполнение работ на объектах предприятия, которые оказывают влияние на безопасность объектов капитального строительства (за исключением случая, если стоимость работ по такому договору подряда не превышает 3 млн руб.).</t>
  </si>
  <si>
    <t>Согласовать с начальником подразделения, в соответствии с п.2 настоящего акта-допуска, места временного накопления отходов.</t>
  </si>
  <si>
    <t>Ответственные за безопасное  производство работ, назначенные приказом подрядной организации для осуществления контроля производства работ на площадке Заказчика, должны быть аттестованы  в территориальной аттестационной комиссии Ростехнадзора, либо в аттестационной комиссии своей организации, при условии, что эта комиссия  аттестована в комиссии Ростехнадзора или аттестационных комиссиях организации-заказчика, по областям аттестации по промышленной безопасности в соответствии с видами деятельности:</t>
  </si>
  <si>
    <t>Сроки действия документов и пояснения</t>
  </si>
  <si>
    <t>выписка действительна в течении месяца</t>
  </si>
  <si>
    <t>бессрочно</t>
  </si>
  <si>
    <t>5 лет</t>
  </si>
  <si>
    <t>1 год</t>
  </si>
  <si>
    <t>для сварщиков - 2 года, 
для специалистов сварочного производства II и III уровней - 3 года, а IV уровня - 5 лет.</t>
  </si>
  <si>
    <t>3 года</t>
  </si>
  <si>
    <t>4 года</t>
  </si>
  <si>
    <t>перед началом работ</t>
  </si>
  <si>
    <t>Срок действия удостоверений I и II уровней - 3 года, а III уровня - 5 лет с даты аттестации.</t>
  </si>
  <si>
    <t>1 и 2 группа - 3 года
3 группа - 5 лет</t>
  </si>
  <si>
    <t>ЧТО - 1 год
ПТО - 3 года</t>
  </si>
  <si>
    <t>траверс, клещей, захватов и тары - каждый месяц;
стропов - каждые 10 дней;
редко используемых съемных грузозахватных приспособлений - перед началом работ.</t>
  </si>
  <si>
    <t>Отметка КА о соответствии
(да/нет)</t>
  </si>
  <si>
    <t>Отметка Заказчика о соответствии КА (да/нет)</t>
  </si>
  <si>
    <t>Перечень ключевых критериев и требований к Контрагенту в области ОТ, ПБ и ООС</t>
  </si>
  <si>
    <t>Ответственные за безопасное  производство работ, назначенные приказом подрядной организации для осуществления контроля по ПБ на площадке Заказчика, должны быть аттестованы  в территориальной аттестационной комиссии Ростехнадзора, либо в аттестационной комиссии своей организации, при условии, что эта комиссия  аттестована в комиссии Ростехнадзора или аттестационных комиссиях организации-заказчика, по областям аттестации по промышленной безопасности в соответствии с видами деятельности:</t>
  </si>
  <si>
    <t>Подтверждением является выписка/протокол аттестационной комиссии в котором отражены области аттестаци в соответствии с приказом №233 РТН, срок действия не более 5 лет</t>
  </si>
  <si>
    <t>-  пройти инструктаж с последующим тестированием по ЛНА Заказчика по безопасному проведению газоопасных работ».</t>
  </si>
  <si>
    <t>да, на транспорте с количеством мест более 8</t>
  </si>
  <si>
    <t>да, на транспорте с количеством мест менее 8</t>
  </si>
  <si>
    <r>
      <t xml:space="preserve">КЛЮЧЕВЫЕ ТРЕБОВАНИЯ СФОРМИРОВАНЫ!
Откройте вкладку "Ключевые требования" и скройте лишние строки/разделы при помощи фильтра по «1» в столбце «i».
Затем направьте файл по адресу </t>
    </r>
    <r>
      <rPr>
        <sz val="20"/>
        <color rgb="FFFF0000"/>
        <rFont val="Calibri"/>
        <family val="2"/>
        <charset val="204"/>
        <scheme val="minor"/>
      </rPr>
      <t>(указать e-mail)</t>
    </r>
  </si>
  <si>
    <t>Выполняется перед началом работ</t>
  </si>
  <si>
    <t xml:space="preserve">Сварщики, задействованные в проведении сварочных работ на технологическом оборудовании, должны пройти процедуру допуска к выполнению данных работ в ЦРП Заказчика (выполняется при наличии у Заказчика возможности организовать данную процедуру допуска)  </t>
  </si>
  <si>
    <t>Грузоподъемные операции должны проводиться с использованием исправных сменных грузозахватных органов и съемных грузозахватных приспособлений (крюков, грейферов, магнитов, спредеров, траверсы, захватов, стропов), используемые совместно с ПС для подъема и перемещения грузов.</t>
  </si>
  <si>
    <t>Проверяется перед началом выполнения работ</t>
  </si>
  <si>
    <t>Проверяется перед началом работ</t>
  </si>
  <si>
    <t>нет</t>
  </si>
  <si>
    <t>АКТ-ДОПУСК СФОРМИРОВАН!
Откройте вкладку "Акт-допуск" и скройте лишние строки/разделы при помощи фильтра по «1» в столбце «L».</t>
  </si>
  <si>
    <t>Не применимо</t>
  </si>
  <si>
    <t>Работники Подрядчика, привлекаемые к работам на высоте должны иметь:</t>
  </si>
  <si>
    <t>- положительное заключение медицинской комиссии на право выполнения работ по вредному производственному фактору: «Работы на высоте, верхолазные работы» (п.1, пр. №2 приказа от 12.04.2011г. №302н).</t>
  </si>
  <si>
    <t>Работники Подрядчика, привлекаемые к осуществлению неразрушающего контроля технических устройств, зданий и сооружений на опасных производственных объектах должны иметь:</t>
  </si>
  <si>
    <t>- положительное заключение медицинской комиссии на право выполнения работ по вредному производственному фактору: «Ионизирующие излучения, радиоактивные вещества и другие источники ионизирующих излучений» (п.3.1, пр. №1 приказа от 12.04.2011г. №302н).</t>
  </si>
  <si>
    <t>Работники Подрядчика, привлекаемые к газоопасным работам проводимых по наряду-допуску:</t>
  </si>
  <si>
    <t>- должны иметь квалификационные удостоверения, подтверждающие прохождение обучения и проверки знаний безопасного проведения газоопасных работ.</t>
  </si>
  <si>
    <t>- свидетельство ДОПОГ о подготовке водителя для перевозки опасных грузов.</t>
  </si>
  <si>
    <t>- путевой лист оформленный в соответствии с приказом Минтранса от 18 сентября 2008 года N 152</t>
  </si>
  <si>
    <t>- свидетельство о допуске транспортного средства к перевозке опасных грузов</t>
  </si>
  <si>
    <t>- маршрутный лист на перевозку опасного груза автомобильным транспортом по территории РФ согласованный с ГИБДД</t>
  </si>
  <si>
    <t xml:space="preserve">- талон, подтверждающий технический осмотр транспортного средства (ТО проводится 1 раз в полгода); </t>
  </si>
  <si>
    <t>- первичные средства пожаротушения (не менее 2-х огнетушителей), аптечку для оказания первой помощи</t>
  </si>
  <si>
    <t>от 1 дня до 1 месяца</t>
  </si>
  <si>
    <t xml:space="preserve"> 6 месяцев</t>
  </si>
  <si>
    <t>на весь маршрут следования</t>
  </si>
  <si>
    <t xml:space="preserve"> 4.1.</t>
  </si>
  <si>
    <t xml:space="preserve"> 4.1.1.</t>
  </si>
  <si>
    <t xml:space="preserve"> 4.1.2.</t>
  </si>
  <si>
    <t xml:space="preserve"> 4.1.5.</t>
  </si>
  <si>
    <t xml:space="preserve"> 4.2.</t>
  </si>
  <si>
    <t xml:space="preserve"> 4.2.1.</t>
  </si>
  <si>
    <t xml:space="preserve"> 4.2.2.</t>
  </si>
  <si>
    <t xml:space="preserve"> 4.2.3.</t>
  </si>
  <si>
    <t xml:space="preserve"> 4.3.</t>
  </si>
  <si>
    <t>4.4.</t>
  </si>
  <si>
    <t xml:space="preserve"> 4.5.</t>
  </si>
  <si>
    <t xml:space="preserve"> 4.6.</t>
  </si>
  <si>
    <t xml:space="preserve"> 4.7.</t>
  </si>
  <si>
    <t xml:space="preserve"> 4.8.</t>
  </si>
  <si>
    <t xml:space="preserve"> 4.9.</t>
  </si>
  <si>
    <t xml:space="preserve"> 7.1.</t>
  </si>
  <si>
    <t xml:space="preserve"> 7.2.</t>
  </si>
  <si>
    <t xml:space="preserve"> 7.2.1</t>
  </si>
  <si>
    <t>7.2.1.1</t>
  </si>
  <si>
    <t>7.2.1.2</t>
  </si>
  <si>
    <t>7.2.1.3</t>
  </si>
  <si>
    <t>7.2.1.4</t>
  </si>
  <si>
    <t>7.2.1.5</t>
  </si>
  <si>
    <t>7.2.1.6</t>
  </si>
  <si>
    <t>7.2.1.7</t>
  </si>
  <si>
    <t>7.2.1.8</t>
  </si>
  <si>
    <t>7.2.1.9</t>
  </si>
  <si>
    <t>7.2.1.10</t>
  </si>
  <si>
    <t>7.2.1.11</t>
  </si>
  <si>
    <t>7.2.1.12</t>
  </si>
  <si>
    <t>7.2.1.13</t>
  </si>
  <si>
    <t>7.2.1.14</t>
  </si>
  <si>
    <t>7.2.1.15</t>
  </si>
  <si>
    <t>7.2.1.16</t>
  </si>
  <si>
    <t xml:space="preserve"> 7.2.2</t>
  </si>
  <si>
    <t xml:space="preserve"> 7.2.2.1</t>
  </si>
  <si>
    <t xml:space="preserve"> 7.2.2.2</t>
  </si>
  <si>
    <t xml:space="preserve"> 7.2.2.3</t>
  </si>
  <si>
    <t xml:space="preserve"> 7.2.2.4</t>
  </si>
  <si>
    <t xml:space="preserve"> 7.2.2.5</t>
  </si>
  <si>
    <t xml:space="preserve"> 7.2.2.6</t>
  </si>
  <si>
    <t xml:space="preserve"> 7.2.2.7</t>
  </si>
  <si>
    <t xml:space="preserve"> 7.2.2.8</t>
  </si>
  <si>
    <t xml:space="preserve"> 7.2.3</t>
  </si>
  <si>
    <t xml:space="preserve"> 7.2.3.1</t>
  </si>
  <si>
    <t xml:space="preserve"> 7.2.3.2</t>
  </si>
  <si>
    <t xml:space="preserve"> 7.2.3.3</t>
  </si>
  <si>
    <t xml:space="preserve"> 7.2.3.4</t>
  </si>
  <si>
    <t xml:space="preserve"> 7.2.3.5</t>
  </si>
  <si>
    <t xml:space="preserve"> 7.2.4</t>
  </si>
  <si>
    <t xml:space="preserve"> 7.2.4.1</t>
  </si>
  <si>
    <t xml:space="preserve"> 7.2.4.2</t>
  </si>
  <si>
    <t xml:space="preserve"> 7.2.4.3</t>
  </si>
  <si>
    <t xml:space="preserve"> 7.2.4.4</t>
  </si>
  <si>
    <t xml:space="preserve"> 7.2.4.5</t>
  </si>
  <si>
    <t xml:space="preserve"> 7.2.4.6</t>
  </si>
  <si>
    <t xml:space="preserve"> 7.2.4.7</t>
  </si>
  <si>
    <t>9.1.</t>
  </si>
  <si>
    <t>9.2.</t>
  </si>
  <si>
    <t xml:space="preserve"> 10.1.</t>
  </si>
  <si>
    <t>13.1.1.</t>
  </si>
  <si>
    <t>13.1.2.</t>
  </si>
  <si>
    <t>13.1.3.</t>
  </si>
  <si>
    <t>13.1.4.</t>
  </si>
  <si>
    <t>13.1.5.</t>
  </si>
  <si>
    <t>13.1.6.</t>
  </si>
  <si>
    <t>13.2.1.</t>
  </si>
  <si>
    <t>13.2.2.</t>
  </si>
  <si>
    <t>13.2.3.</t>
  </si>
  <si>
    <t>13.2.4.</t>
  </si>
  <si>
    <t>13.2.5.</t>
  </si>
  <si>
    <t>13.2.6.</t>
  </si>
  <si>
    <t>13.3.</t>
  </si>
  <si>
    <t>13.3.1.</t>
  </si>
  <si>
    <t>13.3.2.</t>
  </si>
  <si>
    <t>13.3.3.</t>
  </si>
  <si>
    <t>13.3.4.</t>
  </si>
  <si>
    <t>13.3.5.</t>
  </si>
  <si>
    <t>13.3.6.</t>
  </si>
  <si>
    <t>13.4.</t>
  </si>
  <si>
    <t>13.4.1.</t>
  </si>
  <si>
    <t>13.4.2.</t>
  </si>
  <si>
    <t>13.4.3.</t>
  </si>
  <si>
    <t>13.4.4.</t>
  </si>
  <si>
    <t>13.4.5.</t>
  </si>
  <si>
    <t>13.4.6.</t>
  </si>
  <si>
    <t>13.5.</t>
  </si>
  <si>
    <t>13.5.1.</t>
  </si>
  <si>
    <t>13.5.2.</t>
  </si>
  <si>
    <t>13.5.3.</t>
  </si>
  <si>
    <t>13.5.4.</t>
  </si>
  <si>
    <t>14.1.</t>
  </si>
  <si>
    <t xml:space="preserve"> 14.1.1.</t>
  </si>
  <si>
    <t>14.2.</t>
  </si>
  <si>
    <t>Планируется ли выполнению работ по самовывозу готовой продукции, относящихся к опасным грузам в соответствии с таблицей А главы 3.2. ДОПОГ, с территории Заказчика собственными авторанспортными средствами.</t>
  </si>
  <si>
    <t>Работники и техника Подрядчика, привлекаемые к выполнению работ по самовывозу готовой продукции, относящейся к опасным грузам в соответствии с таблицей А главы 3.2. ДОПОГ, с территории Заказчика должны иметь:</t>
  </si>
  <si>
    <t>- бортовые системы мониторинга транспортных средств (БСМТС);</t>
  </si>
  <si>
    <t>огнетушители - техническое освидетельствование 1 раз в год</t>
  </si>
  <si>
    <t>Планируется ли использование подъемных сооружений:</t>
  </si>
  <si>
    <t>для перемещения грузов (краны) в целях выполнения работ;</t>
  </si>
  <si>
    <t>для перемещения людей (подъемники, вышки) в целях выполнения работ;</t>
  </si>
  <si>
    <t>14.3.</t>
  </si>
  <si>
    <t>планируется выполнение строительно-монтажных работ, погрузочно-разгрузочных работ над действующими коммуникациями, проезжей частью улиц или в стесненных условиях (условия, при которых требуется ограничение зоны перемещения ПС и грузов) на ОПО с применением ПС;</t>
  </si>
  <si>
    <t>для передачи в аренду без использования в собственных нуждах.</t>
  </si>
  <si>
    <t>Ответственный за обращение с отходами, образующимися в процессе выполнения работ - за обеспечение временного складирования и организацию транспортировки отходов для последующей их обработки, утилизации, обезвреживания или размещения  (в Именительном падеже) с должностью</t>
  </si>
  <si>
    <t xml:space="preserve"> 5.11.</t>
  </si>
  <si>
    <t>Должностные лица, согласующие Акт-допуск</t>
  </si>
  <si>
    <t>Водители автотранспортных средств в путевом листе должны иметь отметку о прохождении предрейсового медицинского осмотра в соответствии с требованиями Приказа Минтранса РФ от 18 сентября 2008г. №152</t>
  </si>
  <si>
    <t>Определить и обустроить по согласованию с начальником подразделения, в соответствии с п.2 настоящего акта-допуска, места подключения пневмоинструмента и электроинструмента.</t>
  </si>
  <si>
    <t>на технических устройствах, применяемых на опасных производственных объектах, зданиях и сооружениях на ОПО, предназначенных для осуществления технологических процессов, хранения сырья или продукции, по перемещению людей и грузов, а именно на:</t>
  </si>
  <si>
    <t xml:space="preserve">Планируется ли проведение работ по: </t>
  </si>
  <si>
    <t>Строительству</t>
  </si>
  <si>
    <t>Реконструкции</t>
  </si>
  <si>
    <t>Капитальному ремонту</t>
  </si>
  <si>
    <t>Техническому перевооружению</t>
  </si>
  <si>
    <t>Ремонту</t>
  </si>
  <si>
    <t>Планируется ли использование инструмента:</t>
  </si>
  <si>
    <t>- ручного;</t>
  </si>
  <si>
    <t>5.1.</t>
  </si>
  <si>
    <t>5.2.</t>
  </si>
  <si>
    <t>5.3.</t>
  </si>
  <si>
    <t>- электрического;</t>
  </si>
  <si>
    <t>- пневматического.</t>
  </si>
  <si>
    <t>Организована проверка первичных средств пожаротушения.</t>
  </si>
  <si>
    <t>Наличие исправных средств пожаротушения, соблюдение сроков проверки средств пожаротушения.</t>
  </si>
  <si>
    <t>, немедленно отключать оборудование.</t>
  </si>
  <si>
    <t>При возникновении аварийного положения выводить людей в безопасную зону</t>
  </si>
  <si>
    <t>Рабочим и ИТР провести первичный инструктаж в:</t>
  </si>
  <si>
    <t>представитель службы ОТ, ПБ и ООС</t>
  </si>
  <si>
    <t>Да/уточнение</t>
  </si>
  <si>
    <t>Применение искробезопасного инструмента и оборудования</t>
  </si>
  <si>
    <t>Подрядчик самостоятельно и за свой счет обеспечивает всех работников, которые будут непосредственно осуществлять работы или находиться на месте проведения работ на территории Заказчика, сертифицированной специальной одеждой, спецобувью (не способных накапливать заряды статического электричества), защитными очками, защитными касками, средствами защиты рук, фильтрующими противогазами с коробкой ДОТ, респираторами,</t>
  </si>
  <si>
    <t xml:space="preserve"> противошумными наушниками или берушами, необходимыми для предотвращения или уменьшения воздействия опасных и вредных производственных факторов, и соответствующими требованиям Заказчика: </t>
  </si>
  <si>
    <t>Необходимость соответствия
 (да)</t>
  </si>
  <si>
    <t>АО «ПОЛИЭФ»</t>
  </si>
  <si>
    <t xml:space="preserve">ул. Социалистическая, 71, г. Благовещенск 
453434, Республика Башкортостан                                  
</t>
  </si>
  <si>
    <t>Установка ПТФК, к.101, 105, 106</t>
  </si>
  <si>
    <t>Начальник установки</t>
  </si>
  <si>
    <t>Бобров Андрей Сергеевич</t>
  </si>
  <si>
    <t>8-937-312-49-74</t>
  </si>
  <si>
    <t>Д.Б. Котин</t>
  </si>
  <si>
    <t>Н.М. Мухаметзянов</t>
  </si>
  <si>
    <t>Установка РКиР,ТО ОГиСВ ТФК, к.109, 113</t>
  </si>
  <si>
    <t>Хисматуллин Руслан Салаватович</t>
  </si>
  <si>
    <t>8-987-629-50-01</t>
  </si>
  <si>
    <t>Установка ХиТ,ПВ,Ф оТФК, к.111, 114, 116, 116/1, 107, 108</t>
  </si>
  <si>
    <t>Шабарчин Сергей Витальевич</t>
  </si>
  <si>
    <t xml:space="preserve">8-927-349-17-15 </t>
  </si>
  <si>
    <t>Установка ПоТФК, к.103</t>
  </si>
  <si>
    <t>Нурдавлетов Дамир  Шамилович</t>
  </si>
  <si>
    <t>8-919-156-38-92</t>
  </si>
  <si>
    <t>Установка Нагрева ВОТ, ППЭТ, к.202</t>
  </si>
  <si>
    <t>Сафин Фаргат Талгатович</t>
  </si>
  <si>
    <t>8-927-339-23-31</t>
  </si>
  <si>
    <t>Установка ППЭТ (высоковяз), РиХ ГП, ангары, к.203/1, 302</t>
  </si>
  <si>
    <t>Гимаев Алек Салаватович</t>
  </si>
  <si>
    <t>8-987-622-02-27</t>
  </si>
  <si>
    <t>Установка ППЭТ (аморф), к.201</t>
  </si>
  <si>
    <t>Мирсаяпов Айрат Наилевич</t>
  </si>
  <si>
    <t>8-906-106-46-34</t>
  </si>
  <si>
    <t>Исламов Марсель Маратович</t>
  </si>
  <si>
    <t>8-987-618-17-79</t>
  </si>
  <si>
    <t>Установка химводоочистки, к.816</t>
  </si>
  <si>
    <t>Василюк Сергей Иосифович</t>
  </si>
  <si>
    <t>8-929-755-48-49</t>
  </si>
  <si>
    <t>Установка азото-воздухо-холодоснабжения, к.817, 112</t>
  </si>
  <si>
    <t>Бочков Алексей Александрович</t>
  </si>
  <si>
    <t>8-927-635-41-07</t>
  </si>
  <si>
    <t>Установка подготовки химсырья и реагентов, к.829, 830, 813</t>
  </si>
  <si>
    <t>Хамитов Марсель Фларитович</t>
  </si>
  <si>
    <t>8-927-302-47-91</t>
  </si>
  <si>
    <t>ЦЭАИ</t>
  </si>
  <si>
    <t>Начальник цеха</t>
  </si>
  <si>
    <t>Калинин Игорь Евгеньевич</t>
  </si>
  <si>
    <t>8-905-35-19-359</t>
  </si>
  <si>
    <t>ЦРЦ, к.118</t>
  </si>
  <si>
    <t>Сысаков Алексей Георгиевич</t>
  </si>
  <si>
    <t xml:space="preserve">8 917 361-32-90
</t>
  </si>
  <si>
    <t>ЦСХ, к.819</t>
  </si>
  <si>
    <t>Иванов Алексей Сергеевич</t>
  </si>
  <si>
    <t>8-927-344-28-79</t>
  </si>
  <si>
    <t>ЦЗЛ, к.117, 201</t>
  </si>
  <si>
    <t>Начальник лаборатории</t>
  </si>
  <si>
    <t>Устимова Людмила Павловна</t>
  </si>
  <si>
    <t>8-927-897-39-61</t>
  </si>
  <si>
    <t>Корпус 803, 812, 117</t>
  </si>
  <si>
    <t>Начальник ОСиХО</t>
  </si>
  <si>
    <t>Белышева Елена Васильевна</t>
  </si>
  <si>
    <t>8-937-33-61-472</t>
  </si>
  <si>
    <t>СТП ПФ/04-07-03/ПР04 "Порядок применения единых ключевых правил безопасности"</t>
  </si>
  <si>
    <t>П-О-ОПКиТН-046-2011 Положение методические указания о применении сигнальных цветов, знаков и разметки на ОПО</t>
  </si>
  <si>
    <t xml:space="preserve">СТП ПФ/04-07-03/ТМУ01 Методические указания по проектированию, монтажу, наладке, эксплуатации, обслуживанию и ремонту АПС, АПТ и СОУЭ
</t>
  </si>
  <si>
    <t>СТП ПФ/04-07-03/МУ10 "Методические указания по организации безопасного выполнения работ на высоте"</t>
  </si>
  <si>
    <t>ИОТ-О-10-2018 "Инструкция по охране труда при производстве земляных работ"</t>
  </si>
  <si>
    <t>СТП СР/04-07-02/ПР01 "Порядок оповещения и внутреннего расследования происшествий в области охраны труда, промышленной безопасности и охраны окружающей среды"</t>
  </si>
  <si>
    <t>СТП ПФ/09-01-03/МУ02 "Методические указания по организации пропускного и внутриобъектового режима"</t>
  </si>
  <si>
    <t>Куратор договора</t>
  </si>
  <si>
    <t>СР/4.02 "Инструкция по оказанию первой помощи пострадавшим"</t>
  </si>
  <si>
    <t>СТП СР/01-02-04/ПР03 "Порядок идентификации опасностей и управления рисками  в области охраны здоровья и безопасности труда"</t>
  </si>
  <si>
    <t>ИОТ-О-08-2018 "Инструкция по применению, уходу и испытанию средств индивидуальной защиты органов дыхания в АО «ПОЛИЭФ»</t>
  </si>
  <si>
    <t>СТП ПФ/04-08-01/МУ04(05) "Методические указания по промышленным стокам (Редакция 1.0)"</t>
  </si>
  <si>
    <t>СТП ПФ/04-08-01/МУ03(04) "Методические указания по предотвращению загрязнения грунтовых и поверхностных вод (Редакция 1.0)"</t>
  </si>
  <si>
    <t>СТТП ПФ/04-07-03/МУ06 "Методические указания «Безопасное обращение с электротехническим оборудованием, содержащим полихлорированные бифенилы (ПХБ)»</t>
  </si>
  <si>
    <t>ЭО-ОГЭ-23-2016 "Инструкция. Организация складирования, хранения и выдачи новых ртутьсодержащих ламп. Временное накопление, замена и обезвреживание отработанных ртутьсодержащих ламп (Редакция 1.1)"</t>
  </si>
  <si>
    <t>СТП ПФ/04-08-01/МУ01(02) "Методические указания по выполнению мероприятий по уменьшению выбросов вредных (загрязняющих) веществ в атмосферный воздух в период неблагоприятных метеорологических условий"</t>
  </si>
  <si>
    <t>СТП ПФ/04-08-03/ПЛ100 "Организация и порядок проведения производственного экологического контроля"</t>
  </si>
  <si>
    <t>СР/02.10 Инструкция по эвакуации персонала при пожаре
И-О-ОПБ-045-2018 Инструкция по мерам пожарной безопасности на АО ПОЛИЭФ.</t>
  </si>
  <si>
    <t>5.02/ПФ "Инструкция по обращению с отходами производства и потребления (Редакция 1.0)"</t>
  </si>
  <si>
    <t>Представитель службы ОТ, ПБ и Э</t>
  </si>
  <si>
    <t>АО "ПОЛИЭФ"</t>
  </si>
  <si>
    <t>_____________________________</t>
  </si>
  <si>
    <t>Яшбулатов Андрей Витальевич</t>
  </si>
  <si>
    <t>8-917-797-40-72</t>
  </si>
  <si>
    <t>СР/1.1.01 Инструкция по безопасному ведению газоопасных, огневых и ремонтных работ (ред. 3.0)</t>
  </si>
  <si>
    <t>от 25.04.2018г. №30/1ПФ</t>
  </si>
  <si>
    <t>П.М. Романенко</t>
  </si>
  <si>
    <t>Романенко Павел Михайлович</t>
  </si>
  <si>
    <t>Первый заместитель генерального директора - главный инженер</t>
  </si>
  <si>
    <t>Установка очистки сточных вод, к.708,707,705</t>
  </si>
  <si>
    <t>Гареева Эльза Салаватовна</t>
  </si>
  <si>
    <t>8-937-319-12-80</t>
  </si>
  <si>
    <t>ООО "Защита"</t>
  </si>
  <si>
    <t>Установка водоснабжения, спецпожаротушения и водоотведения, к.711, 712, 818</t>
  </si>
  <si>
    <t>Установка теплопотребляющих узлов, тепловых сетей, газового хозяйства, к.702, ЦТП 118 корп.</t>
  </si>
  <si>
    <t>СР/1.1.16 «Инструкция по охране труда при работе с электроинструментом, ручными электрическими машинами и ручными электрическими светильниками»</t>
  </si>
  <si>
    <t>СР/1.1.05 Инструкция по охране труда при погрузочно-разгрузочных работах и размещении грузов"</t>
  </si>
  <si>
    <t>ИОТ-О-05-2018 (4.01) Инструкция по безопасному передвижению транспортных средств и перемещению пешеходов</t>
  </si>
  <si>
    <t>ИОТ-О-12-2017 "Инструкция по охране труда при эксплуатации бытовых электрических приборов»</t>
  </si>
  <si>
    <t>Работники, привлекаемые к работам на высоте, должны иметь положительное заключение медицинской комиссии на право выполнения работ по вредному производственному фактору: «Работы на высоте, верхолазные работы» (п.1, пр. №2 приказа от 12.04.2011г. №302н). А также иметь положительное заключение о прохождении психиатрического освидетельствования.</t>
  </si>
  <si>
    <t>Работники Подрядчика, привлекаемые к газоопасным работам, должны предоставить положительное заключение медицинской комиссии на право выполнения работ по вредному производственному фактору: «Работы, выполняемые с применением изолирующих СИЗ и фильтрующих противогазов с полной лицевой частью» (п.13, пр. №2 приказа от 12.04.2011г. №302н). А также иметь положительное заключение о прохождении психиатрического освидетельствования.</t>
  </si>
  <si>
    <t>Вид работ/условия проводимых работ</t>
  </si>
  <si>
    <t>Необходимые СИЗ</t>
  </si>
  <si>
    <t>Общепроизводственные работы</t>
  </si>
  <si>
    <t>1. Каска с подбородочным ремешком
2. Костюм от общепроизводсвтенных загрязнений с логотипом организации, с антистатичной нитью, световозвращающими полосами.
3. Ботинки с защитным подноском (подошва Нитрил, антипрокольная стелька)
4. Перчатки с полимерным покрытием
5. Очки закрытого/открытого типа
6. СИЗОД для всех работников на случай эвакуации, рекомендованные для работников Предприятия, по согласованию со Службой ОТ, ПБ и Э предприятия</t>
  </si>
  <si>
    <t>При работах в зимний период</t>
  </si>
  <si>
    <r>
      <rPr>
        <b/>
        <sz val="11"/>
        <color theme="1"/>
        <rFont val="Calibri"/>
        <family val="2"/>
        <charset val="204"/>
        <scheme val="minor"/>
      </rPr>
      <t xml:space="preserve">При работе в зимнее время: </t>
    </r>
    <r>
      <rPr>
        <sz val="11"/>
        <color theme="1"/>
        <rFont val="Calibri"/>
        <family val="2"/>
        <scheme val="minor"/>
      </rPr>
      <t xml:space="preserve">
1. Куртка  для  защиты от общих производственных загрязнений и механических воздействий на утепляющей прокладке,  с антистатичной нитью, световозвращающими полосами.
2. Ботинки кожаные утепленные с жестким подноском, или сапоги утепленные с жестким подноском или 
валенки с резиновым низом
3. </t>
    </r>
    <r>
      <rPr>
        <sz val="11"/>
        <rFont val="Calibri"/>
        <family val="2"/>
        <charset val="204"/>
        <scheme val="minor"/>
      </rPr>
      <t xml:space="preserve"> Полукомбинезон/брюки  дл</t>
    </r>
    <r>
      <rPr>
        <sz val="11"/>
        <color theme="1"/>
        <rFont val="Calibri"/>
        <family val="2"/>
        <scheme val="minor"/>
      </rPr>
      <t xml:space="preserve">я защиты от общих производственных загрязнений и механических воздействий на утепляющей прокладке
</t>
    </r>
    <r>
      <rPr>
        <b/>
        <sz val="11"/>
        <color theme="1"/>
        <rFont val="Calibri"/>
        <family val="2"/>
        <charset val="204"/>
        <scheme val="minor"/>
      </rPr>
      <t>На наружных работах в III и особом поясе зимой дополнительно:</t>
    </r>
    <r>
      <rPr>
        <sz val="11"/>
        <color theme="1"/>
        <rFont val="Calibri"/>
        <family val="2"/>
        <scheme val="minor"/>
      </rPr>
      <t xml:space="preserve">
1. Шапка-ушанка/ Шапка - шлем утепленная/ шапка полушерстяная утепленная   
2. Перчатки шерстяные 
3. Жилет утепленный       </t>
    </r>
  </si>
  <si>
    <t>Дополнительно при определенных видах работ</t>
  </si>
  <si>
    <t>При повышенном уровне шума</t>
  </si>
  <si>
    <t xml:space="preserve">Беруши/наушники на каску (при повышенном уровне шума) </t>
  </si>
  <si>
    <t>Работы на высоте</t>
  </si>
  <si>
    <t>1. Системы для защиты от падения с высоты, в зависимости от проводимых работ по согласованию со службой ОТ,ПБ и Э предприятия 
2. Каска для работ на высоте
3. Очки закрытого/открытого типа</t>
  </si>
  <si>
    <r>
      <t>Сварочные работы,</t>
    </r>
    <r>
      <rPr>
        <sz val="11"/>
        <rFont val="Calibri"/>
        <family val="2"/>
        <charset val="204"/>
        <scheme val="minor"/>
      </rPr>
      <t xml:space="preserve"> огневые работы</t>
    </r>
  </si>
  <si>
    <t>1. Костюм сварщика  из тканей с огнезащитной пропиткой/ из огнестойких тканей на основе смеси мета- и параамидных термостойких волокон/(соответствующего класса защиты)/либо костюм сварщика из сукна/брезента
2. Краги  термостойкие
3. Щиток сварщика лицевой (с креплением на каску)/Шлем  сварщика термостойкий
4. Очки  защитные для сварщика закрытые
5.  Каска с подбородочным ремешком (в зоне проведения СМР)</t>
  </si>
  <si>
    <r>
      <rPr>
        <sz val="11"/>
        <rFont val="Calibri"/>
        <family val="2"/>
        <charset val="204"/>
        <scheme val="minor"/>
      </rPr>
      <t>В дополнение к основным</t>
    </r>
    <r>
      <rPr>
        <sz val="11"/>
        <color theme="1"/>
        <rFont val="Calibri"/>
        <family val="2"/>
        <scheme val="minor"/>
      </rPr>
      <t xml:space="preserve"> иные огневые работы (УШМ и тд)</t>
    </r>
  </si>
  <si>
    <t>1. Защитный лицевой щиток
2. Костюм  для  защиты от общих производственных загрязнений и механических воздействий с огнезащитной пропиткой</t>
  </si>
  <si>
    <t>Газоопасные работы</t>
  </si>
  <si>
    <t>1. ПШ-1,2 (шланговый противогаз) (работ, при которых возможно содержание кислорода менее 20%)
2. Фильтрующая полумаска/ полно лицевая маска с противогазовыми фильтрами соответствующей марки и класса защиты/фильтрующий противогаз
2. Страховочный пояс (при работах в замкнутых пространствах)
3. Очки закрытого типа</t>
  </si>
  <si>
    <t xml:space="preserve">Ремонтные работы </t>
  </si>
  <si>
    <r>
      <t xml:space="preserve">1. Очки </t>
    </r>
    <r>
      <rPr>
        <sz val="11"/>
        <rFont val="Calibri"/>
        <family val="2"/>
        <charset val="204"/>
        <scheme val="minor"/>
      </rPr>
      <t>закрытого типа/либ</t>
    </r>
    <r>
      <rPr>
        <sz val="11"/>
        <color theme="1"/>
        <rFont val="Calibri"/>
        <family val="2"/>
        <scheme val="minor"/>
      </rPr>
      <t>о лицевой щиток</t>
    </r>
  </si>
  <si>
    <t>Работы в электроустановках</t>
  </si>
  <si>
    <t>1. Галоши/ботинки/боты диэлектрические
2. Перчатки диэлектрические
3. Костюм для защиты от электродуги
4. Каска для защиты от электродуги
5. Термощиток для защиты от электродуги 
СИЗ по согласованию с ЕСТЗ/ЦЭАИ/СУН</t>
  </si>
  <si>
    <t>Воздействие химических факторов</t>
  </si>
  <si>
    <r>
      <t>1. Костюм для защиты от кислот и щелочей (КЩС</t>
    </r>
    <r>
      <rPr>
        <sz val="11"/>
        <rFont val="Calibri"/>
        <family val="2"/>
        <charset val="204"/>
        <scheme val="minor"/>
      </rPr>
      <t>, соответствующего класса защиты</t>
    </r>
    <r>
      <rPr>
        <sz val="11"/>
        <color theme="1"/>
        <rFont val="Calibri"/>
        <family val="2"/>
        <scheme val="minor"/>
      </rPr>
      <t>) 
2. Перчатки для защиты от кислот и щелочей (какие еще СИЗ ?)  
3. Очки закрытого типа
4. обувь (либо сапоги химостойкий ПВХ, либо ботинки с КЩС защитой</t>
    </r>
  </si>
  <si>
    <t>При запыленности</t>
  </si>
  <si>
    <t xml:space="preserve">1. Полумаска (респиратор) противоаэрозольная фильтрующая </t>
  </si>
  <si>
    <t>Пескоструйные работы, покрасочные и т.п.</t>
  </si>
  <si>
    <t>1. Костюмы тайвек (покрасочные работы)
2. Шлем пескоструйщика с подачей сжатого воздуха
3. Костюм пескоструйщика
4. перчатки, из пыленепрницаемой ткани</t>
  </si>
  <si>
    <t>Погрузо-разгрузочные работы</t>
  </si>
  <si>
    <t>1. Сигнальный жилет</t>
  </si>
  <si>
    <r>
      <rPr>
        <sz val="11"/>
        <rFont val="Calibri"/>
        <family val="2"/>
        <charset val="204"/>
        <scheme val="minor"/>
      </rPr>
      <t xml:space="preserve">Все СИЗ должны иметь подтверждение соответствия ТР ТС 019/2011
Требования к исправности СИЗ: 
1. Наличие паспортов; 
2. Остаточный срок эксплуатации не должен быть менее 25% от срока эксплуатации согласно паспорта на СИЗ; 
3. Трудноудаляемые ярлыки на СИЗ должны быть читаемы. </t>
    </r>
    <r>
      <rPr>
        <sz val="11"/>
        <color rgb="FF008C95"/>
        <rFont val="Calibri"/>
        <family val="2"/>
        <scheme val="minor"/>
      </rPr>
      <t xml:space="preserve"> 
</t>
    </r>
    <r>
      <rPr>
        <b/>
        <sz val="11"/>
        <color rgb="FF008C95"/>
        <rFont val="Calibri"/>
        <family val="2"/>
        <scheme val="minor"/>
      </rPr>
      <t xml:space="preserve">Все виды СИЗ должны правильно применяться </t>
    </r>
  </si>
  <si>
    <t>Перечень необходимых для применения СИЗ работниками потенциальных КА на предприятиях Сибур-Холдинга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</si>
</sst>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d/m;@"/>
  </numFmts>
  <fonts count="4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9"/>
      <color theme="1"/>
      <name val="Times New Roman"/>
      <family val="1"/>
      <charset val="204"/>
    </font>
    <font>
      <sz val="10"/>
      <color theme="1"/>
      <name val="Times New Roman"/>
      <family val="1"/>
      <charset val="204"/>
    </font>
    <font>
      <sz val="8"/>
      <color theme="1"/>
      <name val="Times New Roman"/>
      <family val="1"/>
      <charset val="204"/>
    </font>
    <font>
      <sz val="8"/>
      <color indexed="81"/>
      <name val="Tahoma"/>
      <family val="2"/>
      <charset val="204"/>
    </font>
    <font>
      <b/>
      <sz val="12"/>
      <color theme="1"/>
      <name val="Calibri"/>
      <family val="2"/>
      <charset val="204"/>
      <scheme val="minor"/>
    </font>
    <font>
      <vertAlign val="superscript"/>
      <sz val="11"/>
      <color theme="1"/>
      <name val="Calibri"/>
      <family val="2"/>
      <charset val="204"/>
      <scheme val="minor"/>
    </font>
    <font>
      <u/>
      <sz val="11"/>
      <color theme="10"/>
      <name val="Calibri"/>
      <family val="2"/>
      <scheme val="minor"/>
    </font>
    <font>
      <sz val="10"/>
      <color theme="1"/>
      <name val="Calibri"/>
      <family val="2"/>
      <scheme val="minor"/>
    </font>
    <font>
      <b/>
      <sz val="10"/>
      <color theme="1"/>
      <name val="Times New Roman"/>
      <family val="1"/>
      <charset val="204"/>
    </font>
    <font>
      <b/>
      <sz val="12"/>
      <color theme="1"/>
      <name val="Times New Roman"/>
      <family val="1"/>
      <charset val="204"/>
    </font>
    <font>
      <b/>
      <sz val="12"/>
      <color rgb="FF000000"/>
      <name val="Times New Roman"/>
      <family val="1"/>
      <charset val="204"/>
    </font>
    <font>
      <b/>
      <sz val="11"/>
      <name val="Times New Roman"/>
      <family val="1"/>
      <charset val="204"/>
    </font>
    <font>
      <b/>
      <sz val="10"/>
      <name val="Times New Roman"/>
      <family val="1"/>
      <charset val="204"/>
    </font>
    <font>
      <b/>
      <sz val="8"/>
      <name val="Times New Roman"/>
      <family val="1"/>
      <charset val="204"/>
    </font>
    <font>
      <sz val="7"/>
      <color theme="1"/>
      <name val="Times New Roman"/>
      <family val="1"/>
      <charset val="204"/>
    </font>
    <font>
      <vertAlign val="superscript"/>
      <sz val="10"/>
      <color theme="1"/>
      <name val="Times New Roman"/>
      <family val="1"/>
      <charset val="204"/>
    </font>
    <font>
      <sz val="11"/>
      <color theme="0" tint="-0.34998626667073579"/>
      <name val="Calibri"/>
      <family val="2"/>
      <scheme val="minor"/>
    </font>
    <font>
      <sz val="20"/>
      <color rgb="FF00B050"/>
      <name val="Calibri"/>
      <family val="2"/>
      <scheme val="minor"/>
    </font>
    <font>
      <sz val="12"/>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20"/>
      <color theme="1"/>
      <name val="Calibri"/>
      <family val="2"/>
      <charset val="204"/>
      <scheme val="minor"/>
    </font>
    <font>
      <sz val="11"/>
      <color rgb="FFFF0000"/>
      <name val="Calibri"/>
      <family val="2"/>
      <scheme val="minor"/>
    </font>
    <font>
      <sz val="20"/>
      <color rgb="FFFF0000"/>
      <name val="Calibri"/>
      <family val="2"/>
      <charset val="204"/>
      <scheme val="minor"/>
    </font>
    <font>
      <sz val="11"/>
      <name val="Calibri"/>
      <family val="2"/>
      <scheme val="minor"/>
    </font>
    <font>
      <sz val="12"/>
      <name val="Times New Roman"/>
      <family val="1"/>
      <charset val="204"/>
    </font>
    <font>
      <b/>
      <u/>
      <sz val="11"/>
      <color theme="1"/>
      <name val="Calibri"/>
      <family val="2"/>
      <charset val="204"/>
      <scheme val="minor"/>
    </font>
    <font>
      <sz val="9"/>
      <name val="Times New Roman"/>
      <family val="1"/>
      <charset val="204"/>
    </font>
    <font>
      <sz val="9"/>
      <name val="Calibri"/>
      <family val="2"/>
      <scheme val="minor"/>
    </font>
    <font>
      <sz val="10"/>
      <name val="Calibri"/>
      <family val="2"/>
      <scheme val="minor"/>
    </font>
    <font>
      <sz val="10"/>
      <name val="Times New Roman"/>
      <family val="1"/>
      <charset val="204"/>
    </font>
    <font>
      <b/>
      <sz val="14"/>
      <color theme="1"/>
      <name val="Calibri"/>
      <family val="2"/>
      <charset val="204"/>
      <scheme val="minor"/>
    </font>
    <font>
      <sz val="8"/>
      <color theme="1"/>
      <name val="Calibri"/>
      <family val="2"/>
      <scheme val="minor"/>
    </font>
    <font>
      <sz val="8"/>
      <name val="Times New Roman"/>
      <family val="1"/>
      <charset val="204"/>
    </font>
    <font>
      <sz val="8"/>
      <color rgb="FFFF0000"/>
      <name val="Times New Roman"/>
      <family val="1"/>
      <charset val="204"/>
    </font>
    <font>
      <sz val="9"/>
      <color theme="0"/>
      <name val="Times New Roman"/>
      <family val="1"/>
      <charset val="204"/>
    </font>
    <font>
      <sz val="9"/>
      <color indexed="81"/>
      <name val="Tahoma"/>
      <family val="2"/>
      <charset val="204"/>
    </font>
    <font>
      <sz val="11"/>
      <name val="Calibri"/>
      <family val="2"/>
      <charset val="204"/>
      <scheme val="minor"/>
    </font>
    <font>
      <sz val="11"/>
      <color rgb="FF008C95"/>
      <name val="Calibri"/>
      <family val="2"/>
      <scheme val="minor"/>
    </font>
    <font>
      <b/>
      <sz val="11"/>
      <color rgb="FF008C95"/>
      <name val="Calibri"/>
      <family val="2"/>
      <scheme val="minor"/>
    </font>
    <font>
      <sz val="11"/>
      <color rgb="FF008C95"/>
      <name val="Calibri"/>
      <family val="2"/>
      <charset val="204"/>
      <scheme val="minor"/>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lightHorizontal">
        <bgColor theme="1"/>
      </patternFill>
    </fill>
    <fill>
      <patternFill patternType="solid">
        <fgColor rgb="FFFF0000"/>
        <bgColor indexed="64"/>
      </patternFill>
    </fill>
    <fill>
      <patternFill patternType="solid">
        <fgColor rgb="FF008C95"/>
        <bgColor indexed="64"/>
      </patternFill>
    </fill>
    <fill>
      <patternFill patternType="solid">
        <fgColor rgb="FFD0D0D0"/>
        <bgColor indexed="64"/>
      </patternFill>
    </fill>
    <fill>
      <patternFill patternType="solid">
        <fgColor rgb="FF80808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4" fillId="0" borderId="0" applyNumberFormat="0" applyFill="0" applyBorder="0" applyAlignment="0" applyProtection="0"/>
  </cellStyleXfs>
  <cellXfs count="273">
    <xf numFmtId="0" fontId="0" fillId="0" borderId="0" xfId="0"/>
    <xf numFmtId="0" fontId="7"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10"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0" fillId="0" borderId="2" xfId="0" applyBorder="1" applyAlignment="1">
      <alignment horizontal="center"/>
    </xf>
    <xf numFmtId="0" fontId="0" fillId="0" borderId="2" xfId="0" applyBorder="1"/>
    <xf numFmtId="0" fontId="0" fillId="0" borderId="2" xfId="0" applyBorder="1" applyAlignment="1">
      <alignment horizontal="justify" vertical="center" wrapText="1"/>
    </xf>
    <xf numFmtId="0" fontId="10" fillId="0" borderId="0" xfId="0" applyFont="1" applyBorder="1" applyAlignment="1">
      <alignment vertical="center"/>
    </xf>
    <xf numFmtId="0" fontId="0" fillId="0" borderId="0" xfId="0" applyBorder="1"/>
    <xf numFmtId="0" fontId="7" fillId="0" borderId="0" xfId="0" applyFont="1" applyBorder="1" applyAlignment="1">
      <alignment vertical="center"/>
    </xf>
    <xf numFmtId="165" fontId="0" fillId="0" borderId="2" xfId="0" applyNumberFormat="1" applyBorder="1" applyAlignment="1">
      <alignment horizontal="center"/>
    </xf>
    <xf numFmtId="0" fontId="0" fillId="0" borderId="0" xfId="0" applyBorder="1" applyAlignment="1">
      <alignment horizontal="center"/>
    </xf>
    <xf numFmtId="14" fontId="0" fillId="0" borderId="0" xfId="0" applyNumberFormat="1" applyBorder="1"/>
    <xf numFmtId="14" fontId="0" fillId="0" borderId="2" xfId="0" applyNumberFormat="1" applyBorder="1" applyAlignment="1">
      <alignment horizontal="center"/>
    </xf>
    <xf numFmtId="0" fontId="0" fillId="0" borderId="2" xfId="0" applyBorder="1" applyAlignment="1">
      <alignment horizontal="center" vertical="center"/>
    </xf>
    <xf numFmtId="165" fontId="0" fillId="0" borderId="2" xfId="0" applyNumberFormat="1" applyBorder="1" applyAlignment="1">
      <alignment horizontal="center" vertical="center"/>
    </xf>
    <xf numFmtId="0" fontId="10" fillId="0" borderId="0" xfId="0" applyFont="1" applyBorder="1" applyAlignment="1">
      <alignment horizontal="justify" vertical="center" wrapText="1"/>
    </xf>
    <xf numFmtId="0" fontId="12" fillId="0" borderId="2" xfId="0" applyFont="1" applyBorder="1" applyAlignment="1">
      <alignment horizont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6" fontId="0" fillId="0" borderId="2" xfId="0" applyNumberFormat="1" applyBorder="1" applyAlignment="1">
      <alignment horizontal="center" vertical="center"/>
    </xf>
    <xf numFmtId="16" fontId="0" fillId="0" borderId="2" xfId="0" applyNumberFormat="1" applyBorder="1" applyAlignment="1">
      <alignment horizontal="center"/>
    </xf>
    <xf numFmtId="0" fontId="8" fillId="0" borderId="0" xfId="0" applyFont="1" applyBorder="1" applyAlignment="1">
      <alignment horizontal="justify" vertical="center"/>
    </xf>
    <xf numFmtId="0" fontId="15" fillId="0" borderId="0" xfId="0" applyFont="1"/>
    <xf numFmtId="0" fontId="9" fillId="0" borderId="0" xfId="0" applyFont="1" applyAlignment="1">
      <alignment horizontal="left" vertical="center"/>
    </xf>
    <xf numFmtId="0" fontId="16" fillId="0" borderId="2" xfId="0" applyFont="1" applyBorder="1" applyAlignment="1">
      <alignment horizontal="justify" vertical="center" wrapText="1"/>
    </xf>
    <xf numFmtId="0" fontId="16"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9" fillId="0" borderId="0" xfId="0" applyFont="1" applyAlignment="1" applyProtection="1">
      <alignment horizontal="justify" vertical="center"/>
      <protection locked="0"/>
    </xf>
    <xf numFmtId="0" fontId="15" fillId="0" borderId="0" xfId="0" applyFont="1" applyProtection="1">
      <protection locked="0"/>
    </xf>
    <xf numFmtId="0" fontId="9" fillId="0" borderId="0" xfId="0" applyFont="1" applyAlignment="1" applyProtection="1">
      <alignment vertical="center"/>
      <protection locked="0"/>
    </xf>
    <xf numFmtId="0" fontId="21"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14" fillId="0" borderId="2" xfId="1" applyBorder="1" applyAlignment="1">
      <alignment horizontal="center" vertical="center" wrapText="1"/>
    </xf>
    <xf numFmtId="14" fontId="0" fillId="0" borderId="0" xfId="0" applyNumberFormat="1"/>
    <xf numFmtId="0" fontId="8" fillId="0" borderId="2" xfId="0" applyFont="1" applyBorder="1" applyAlignment="1">
      <alignment horizontal="center" vertical="center" wrapText="1"/>
    </xf>
    <xf numFmtId="0" fontId="0" fillId="0" borderId="0" xfId="0" applyFill="1" applyBorder="1"/>
    <xf numFmtId="0" fontId="24" fillId="0" borderId="0" xfId="0" applyFont="1" applyAlignment="1">
      <alignment wrapText="1"/>
    </xf>
    <xf numFmtId="0" fontId="9"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17" fillId="0" borderId="0" xfId="0" applyFont="1" applyAlignment="1">
      <alignment horizontal="center" vertical="center"/>
    </xf>
    <xf numFmtId="0" fontId="9" fillId="0" borderId="2" xfId="0" applyFont="1" applyBorder="1" applyAlignment="1">
      <alignment horizontal="justify" vertical="center" wrapText="1"/>
    </xf>
    <xf numFmtId="0" fontId="7" fillId="0" borderId="0" xfId="0" applyFont="1" applyAlignment="1">
      <alignment horizontal="center" vertical="center"/>
    </xf>
    <xf numFmtId="0" fontId="0" fillId="0" borderId="0" xfId="0" applyAlignment="1">
      <alignment horizontal="left" vertical="center" wrapText="1"/>
    </xf>
    <xf numFmtId="0" fontId="7" fillId="2" borderId="2" xfId="0" applyFont="1" applyFill="1" applyBorder="1" applyAlignment="1">
      <alignmen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0" fillId="0" borderId="0" xfId="0" applyAlignment="1">
      <alignment horizontal="center"/>
    </xf>
    <xf numFmtId="0" fontId="26" fillId="0" borderId="2" xfId="0" applyFont="1" applyBorder="1" applyAlignment="1">
      <alignment horizontal="center"/>
    </xf>
    <xf numFmtId="0" fontId="26" fillId="2" borderId="2" xfId="0" applyFont="1" applyFill="1" applyBorder="1" applyAlignment="1">
      <alignment horizontal="center"/>
    </xf>
    <xf numFmtId="0" fontId="8" fillId="0" borderId="7" xfId="0" applyFont="1" applyBorder="1" applyAlignment="1">
      <alignment horizontal="center" vertical="center"/>
    </xf>
    <xf numFmtId="17"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3" borderId="2" xfId="0" applyFill="1" applyBorder="1"/>
    <xf numFmtId="0" fontId="28" fillId="0" borderId="2" xfId="0" applyFont="1" applyBorder="1" applyAlignment="1">
      <alignment horizontal="justify" vertical="center" wrapText="1"/>
    </xf>
    <xf numFmtId="0" fontId="0" fillId="2" borderId="2" xfId="0" applyFill="1" applyBorder="1" applyAlignment="1">
      <alignment horizontal="center" vertical="center" wrapText="1"/>
    </xf>
    <xf numFmtId="0" fontId="30" fillId="0" borderId="2" xfId="0" applyFont="1" applyBorder="1" applyAlignment="1">
      <alignment horizontal="justify" vertical="center" wrapText="1"/>
    </xf>
    <xf numFmtId="0" fontId="30" fillId="0" borderId="0" xfId="0" applyFont="1"/>
    <xf numFmtId="14" fontId="0" fillId="0" borderId="2" xfId="0" applyNumberFormat="1" applyBorder="1" applyAlignment="1">
      <alignment horizontal="center" vertical="center"/>
    </xf>
    <xf numFmtId="0" fontId="8" fillId="0" borderId="2" xfId="0" applyFont="1" applyBorder="1" applyAlignment="1">
      <alignment horizontal="center" vertical="center"/>
    </xf>
    <xf numFmtId="0" fontId="6" fillId="0" borderId="2" xfId="0" applyFont="1" applyBorder="1" applyAlignment="1">
      <alignment horizontal="justify"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wrapText="1"/>
    </xf>
    <xf numFmtId="0" fontId="0" fillId="0" borderId="0" xfId="0" applyBorder="1" applyAlignment="1">
      <alignment horizontal="center"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6" fillId="0" borderId="0" xfId="0" applyFont="1" applyAlignment="1">
      <alignment horizontal="center" vertical="center"/>
    </xf>
    <xf numFmtId="0" fontId="9" fillId="0" borderId="0" xfId="0" applyFont="1" applyAlignment="1">
      <alignment horizontal="center"/>
    </xf>
    <xf numFmtId="0" fontId="9" fillId="0" borderId="2" xfId="0" applyFont="1" applyBorder="1" applyAlignment="1">
      <alignment horizontal="center" vertical="center" wrapText="1"/>
    </xf>
    <xf numFmtId="0" fontId="7" fillId="2" borderId="2" xfId="0" applyFont="1" applyFill="1" applyBorder="1" applyAlignment="1">
      <alignment horizontal="justify" vertical="center" wrapText="1"/>
    </xf>
    <xf numFmtId="0" fontId="0" fillId="0" borderId="0" xfId="0" applyBorder="1" applyAlignment="1">
      <alignment horizontal="left"/>
    </xf>
    <xf numFmtId="0" fontId="0" fillId="0" borderId="9" xfId="0" applyBorder="1" applyAlignment="1">
      <alignment horizontal="justify" vertical="center" wrapText="1"/>
    </xf>
    <xf numFmtId="0" fontId="8" fillId="0" borderId="7" xfId="0" applyFont="1" applyBorder="1" applyAlignment="1">
      <alignment horizontal="center" vertical="center"/>
    </xf>
    <xf numFmtId="0" fontId="9" fillId="0" borderId="2"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xf>
    <xf numFmtId="0" fontId="28" fillId="0" borderId="2" xfId="0" applyFont="1" applyBorder="1" applyAlignment="1">
      <alignment horizontal="center"/>
    </xf>
    <xf numFmtId="0" fontId="28" fillId="0" borderId="2" xfId="0" applyFont="1" applyBorder="1"/>
    <xf numFmtId="0" fontId="30" fillId="0" borderId="2" xfId="0" applyFont="1" applyBorder="1" applyAlignment="1">
      <alignment horizontal="center"/>
    </xf>
    <xf numFmtId="0" fontId="30" fillId="0" borderId="2" xfId="0" applyFont="1" applyBorder="1" applyAlignment="1">
      <alignment horizontal="center" vertical="center" wrapText="1"/>
    </xf>
    <xf numFmtId="0" fontId="28" fillId="0" borderId="6" xfId="0" applyFont="1" applyBorder="1" applyAlignment="1">
      <alignment horizontal="center"/>
    </xf>
    <xf numFmtId="0" fontId="28" fillId="0" borderId="6" xfId="0" applyFont="1" applyBorder="1"/>
    <xf numFmtId="0" fontId="28" fillId="0" borderId="2" xfId="0" applyFont="1" applyFill="1" applyBorder="1"/>
    <xf numFmtId="0" fontId="30" fillId="0" borderId="2" xfId="0" applyFont="1" applyFill="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Border="1" applyAlignment="1">
      <alignment horizontal="center" vertical="center" wrapText="1"/>
    </xf>
    <xf numFmtId="0" fontId="10" fillId="0" borderId="0" xfId="0" applyFont="1" applyAlignment="1">
      <alignment horizontal="center"/>
    </xf>
    <xf numFmtId="0" fontId="30" fillId="0" borderId="8" xfId="0" applyFont="1" applyBorder="1" applyAlignment="1">
      <alignment horizontal="center"/>
    </xf>
    <xf numFmtId="0" fontId="5" fillId="0" borderId="2" xfId="0" applyFont="1" applyBorder="1" applyAlignment="1">
      <alignment horizontal="left"/>
    </xf>
    <xf numFmtId="0" fontId="5" fillId="0" borderId="2" xfId="0" applyFont="1" applyBorder="1" applyAlignment="1">
      <alignment horizontal="left" vertical="center" wrapText="1"/>
    </xf>
    <xf numFmtId="0" fontId="5" fillId="0" borderId="2" xfId="0" applyFont="1" applyBorder="1" applyAlignment="1">
      <alignment horizontal="left" vertical="top" wrapText="1"/>
    </xf>
    <xf numFmtId="0" fontId="26" fillId="0" borderId="11" xfId="0" applyFont="1" applyBorder="1" applyAlignment="1">
      <alignment horizontal="center" vertical="center"/>
    </xf>
    <xf numFmtId="0" fontId="9" fillId="0" borderId="1" xfId="0" applyFont="1" applyBorder="1" applyAlignment="1" applyProtection="1">
      <alignment horizontal="center"/>
      <protection locked="0"/>
    </xf>
    <xf numFmtId="0" fontId="21" fillId="0" borderId="2" xfId="0" applyFont="1" applyFill="1" applyBorder="1" applyAlignment="1">
      <alignment horizontal="center" vertical="center" wrapText="1"/>
    </xf>
    <xf numFmtId="0" fontId="30" fillId="2" borderId="0" xfId="0" applyFont="1" applyFill="1"/>
    <xf numFmtId="0" fontId="30" fillId="0" borderId="2" xfId="0" applyFont="1" applyBorder="1"/>
    <xf numFmtId="0" fontId="28" fillId="0" borderId="2" xfId="0" applyFont="1" applyBorder="1" applyAlignment="1">
      <alignment horizontal="center" vertical="center" wrapText="1"/>
    </xf>
    <xf numFmtId="0" fontId="39" fillId="0" borderId="2" xfId="0" applyFont="1" applyBorder="1" applyAlignment="1">
      <alignment horizontal="center"/>
    </xf>
    <xf numFmtId="0" fontId="4" fillId="0" borderId="2" xfId="0" applyFont="1" applyBorder="1" applyAlignment="1">
      <alignment horizontal="left" vertical="top" wrapText="1"/>
    </xf>
    <xf numFmtId="0" fontId="9"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3" fillId="0" borderId="2" xfId="0" applyFont="1" applyBorder="1" applyAlignment="1">
      <alignment horizontal="left" wrapText="1"/>
    </xf>
    <xf numFmtId="0" fontId="9" fillId="0" borderId="2" xfId="0" applyFont="1" applyBorder="1" applyAlignment="1">
      <alignment horizontal="left" vertical="center" wrapText="1"/>
    </xf>
    <xf numFmtId="0" fontId="30" fillId="0" borderId="0" xfId="0" applyFont="1" applyBorder="1" applyAlignment="1">
      <alignment horizontal="center"/>
    </xf>
    <xf numFmtId="0" fontId="40" fillId="0" borderId="0" xfId="0" applyFont="1" applyAlignment="1">
      <alignment horizontal="left" vertical="center" wrapText="1"/>
    </xf>
    <xf numFmtId="0" fontId="3" fillId="0" borderId="2" xfId="0" applyFont="1" applyBorder="1" applyAlignment="1">
      <alignment horizontal="justify" vertical="center" wrapText="1"/>
    </xf>
    <xf numFmtId="0" fontId="18" fillId="0" borderId="0" xfId="0" applyFont="1" applyAlignment="1">
      <alignment horizontal="center" vertical="center"/>
    </xf>
    <xf numFmtId="0" fontId="20" fillId="0" borderId="0" xfId="0" applyFont="1" applyBorder="1" applyAlignment="1">
      <alignment horizontal="center" vertical="center" wrapText="1"/>
    </xf>
    <xf numFmtId="0" fontId="17" fillId="0" borderId="0" xfId="0" applyFont="1" applyBorder="1" applyAlignment="1">
      <alignment horizontal="left" vertical="center"/>
    </xf>
    <xf numFmtId="0" fontId="41" fillId="0" borderId="0" xfId="0" applyFont="1" applyBorder="1" applyAlignment="1">
      <alignment horizontal="left" vertical="center" wrapText="1"/>
    </xf>
    <xf numFmtId="0" fontId="10" fillId="0" borderId="0" xfId="0" applyFont="1" applyBorder="1" applyAlignment="1">
      <alignment horizontal="left" vertical="center" wrapText="1"/>
    </xf>
    <xf numFmtId="0" fontId="10" fillId="2" borderId="0" xfId="0" applyFont="1" applyFill="1" applyBorder="1" applyAlignment="1">
      <alignment vertical="center" wrapText="1"/>
    </xf>
    <xf numFmtId="0" fontId="10" fillId="0" borderId="0" xfId="0" applyFont="1" applyFill="1" applyBorder="1" applyAlignment="1">
      <alignment vertical="center" wrapText="1"/>
    </xf>
    <xf numFmtId="0" fontId="41" fillId="2" borderId="0" xfId="0" applyFont="1" applyFill="1" applyBorder="1" applyAlignment="1">
      <alignment horizontal="justify" vertical="center" wrapText="1"/>
    </xf>
    <xf numFmtId="0" fontId="42" fillId="0" borderId="0" xfId="0" applyFont="1" applyBorder="1" applyAlignment="1">
      <alignment horizontal="justify" vertical="center" wrapText="1"/>
    </xf>
    <xf numFmtId="0" fontId="10" fillId="2" borderId="7" xfId="0" applyFont="1" applyFill="1" applyBorder="1" applyAlignment="1">
      <alignment horizontal="justify" vertical="center" wrapText="1"/>
    </xf>
    <xf numFmtId="0" fontId="10" fillId="2" borderId="0" xfId="0"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0" borderId="0" xfId="0" applyFont="1" applyFill="1" applyAlignment="1">
      <alignment vertical="center" wrapText="1"/>
    </xf>
    <xf numFmtId="0" fontId="10" fillId="3" borderId="0" xfId="0" applyFont="1" applyFill="1" applyBorder="1" applyAlignment="1">
      <alignment horizontal="justify" vertical="center" wrapText="1"/>
    </xf>
    <xf numFmtId="0" fontId="7" fillId="0" borderId="2" xfId="0" applyFont="1" applyBorder="1" applyAlignment="1">
      <alignment horizontal="justify" vertical="center" wrapText="1"/>
    </xf>
    <xf numFmtId="0" fontId="43" fillId="2" borderId="2" xfId="0" applyFont="1" applyFill="1" applyBorder="1" applyAlignment="1">
      <alignment horizontal="justify" vertical="center" wrapText="1"/>
    </xf>
    <xf numFmtId="0" fontId="43" fillId="2" borderId="2" xfId="0" applyFont="1" applyFill="1" applyBorder="1" applyAlignment="1">
      <alignment horizontal="left" vertical="center" wrapText="1"/>
    </xf>
    <xf numFmtId="0" fontId="9" fillId="0" borderId="2" xfId="0" applyFont="1" applyBorder="1" applyAlignment="1">
      <alignment horizontal="center" vertical="center" wrapText="1"/>
    </xf>
    <xf numFmtId="0" fontId="0" fillId="3" borderId="2" xfId="0" applyFill="1" applyBorder="1" applyAlignment="1">
      <alignment horizontal="justify" vertical="center" wrapText="1"/>
    </xf>
    <xf numFmtId="0" fontId="9" fillId="0" borderId="2" xfId="0" applyFont="1" applyBorder="1" applyAlignment="1">
      <alignment horizontal="center" vertical="center" wrapText="1"/>
    </xf>
    <xf numFmtId="0" fontId="2" fillId="0" borderId="2" xfId="0" applyFont="1" applyBorder="1" applyAlignment="1">
      <alignment horizontal="left" vertical="top" wrapText="1"/>
    </xf>
    <xf numFmtId="0" fontId="0" fillId="0" borderId="2" xfId="0" applyNumberFormat="1" applyBorder="1" applyAlignment="1">
      <alignment horizontal="center" vertical="center" wrapText="1"/>
    </xf>
    <xf numFmtId="0" fontId="8" fillId="0" borderId="6" xfId="0" applyFont="1" applyBorder="1" applyAlignment="1">
      <alignment horizontal="justify" vertical="center" wrapText="1"/>
    </xf>
    <xf numFmtId="0" fontId="8" fillId="0" borderId="2" xfId="0" applyFont="1" applyBorder="1" applyAlignment="1">
      <alignment horizontal="justify" vertical="center" wrapText="1"/>
    </xf>
    <xf numFmtId="0" fontId="0" fillId="0" borderId="0" xfId="0" applyAlignment="1">
      <alignment horizontal="center" vertical="center"/>
    </xf>
    <xf numFmtId="0" fontId="8"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36" fillId="0" borderId="7" xfId="0" applyFont="1" applyBorder="1" applyAlignment="1">
      <alignment horizontal="center" vertical="top" wrapText="1"/>
    </xf>
    <xf numFmtId="0" fontId="36" fillId="0" borderId="8" xfId="0" applyFont="1" applyBorder="1" applyAlignment="1">
      <alignment horizontal="center" vertical="top" wrapText="1"/>
    </xf>
    <xf numFmtId="0" fontId="32" fillId="0" borderId="0" xfId="0" applyFont="1" applyAlignment="1">
      <alignment horizontal="center" vertical="top"/>
    </xf>
    <xf numFmtId="0" fontId="32" fillId="0" borderId="0" xfId="0" applyFont="1" applyBorder="1" applyAlignment="1">
      <alignment horizontal="center" vertical="top"/>
    </xf>
    <xf numFmtId="0" fontId="35" fillId="0" borderId="6" xfId="0" applyFont="1" applyBorder="1" applyAlignment="1">
      <alignment horizontal="center" vertical="top" wrapText="1"/>
    </xf>
    <xf numFmtId="0" fontId="35" fillId="0" borderId="7" xfId="0" applyFont="1" applyBorder="1" applyAlignment="1">
      <alignment horizontal="center" vertical="top" wrapText="1"/>
    </xf>
    <xf numFmtId="14" fontId="35" fillId="0" borderId="7" xfId="0" applyNumberFormat="1" applyFont="1" applyBorder="1" applyAlignment="1">
      <alignment horizontal="center" vertical="top" wrapText="1"/>
    </xf>
    <xf numFmtId="0" fontId="35" fillId="0" borderId="8" xfId="0" applyFont="1" applyBorder="1" applyAlignment="1">
      <alignment horizontal="center" vertical="top" wrapText="1"/>
    </xf>
    <xf numFmtId="0" fontId="35" fillId="0" borderId="2" xfId="0" applyFont="1" applyBorder="1" applyAlignment="1">
      <alignment horizontal="center" vertical="top" wrapText="1"/>
    </xf>
    <xf numFmtId="0" fontId="37" fillId="0" borderId="0" xfId="0" applyFont="1" applyAlignment="1">
      <alignment horizontal="center" vertical="top"/>
    </xf>
    <xf numFmtId="0" fontId="38" fillId="0" borderId="0" xfId="0" applyFont="1" applyAlignment="1">
      <alignment horizontal="center" vertical="top"/>
    </xf>
    <xf numFmtId="0" fontId="37" fillId="0" borderId="0" xfId="0" applyFont="1" applyAlignment="1" applyProtection="1">
      <alignment horizontal="center" vertical="top"/>
      <protection locked="0"/>
    </xf>
    <xf numFmtId="0" fontId="15" fillId="0" borderId="0" xfId="0" applyFont="1" applyAlignment="1" applyProtection="1">
      <alignment horizontal="center" vertical="top"/>
      <protection locked="0"/>
    </xf>
    <xf numFmtId="0" fontId="9" fillId="0" borderId="1" xfId="0" applyFont="1" applyBorder="1" applyAlignment="1" applyProtection="1">
      <alignment horizontal="center" vertical="top"/>
      <protection locked="0"/>
    </xf>
    <xf numFmtId="0" fontId="0" fillId="0" borderId="0" xfId="0" applyAlignment="1">
      <alignment horizontal="center" vertical="top"/>
    </xf>
    <xf numFmtId="0" fontId="0" fillId="0" borderId="0" xfId="0" applyBorder="1" applyAlignment="1">
      <alignment horizontal="center" vertical="top"/>
    </xf>
    <xf numFmtId="0" fontId="8" fillId="0" borderId="2" xfId="0" applyFont="1" applyBorder="1" applyAlignment="1">
      <alignment horizontal="center" vertical="top" wrapText="1"/>
    </xf>
    <xf numFmtId="0" fontId="15" fillId="0" borderId="0" xfId="0" applyFont="1" applyAlignment="1">
      <alignment horizontal="center" vertical="top"/>
    </xf>
    <xf numFmtId="0" fontId="9" fillId="0" borderId="0" xfId="0" applyFont="1" applyAlignment="1">
      <alignment horizontal="center" vertical="top"/>
    </xf>
    <xf numFmtId="0" fontId="9" fillId="0" borderId="0" xfId="0" applyFont="1" applyAlignment="1" applyProtection="1">
      <alignment horizontal="center" vertical="top"/>
      <protection locked="0"/>
    </xf>
    <xf numFmtId="0" fontId="0" fillId="0" borderId="0" xfId="0" applyBorder="1" applyAlignment="1">
      <alignment horizontal="center" vertical="center"/>
    </xf>
    <xf numFmtId="0" fontId="15"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14" fontId="9" fillId="0" borderId="1" xfId="0" applyNumberFormat="1" applyFont="1" applyBorder="1" applyAlignment="1" applyProtection="1">
      <alignment horizontal="center" vertical="center"/>
      <protection locked="0"/>
    </xf>
    <xf numFmtId="0" fontId="9" fillId="0" borderId="1" xfId="0" applyNumberFormat="1" applyFont="1" applyBorder="1" applyAlignment="1" applyProtection="1">
      <alignment horizontal="center" vertical="top"/>
      <protection locked="0"/>
    </xf>
    <xf numFmtId="0" fontId="20" fillId="0" borderId="2" xfId="0" applyFont="1" applyBorder="1" applyAlignment="1">
      <alignment horizontal="center" vertical="center" wrapText="1"/>
    </xf>
    <xf numFmtId="0" fontId="32" fillId="0" borderId="0" xfId="0" applyFont="1" applyAlignment="1"/>
    <xf numFmtId="0" fontId="32" fillId="0" borderId="0" xfId="0" applyFont="1"/>
    <xf numFmtId="0" fontId="32" fillId="0" borderId="0" xfId="0" applyFont="1" applyBorder="1" applyAlignment="1"/>
    <xf numFmtId="0" fontId="32" fillId="0" borderId="0" xfId="0" applyFont="1" applyBorder="1"/>
    <xf numFmtId="0" fontId="41" fillId="0" borderId="0" xfId="0" applyFont="1" applyBorder="1" applyAlignment="1">
      <alignment vertical="center"/>
    </xf>
    <xf numFmtId="0" fontId="33" fillId="0" borderId="0" xfId="0" applyFont="1" applyBorder="1" applyAlignment="1">
      <alignment vertical="center"/>
    </xf>
    <xf numFmtId="14" fontId="33" fillId="0" borderId="0" xfId="0" applyNumberFormat="1" applyFont="1" applyBorder="1" applyAlignment="1">
      <alignment vertical="center"/>
    </xf>
    <xf numFmtId="0" fontId="32" fillId="0" borderId="0" xfId="0" applyFont="1" applyAlignment="1">
      <alignment wrapText="1"/>
    </xf>
    <xf numFmtId="0" fontId="38" fillId="0" borderId="0" xfId="0" applyFont="1" applyBorder="1" applyAlignment="1">
      <alignment horizontal="justify" vertical="center" wrapText="1"/>
    </xf>
    <xf numFmtId="0" fontId="30" fillId="0" borderId="2" xfId="0" applyFont="1" applyBorder="1" applyAlignment="1">
      <alignment horizontal="center" wrapText="1"/>
    </xf>
    <xf numFmtId="0" fontId="30" fillId="0" borderId="8" xfId="0" applyFont="1" applyBorder="1" applyAlignment="1">
      <alignment horizontal="center" wrapText="1"/>
    </xf>
    <xf numFmtId="0" fontId="0" fillId="0" borderId="2" xfId="0" applyBorder="1" applyAlignment="1"/>
    <xf numFmtId="0" fontId="30" fillId="0" borderId="2" xfId="0" applyFont="1" applyFill="1" applyBorder="1"/>
    <xf numFmtId="0" fontId="30" fillId="0" borderId="7" xfId="0" applyFont="1" applyFill="1" applyBorder="1"/>
    <xf numFmtId="0" fontId="9" fillId="0" borderId="0" xfId="0" applyFont="1" applyAlignment="1">
      <alignment horizontal="left" vertical="center"/>
    </xf>
    <xf numFmtId="0" fontId="30" fillId="0" borderId="2" xfId="0" applyFont="1" applyBorder="1" applyAlignment="1"/>
    <xf numFmtId="0" fontId="28" fillId="6" borderId="2" xfId="0" applyFont="1" applyFill="1" applyBorder="1" applyAlignment="1">
      <alignment vertical="center" wrapText="1"/>
    </xf>
    <xf numFmtId="0" fontId="0" fillId="7" borderId="2" xfId="0" applyFill="1" applyBorder="1" applyAlignment="1">
      <alignment vertical="center" wrapText="1"/>
    </xf>
    <xf numFmtId="0" fontId="45" fillId="0" borderId="2" xfId="0" applyFont="1" applyBorder="1" applyAlignment="1">
      <alignment vertical="center" wrapText="1"/>
    </xf>
    <xf numFmtId="0" fontId="0" fillId="0" borderId="2" xfId="0" applyBorder="1" applyAlignment="1">
      <alignment vertical="center" wrapText="1"/>
    </xf>
    <xf numFmtId="0" fontId="0" fillId="0" borderId="0" xfId="0" applyAlignment="1">
      <alignment vertical="center"/>
    </xf>
    <xf numFmtId="0" fontId="25" fillId="0" borderId="11" xfId="0" applyFont="1" applyBorder="1" applyAlignment="1">
      <alignment horizontal="center" vertical="center" wrapText="1"/>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9" fillId="0" borderId="11" xfId="0" applyFont="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9" xfId="0" applyFont="1" applyBorder="1" applyAlignment="1">
      <alignment horizontal="center"/>
    </xf>
    <xf numFmtId="0" fontId="29" fillId="0" borderId="4" xfId="0" applyFont="1" applyBorder="1" applyAlignment="1">
      <alignment horizontal="center"/>
    </xf>
    <xf numFmtId="0" fontId="29" fillId="0" borderId="10" xfId="0" applyFont="1" applyBorder="1" applyAlignment="1">
      <alignment horizontal="center"/>
    </xf>
    <xf numFmtId="0" fontId="25" fillId="0" borderId="9"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0"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7"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0" xfId="0" applyFont="1" applyAlignment="1">
      <alignment horizontal="center" vertical="center"/>
    </xf>
    <xf numFmtId="0" fontId="0" fillId="0" borderId="0" xfId="0" applyAlignment="1">
      <alignment horizontal="center" vertical="center"/>
    </xf>
    <xf numFmtId="0" fontId="17" fillId="0" borderId="3" xfId="0" applyFont="1" applyBorder="1" applyAlignment="1">
      <alignment horizontal="left" vertical="center"/>
    </xf>
    <xf numFmtId="0" fontId="7" fillId="4"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center" vertical="center" wrapText="1"/>
    </xf>
    <xf numFmtId="0" fontId="43" fillId="2" borderId="2" xfId="0" applyFont="1" applyFill="1" applyBorder="1" applyAlignment="1">
      <alignment horizontal="justify" vertical="center" wrapText="1"/>
    </xf>
    <xf numFmtId="0" fontId="28" fillId="8" borderId="2" xfId="0" applyFont="1" applyFill="1" applyBorder="1" applyAlignment="1">
      <alignment horizontal="center" vertical="center" wrapText="1"/>
    </xf>
    <xf numFmtId="0" fontId="48" fillId="0" borderId="0" xfId="0" applyFont="1" applyAlignment="1">
      <alignment horizontal="left" vertical="center" wrapText="1"/>
    </xf>
    <xf numFmtId="0" fontId="46" fillId="0" borderId="0" xfId="0" applyFont="1" applyAlignment="1">
      <alignment horizontal="left" vertical="center"/>
    </xf>
    <xf numFmtId="0" fontId="9" fillId="0" borderId="3" xfId="0" applyFont="1" applyBorder="1" applyAlignment="1" applyProtection="1">
      <alignment horizontal="center" vertical="center"/>
      <protection locked="0"/>
    </xf>
    <xf numFmtId="0" fontId="9"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4" xfId="0" applyFont="1" applyBorder="1" applyAlignment="1">
      <alignment horizontal="left" vertical="center" wrapText="1"/>
    </xf>
    <xf numFmtId="14" fontId="7" fillId="0" borderId="4" xfId="0" applyNumberFormat="1" applyFont="1" applyBorder="1" applyAlignment="1">
      <alignment horizontal="left" vertical="center" wrapText="1"/>
    </xf>
    <xf numFmtId="0" fontId="10" fillId="0" borderId="0" xfId="0" applyFont="1" applyBorder="1" applyAlignment="1">
      <alignment horizontal="center" vertical="center"/>
    </xf>
    <xf numFmtId="0" fontId="7" fillId="0" borderId="0"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164" fontId="7" fillId="0" borderId="1" xfId="0" applyNumberFormat="1" applyFont="1" applyBorder="1" applyAlignment="1">
      <alignment horizontal="center" vertical="center"/>
    </xf>
    <xf numFmtId="0" fontId="8" fillId="0" borderId="2" xfId="0" applyFont="1" applyBorder="1" applyAlignment="1">
      <alignment horizontal="justify"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top" wrapText="1"/>
    </xf>
    <xf numFmtId="0" fontId="16" fillId="0" borderId="2" xfId="0" applyFont="1" applyBorder="1" applyAlignment="1">
      <alignment horizontal="justify"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top" wrapText="1"/>
    </xf>
    <xf numFmtId="0" fontId="20" fillId="0" borderId="2" xfId="0" applyFont="1" applyBorder="1" applyAlignment="1">
      <alignment horizontal="center" vertical="top" wrapText="1"/>
    </xf>
    <xf numFmtId="0" fontId="33" fillId="0" borderId="1" xfId="0" applyFont="1" applyBorder="1" applyAlignment="1">
      <alignment horizontal="center" vertical="center"/>
    </xf>
    <xf numFmtId="0" fontId="8" fillId="0" borderId="9" xfId="0" applyFont="1" applyBorder="1" applyAlignment="1">
      <alignment horizontal="center" vertical="top"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35" fillId="0" borderId="6" xfId="0" applyFont="1" applyBorder="1" applyAlignment="1">
      <alignment horizontal="center" vertical="top" wrapText="1"/>
    </xf>
    <xf numFmtId="0" fontId="35" fillId="0" borderId="8" xfId="0" applyFont="1" applyBorder="1" applyAlignment="1">
      <alignment horizontal="center" vertical="top" wrapText="1"/>
    </xf>
    <xf numFmtId="0" fontId="33"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35" fillId="0" borderId="2" xfId="0" applyFont="1" applyBorder="1" applyAlignment="1">
      <alignment horizontal="center" vertical="top" wrapText="1"/>
    </xf>
    <xf numFmtId="0" fontId="8" fillId="0" borderId="6"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35" fillId="0" borderId="7" xfId="0" applyFont="1" applyBorder="1" applyAlignment="1">
      <alignment horizontal="center" vertical="top"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12" fillId="0" borderId="2" xfId="0" applyFont="1" applyBorder="1" applyAlignment="1">
      <alignment horizontal="center"/>
    </xf>
    <xf numFmtId="0" fontId="28" fillId="0" borderId="2" xfId="0" applyFont="1" applyBorder="1" applyAlignment="1">
      <alignment horizontal="center"/>
    </xf>
    <xf numFmtId="0" fontId="18" fillId="0" borderId="0" xfId="0" applyFont="1" applyAlignment="1">
      <alignment horizontal="left" vertical="center"/>
    </xf>
    <xf numFmtId="0" fontId="0" fillId="0" borderId="0" xfId="0" applyAlignment="1">
      <alignment horizontal="left" vertical="center"/>
    </xf>
    <xf numFmtId="0" fontId="10" fillId="0" borderId="2" xfId="0" applyFont="1" applyBorder="1" applyAlignment="1">
      <alignment horizontal="justify" vertical="center" wrapText="1"/>
    </xf>
  </cellXfs>
  <cellStyles count="2">
    <cellStyle name="Гиперссылка" xfId="1" builtinId="8"/>
    <cellStyle name="Обычный" xfId="0" builtinId="0"/>
  </cellStyles>
  <dxfs count="98">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rgb="FFFFC7CE"/>
        </patternFill>
      </fill>
    </dxf>
    <dxf>
      <fill>
        <patternFill>
          <bgColor theme="9" tint="0.39994506668294322"/>
        </patternFill>
      </fill>
    </dxf>
  </dxfs>
  <tableStyles count="0" defaultTableStyle="TableStyleMedium2" defaultPivotStyle="PivotStyleMedium9"/>
  <colors>
    <mruColors>
      <color rgb="FF008C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41910</xdr:colOff>
      <xdr:row>257</xdr:row>
      <xdr:rowOff>36830</xdr:rowOff>
    </xdr:from>
    <xdr:to>
      <xdr:col>3</xdr:col>
      <xdr:colOff>422910</xdr:colOff>
      <xdr:row>257</xdr:row>
      <xdr:rowOff>36830</xdr:rowOff>
    </xdr:to>
    <xdr:cxnSp macro="">
      <xdr:nvCxnSpPr>
        <xdr:cNvPr id="11" name="Прямая соединительная линия 10"/>
        <xdr:cNvCxnSpPr>
          <a:cxnSpLocks noChangeShapeType="1"/>
        </xdr:cNvCxnSpPr>
      </xdr:nvCxnSpPr>
      <xdr:spPr bwMode="auto">
        <a:xfrm>
          <a:off x="651510" y="6999605"/>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584835</xdr:colOff>
      <xdr:row>257</xdr:row>
      <xdr:rowOff>36830</xdr:rowOff>
    </xdr:from>
    <xdr:to>
      <xdr:col>9</xdr:col>
      <xdr:colOff>127635</xdr:colOff>
      <xdr:row>257</xdr:row>
      <xdr:rowOff>36830</xdr:rowOff>
    </xdr:to>
    <xdr:cxnSp macro="">
      <xdr:nvCxnSpPr>
        <xdr:cNvPr id="12" name="Прямая соединительная линия 11"/>
        <xdr:cNvCxnSpPr>
          <a:cxnSpLocks noChangeShapeType="1"/>
        </xdr:cNvCxnSpPr>
      </xdr:nvCxnSpPr>
      <xdr:spPr bwMode="auto">
        <a:xfrm>
          <a:off x="2480310" y="699960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356235</xdr:colOff>
      <xdr:row>257</xdr:row>
      <xdr:rowOff>36830</xdr:rowOff>
    </xdr:from>
    <xdr:to>
      <xdr:col>15</xdr:col>
      <xdr:colOff>241935</xdr:colOff>
      <xdr:row>257</xdr:row>
      <xdr:rowOff>36830</xdr:rowOff>
    </xdr:to>
    <xdr:cxnSp macro="">
      <xdr:nvCxnSpPr>
        <xdr:cNvPr id="13" name="Прямая соединительная линия 12"/>
        <xdr:cNvCxnSpPr>
          <a:cxnSpLocks noChangeShapeType="1"/>
        </xdr:cNvCxnSpPr>
      </xdr:nvCxnSpPr>
      <xdr:spPr bwMode="auto">
        <a:xfrm>
          <a:off x="4194810" y="6999605"/>
          <a:ext cx="1714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38597</xdr:colOff>
      <xdr:row>256</xdr:row>
      <xdr:rowOff>114217</xdr:rowOff>
    </xdr:from>
    <xdr:to>
      <xdr:col>1</xdr:col>
      <xdr:colOff>1638797</xdr:colOff>
      <xdr:row>256</xdr:row>
      <xdr:rowOff>114217</xdr:rowOff>
    </xdr:to>
    <xdr:cxnSp macro="">
      <xdr:nvCxnSpPr>
        <xdr:cNvPr id="14" name="Прямая соединительная линия 13"/>
        <xdr:cNvCxnSpPr>
          <a:cxnSpLocks noChangeShapeType="1"/>
        </xdr:cNvCxnSpPr>
      </xdr:nvCxnSpPr>
      <xdr:spPr bwMode="auto">
        <a:xfrm>
          <a:off x="651510" y="6882765"/>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3632835</xdr:colOff>
      <xdr:row>256</xdr:row>
      <xdr:rowOff>114217</xdr:rowOff>
    </xdr:from>
    <xdr:to>
      <xdr:col>3</xdr:col>
      <xdr:colOff>449000</xdr:colOff>
      <xdr:row>256</xdr:row>
      <xdr:rowOff>114217</xdr:rowOff>
    </xdr:to>
    <xdr:cxnSp macro="">
      <xdr:nvCxnSpPr>
        <xdr:cNvPr id="15" name="Прямая соединительная линия 14"/>
        <xdr:cNvCxnSpPr>
          <a:cxnSpLocks noChangeShapeType="1"/>
        </xdr:cNvCxnSpPr>
      </xdr:nvCxnSpPr>
      <xdr:spPr bwMode="auto">
        <a:xfrm>
          <a:off x="2480310" y="688276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377770</xdr:colOff>
      <xdr:row>256</xdr:row>
      <xdr:rowOff>114217</xdr:rowOff>
    </xdr:from>
    <xdr:to>
      <xdr:col>7</xdr:col>
      <xdr:colOff>29900</xdr:colOff>
      <xdr:row>256</xdr:row>
      <xdr:rowOff>114217</xdr:rowOff>
    </xdr:to>
    <xdr:cxnSp macro="">
      <xdr:nvCxnSpPr>
        <xdr:cNvPr id="16" name="Прямая соединительная линия 15"/>
        <xdr:cNvCxnSpPr>
          <a:cxnSpLocks noChangeShapeType="1"/>
        </xdr:cNvCxnSpPr>
      </xdr:nvCxnSpPr>
      <xdr:spPr bwMode="auto">
        <a:xfrm>
          <a:off x="4194810" y="6882765"/>
          <a:ext cx="1714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L218"/>
  <sheetViews>
    <sheetView showZeros="0" view="pageBreakPreview" zoomScale="115" zoomScaleNormal="115" zoomScaleSheetLayoutView="115" workbookViewId="0">
      <selection activeCell="C112" sqref="C112"/>
    </sheetView>
  </sheetViews>
  <sheetFormatPr defaultRowHeight="14.4" outlineLevelRow="1" x14ac:dyDescent="0.3"/>
  <cols>
    <col min="1" max="1" width="10.109375" style="7" bestFit="1" customWidth="1"/>
    <col min="2" max="2" width="83.109375" style="8" customWidth="1"/>
    <col min="3" max="3" width="43" style="8" customWidth="1"/>
    <col min="4" max="4" width="8.5546875" style="11" customWidth="1"/>
    <col min="5" max="5" width="79.88671875" style="11" customWidth="1"/>
    <col min="6" max="6" width="2.6640625" style="11" customWidth="1"/>
    <col min="7" max="7" width="11.109375" bestFit="1" customWidth="1"/>
    <col min="8" max="8" width="2.109375" customWidth="1"/>
    <col min="9" max="9" width="9.109375" customWidth="1"/>
    <col min="10" max="10" width="2.109375" customWidth="1"/>
    <col min="11" max="11" width="4.5546875" customWidth="1"/>
  </cols>
  <sheetData>
    <row r="1" spans="1:6" ht="25.8" x14ac:dyDescent="0.5">
      <c r="A1" s="201" t="s">
        <v>417</v>
      </c>
      <c r="B1" s="202"/>
      <c r="C1" s="203"/>
    </row>
    <row r="2" spans="1:6" ht="18" x14ac:dyDescent="0.35">
      <c r="A2" s="109" t="s">
        <v>36</v>
      </c>
      <c r="B2" s="109" t="s">
        <v>387</v>
      </c>
      <c r="C2" s="109" t="s">
        <v>618</v>
      </c>
      <c r="D2" s="14"/>
      <c r="E2" s="14"/>
      <c r="F2" s="14"/>
    </row>
    <row r="3" spans="1:6" ht="43.2" x14ac:dyDescent="0.3">
      <c r="A3" s="17" t="s">
        <v>172</v>
      </c>
      <c r="B3" s="114" t="s">
        <v>441</v>
      </c>
      <c r="C3" s="21"/>
      <c r="D3" s="116"/>
      <c r="E3" s="14"/>
      <c r="F3" s="14"/>
    </row>
    <row r="4" spans="1:6" ht="15.6" x14ac:dyDescent="0.3">
      <c r="A4" s="17" t="s">
        <v>173</v>
      </c>
      <c r="B4" s="100" t="s">
        <v>153</v>
      </c>
      <c r="C4" s="57"/>
      <c r="D4" s="14"/>
      <c r="E4" s="14"/>
      <c r="F4" s="14"/>
    </row>
    <row r="5" spans="1:6" ht="57.6" x14ac:dyDescent="0.3">
      <c r="A5" s="17" t="s">
        <v>146</v>
      </c>
      <c r="B5" s="101" t="s">
        <v>320</v>
      </c>
      <c r="C5" s="21"/>
      <c r="D5" s="14"/>
      <c r="E5" s="14"/>
      <c r="F5" s="14"/>
    </row>
    <row r="6" spans="1:6" ht="43.2" x14ac:dyDescent="0.3">
      <c r="A6" s="17" t="s">
        <v>147</v>
      </c>
      <c r="B6" s="101" t="s">
        <v>321</v>
      </c>
      <c r="C6" s="21"/>
      <c r="D6" s="14"/>
      <c r="E6" s="14"/>
      <c r="F6" s="14"/>
    </row>
    <row r="7" spans="1:6" ht="43.2" x14ac:dyDescent="0.3">
      <c r="A7" s="17" t="s">
        <v>148</v>
      </c>
      <c r="B7" s="101" t="s">
        <v>322</v>
      </c>
      <c r="C7" s="21"/>
      <c r="D7" s="14"/>
      <c r="E7" s="14"/>
      <c r="F7" s="14"/>
    </row>
    <row r="8" spans="1:6" ht="43.2" x14ac:dyDescent="0.3">
      <c r="A8" s="17" t="s">
        <v>149</v>
      </c>
      <c r="B8" s="101" t="s">
        <v>323</v>
      </c>
      <c r="C8" s="21"/>
      <c r="D8" s="14"/>
      <c r="E8" s="14"/>
      <c r="F8" s="14"/>
    </row>
    <row r="9" spans="1:6" ht="43.2" x14ac:dyDescent="0.3">
      <c r="A9" s="17" t="s">
        <v>150</v>
      </c>
      <c r="B9" s="101" t="s">
        <v>324</v>
      </c>
      <c r="C9" s="21"/>
      <c r="D9" s="14"/>
      <c r="E9" s="14"/>
      <c r="F9" s="14"/>
    </row>
    <row r="10" spans="1:6" ht="43.2" x14ac:dyDescent="0.3">
      <c r="A10" s="17" t="s">
        <v>154</v>
      </c>
      <c r="B10" s="101" t="s">
        <v>325</v>
      </c>
      <c r="C10" s="21"/>
      <c r="D10" s="14"/>
      <c r="E10" s="14"/>
      <c r="F10" s="14"/>
    </row>
    <row r="11" spans="1:6" ht="86.4" x14ac:dyDescent="0.3">
      <c r="A11" s="17" t="s">
        <v>155</v>
      </c>
      <c r="B11" s="101" t="s">
        <v>326</v>
      </c>
      <c r="C11" s="21"/>
      <c r="D11" s="14"/>
      <c r="E11" s="14"/>
      <c r="F11" s="14"/>
    </row>
    <row r="12" spans="1:6" ht="30.75" customHeight="1" x14ac:dyDescent="0.3">
      <c r="A12" s="17" t="s">
        <v>156</v>
      </c>
      <c r="B12" s="102" t="s">
        <v>327</v>
      </c>
      <c r="C12" s="21"/>
      <c r="D12" s="14"/>
      <c r="E12" s="14"/>
      <c r="F12" s="14"/>
    </row>
    <row r="13" spans="1:6" ht="43.2" x14ac:dyDescent="0.3">
      <c r="A13" s="17" t="s">
        <v>157</v>
      </c>
      <c r="B13" s="102" t="s">
        <v>328</v>
      </c>
      <c r="C13" s="21"/>
      <c r="D13" s="14"/>
      <c r="E13" s="14"/>
      <c r="F13" s="14"/>
    </row>
    <row r="14" spans="1:6" ht="43.2" x14ac:dyDescent="0.3">
      <c r="A14" s="17" t="s">
        <v>158</v>
      </c>
      <c r="B14" s="102" t="s">
        <v>329</v>
      </c>
      <c r="C14" s="21"/>
      <c r="D14" s="14"/>
      <c r="E14" s="14"/>
      <c r="F14" s="14"/>
    </row>
    <row r="15" spans="1:6" ht="43.2" x14ac:dyDescent="0.3">
      <c r="A15" s="17" t="s">
        <v>159</v>
      </c>
      <c r="B15" s="102" t="s">
        <v>330</v>
      </c>
      <c r="C15" s="21"/>
      <c r="D15" s="14"/>
      <c r="E15" s="14"/>
      <c r="F15" s="14"/>
    </row>
    <row r="16" spans="1:6" ht="33" customHeight="1" x14ac:dyDescent="0.3">
      <c r="A16" s="17" t="s">
        <v>160</v>
      </c>
      <c r="B16" s="102" t="s">
        <v>331</v>
      </c>
      <c r="C16" s="21"/>
      <c r="D16" s="14"/>
      <c r="E16" s="14"/>
      <c r="F16" s="14"/>
    </row>
    <row r="17" spans="1:6" ht="28.8" x14ac:dyDescent="0.3">
      <c r="A17" s="17" t="s">
        <v>161</v>
      </c>
      <c r="B17" s="102" t="s">
        <v>332</v>
      </c>
      <c r="C17" s="21"/>
      <c r="D17" s="14"/>
      <c r="E17" s="14"/>
      <c r="F17" s="14"/>
    </row>
    <row r="18" spans="1:6" ht="30" customHeight="1" x14ac:dyDescent="0.3">
      <c r="A18" s="17" t="s">
        <v>162</v>
      </c>
      <c r="B18" s="102" t="s">
        <v>333</v>
      </c>
      <c r="C18" s="21"/>
      <c r="D18" s="14"/>
      <c r="E18" s="14"/>
      <c r="F18" s="14"/>
    </row>
    <row r="19" spans="1:6" ht="28.8" x14ac:dyDescent="0.3">
      <c r="A19" s="17" t="s">
        <v>163</v>
      </c>
      <c r="B19" s="102" t="s">
        <v>334</v>
      </c>
      <c r="C19" s="21"/>
      <c r="D19" s="14"/>
      <c r="E19" s="14"/>
      <c r="F19" s="14"/>
    </row>
    <row r="20" spans="1:6" ht="28.8" x14ac:dyDescent="0.3">
      <c r="A20" s="17" t="s">
        <v>166</v>
      </c>
      <c r="B20" s="102" t="s">
        <v>335</v>
      </c>
      <c r="C20" s="21"/>
      <c r="D20" s="14"/>
      <c r="E20" s="14"/>
      <c r="F20" s="14"/>
    </row>
    <row r="21" spans="1:6" x14ac:dyDescent="0.3">
      <c r="A21" s="17" t="s">
        <v>164</v>
      </c>
      <c r="B21" s="102" t="s">
        <v>336</v>
      </c>
      <c r="C21" s="21"/>
      <c r="D21" s="14"/>
      <c r="E21" s="14"/>
      <c r="F21" s="14"/>
    </row>
    <row r="22" spans="1:6" ht="18" customHeight="1" x14ac:dyDescent="0.3">
      <c r="A22" s="17" t="s">
        <v>165</v>
      </c>
      <c r="B22" s="102" t="s">
        <v>337</v>
      </c>
      <c r="C22" s="21"/>
      <c r="D22" s="14"/>
      <c r="E22" s="14"/>
      <c r="F22" s="14"/>
    </row>
    <row r="23" spans="1:6" ht="57.6" x14ac:dyDescent="0.3">
      <c r="A23" s="17" t="s">
        <v>167</v>
      </c>
      <c r="B23" s="110" t="s">
        <v>388</v>
      </c>
      <c r="C23" s="21"/>
      <c r="D23" s="14"/>
      <c r="E23" s="14"/>
      <c r="F23" s="14"/>
    </row>
    <row r="24" spans="1:6" ht="28.8" x14ac:dyDescent="0.3">
      <c r="A24" s="17" t="s">
        <v>168</v>
      </c>
      <c r="B24" s="102" t="s">
        <v>338</v>
      </c>
      <c r="C24" s="21"/>
      <c r="D24" s="14"/>
      <c r="E24" s="14"/>
      <c r="F24" s="14"/>
    </row>
    <row r="25" spans="1:6" ht="57.6" x14ac:dyDescent="0.3">
      <c r="A25" s="17" t="s">
        <v>169</v>
      </c>
      <c r="B25" s="102" t="s">
        <v>339</v>
      </c>
      <c r="C25" s="21"/>
      <c r="D25" s="14"/>
      <c r="E25" s="14"/>
      <c r="F25" s="14"/>
    </row>
    <row r="26" spans="1:6" ht="28.8" x14ac:dyDescent="0.3">
      <c r="A26" s="17" t="s">
        <v>170</v>
      </c>
      <c r="B26" s="102" t="s">
        <v>340</v>
      </c>
      <c r="C26" s="21"/>
      <c r="D26" s="14"/>
      <c r="E26" s="14"/>
      <c r="F26" s="14"/>
    </row>
    <row r="27" spans="1:6" ht="48" customHeight="1" x14ac:dyDescent="0.3">
      <c r="A27" s="17" t="s">
        <v>171</v>
      </c>
      <c r="B27" s="102" t="s">
        <v>341</v>
      </c>
      <c r="C27" s="21"/>
      <c r="D27" s="14"/>
      <c r="E27" s="14"/>
      <c r="F27" s="14"/>
    </row>
    <row r="28" spans="1:6" ht="90.75" customHeight="1" x14ac:dyDescent="0.3">
      <c r="A28" s="17" t="s">
        <v>384</v>
      </c>
      <c r="B28" s="102" t="s">
        <v>342</v>
      </c>
      <c r="C28" s="21"/>
      <c r="D28" s="14"/>
      <c r="E28" s="14"/>
      <c r="F28" s="14"/>
    </row>
    <row r="29" spans="1:6" ht="31.5" customHeight="1" x14ac:dyDescent="0.3">
      <c r="A29" s="59" t="s">
        <v>385</v>
      </c>
      <c r="B29" s="102" t="s">
        <v>343</v>
      </c>
      <c r="C29" s="21"/>
      <c r="D29" s="14"/>
      <c r="E29" s="14"/>
      <c r="F29" s="14"/>
    </row>
    <row r="30" spans="1:6" x14ac:dyDescent="0.3">
      <c r="A30" s="17" t="s">
        <v>175</v>
      </c>
      <c r="B30" s="102" t="s">
        <v>344</v>
      </c>
      <c r="C30" s="21"/>
      <c r="D30" s="14"/>
      <c r="E30" s="14"/>
      <c r="F30" s="14"/>
    </row>
    <row r="31" spans="1:6" ht="86.4" x14ac:dyDescent="0.3">
      <c r="A31" s="17" t="s">
        <v>176</v>
      </c>
      <c r="B31" s="102" t="s">
        <v>345</v>
      </c>
      <c r="C31" s="21"/>
      <c r="D31" s="14"/>
      <c r="E31" s="14"/>
      <c r="F31" s="14"/>
    </row>
    <row r="32" spans="1:6" ht="77.25" customHeight="1" x14ac:dyDescent="0.3">
      <c r="A32" s="17" t="s">
        <v>177</v>
      </c>
      <c r="B32" s="102" t="s">
        <v>346</v>
      </c>
      <c r="C32" s="21"/>
      <c r="D32" s="14"/>
      <c r="E32" s="14"/>
      <c r="F32" s="14"/>
    </row>
    <row r="33" spans="1:6" ht="77.25" customHeight="1" x14ac:dyDescent="0.3">
      <c r="A33" s="17" t="s">
        <v>178</v>
      </c>
      <c r="B33" s="102" t="s">
        <v>347</v>
      </c>
      <c r="C33" s="21"/>
      <c r="D33" s="14"/>
      <c r="E33" s="14"/>
      <c r="F33" s="14"/>
    </row>
    <row r="34" spans="1:6" ht="90.75" customHeight="1" x14ac:dyDescent="0.3">
      <c r="A34" s="17" t="s">
        <v>179</v>
      </c>
      <c r="B34" s="102" t="s">
        <v>348</v>
      </c>
      <c r="C34" s="21"/>
      <c r="D34" s="14"/>
      <c r="E34" s="14"/>
      <c r="F34" s="14"/>
    </row>
    <row r="35" spans="1:6" ht="76.5" customHeight="1" x14ac:dyDescent="0.3">
      <c r="A35" s="17" t="s">
        <v>386</v>
      </c>
      <c r="B35" s="102" t="s">
        <v>349</v>
      </c>
      <c r="C35" s="21"/>
      <c r="D35" s="14"/>
      <c r="E35" s="14"/>
      <c r="F35" s="14"/>
    </row>
    <row r="36" spans="1:6" ht="43.2" x14ac:dyDescent="0.3">
      <c r="A36" s="17" t="s">
        <v>183</v>
      </c>
      <c r="B36" s="139" t="s">
        <v>583</v>
      </c>
      <c r="C36" s="21"/>
      <c r="D36" s="14"/>
      <c r="E36" s="14"/>
      <c r="F36" s="14"/>
    </row>
    <row r="37" spans="1:6" x14ac:dyDescent="0.3">
      <c r="A37" s="207" t="s">
        <v>193</v>
      </c>
      <c r="B37" s="9" t="s">
        <v>599</v>
      </c>
      <c r="C37" s="63" t="str">
        <f>IF(OR(C38="да",C39="да",C40="да",C41="да",C42="да"),"да","")</f>
        <v/>
      </c>
    </row>
    <row r="38" spans="1:6" x14ac:dyDescent="0.3">
      <c r="A38" s="208"/>
      <c r="B38" s="9" t="s">
        <v>600</v>
      </c>
      <c r="C38" s="21"/>
    </row>
    <row r="39" spans="1:6" x14ac:dyDescent="0.3">
      <c r="A39" s="208"/>
      <c r="B39" s="9" t="s">
        <v>601</v>
      </c>
      <c r="C39" s="21"/>
    </row>
    <row r="40" spans="1:6" x14ac:dyDescent="0.3">
      <c r="A40" s="208"/>
      <c r="B40" s="9" t="s">
        <v>602</v>
      </c>
      <c r="C40" s="21"/>
    </row>
    <row r="41" spans="1:6" x14ac:dyDescent="0.3">
      <c r="A41" s="208"/>
      <c r="B41" s="9" t="s">
        <v>603</v>
      </c>
      <c r="C41" s="21"/>
    </row>
    <row r="42" spans="1:6" x14ac:dyDescent="0.3">
      <c r="A42" s="208"/>
      <c r="B42" s="9" t="s">
        <v>604</v>
      </c>
      <c r="C42" s="21"/>
    </row>
    <row r="43" spans="1:6" ht="43.2" x14ac:dyDescent="0.3">
      <c r="A43" s="209"/>
      <c r="B43" s="9" t="s">
        <v>598</v>
      </c>
      <c r="C43" s="63"/>
    </row>
    <row r="44" spans="1:6" x14ac:dyDescent="0.3">
      <c r="A44" s="23" t="s">
        <v>489</v>
      </c>
      <c r="B44" s="62" t="s">
        <v>184</v>
      </c>
      <c r="C44" s="63"/>
    </row>
    <row r="45" spans="1:6" x14ac:dyDescent="0.3">
      <c r="A45" s="23" t="s">
        <v>490</v>
      </c>
      <c r="B45" s="9" t="s">
        <v>226</v>
      </c>
      <c r="C45" s="21"/>
    </row>
    <row r="46" spans="1:6" x14ac:dyDescent="0.3">
      <c r="A46" s="17" t="s">
        <v>491</v>
      </c>
      <c r="B46" s="8" t="s">
        <v>389</v>
      </c>
      <c r="C46" s="21"/>
    </row>
    <row r="47" spans="1:6" ht="28.8" x14ac:dyDescent="0.3">
      <c r="A47" s="23" t="s">
        <v>492</v>
      </c>
      <c r="B47" s="9" t="s">
        <v>185</v>
      </c>
      <c r="C47" s="21"/>
    </row>
    <row r="48" spans="1:6" x14ac:dyDescent="0.3">
      <c r="A48" s="17" t="s">
        <v>493</v>
      </c>
      <c r="B48" s="62" t="s">
        <v>186</v>
      </c>
      <c r="C48" s="63"/>
    </row>
    <row r="49" spans="1:3" x14ac:dyDescent="0.3">
      <c r="A49" s="17" t="s">
        <v>494</v>
      </c>
      <c r="B49" s="9" t="s">
        <v>226</v>
      </c>
      <c r="C49" s="21"/>
    </row>
    <row r="50" spans="1:3" x14ac:dyDescent="0.3">
      <c r="A50" s="23" t="s">
        <v>495</v>
      </c>
      <c r="B50" s="9" t="s">
        <v>187</v>
      </c>
      <c r="C50" s="21"/>
    </row>
    <row r="51" spans="1:3" x14ac:dyDescent="0.3">
      <c r="A51" s="17" t="s">
        <v>496</v>
      </c>
      <c r="B51" s="9" t="s">
        <v>188</v>
      </c>
      <c r="C51" s="21"/>
    </row>
    <row r="52" spans="1:3" ht="30.6" x14ac:dyDescent="0.3">
      <c r="A52" s="23" t="s">
        <v>497</v>
      </c>
      <c r="B52" s="118" t="s">
        <v>435</v>
      </c>
      <c r="C52" s="21"/>
    </row>
    <row r="53" spans="1:3" x14ac:dyDescent="0.3">
      <c r="A53" s="17" t="s">
        <v>498</v>
      </c>
      <c r="B53" s="8" t="s">
        <v>189</v>
      </c>
      <c r="C53" s="21"/>
    </row>
    <row r="54" spans="1:3" ht="28.8" x14ac:dyDescent="0.3">
      <c r="A54" s="17" t="s">
        <v>499</v>
      </c>
      <c r="B54" s="9" t="s">
        <v>190</v>
      </c>
      <c r="C54" s="21"/>
    </row>
    <row r="55" spans="1:3" x14ac:dyDescent="0.3">
      <c r="A55" s="17" t="s">
        <v>500</v>
      </c>
      <c r="B55" s="60" t="s">
        <v>191</v>
      </c>
      <c r="C55" s="21"/>
    </row>
    <row r="56" spans="1:3" x14ac:dyDescent="0.3">
      <c r="A56" s="17" t="s">
        <v>501</v>
      </c>
      <c r="B56" s="60" t="s">
        <v>436</v>
      </c>
      <c r="C56" s="21"/>
    </row>
    <row r="57" spans="1:3" x14ac:dyDescent="0.3">
      <c r="A57" s="17" t="s">
        <v>502</v>
      </c>
      <c r="B57" s="60" t="s">
        <v>437</v>
      </c>
      <c r="C57" s="21"/>
    </row>
    <row r="58" spans="1:3" x14ac:dyDescent="0.3">
      <c r="A58" s="17" t="s">
        <v>503</v>
      </c>
      <c r="B58" s="61" t="s">
        <v>192</v>
      </c>
      <c r="C58" s="21"/>
    </row>
    <row r="59" spans="1:3" x14ac:dyDescent="0.3">
      <c r="A59" s="17" t="s">
        <v>194</v>
      </c>
      <c r="B59" s="9" t="s">
        <v>605</v>
      </c>
      <c r="C59" s="63" t="str">
        <f>IF(OR(C60="да",C61="да",C62="да"),"да","")</f>
        <v/>
      </c>
    </row>
    <row r="60" spans="1:3" x14ac:dyDescent="0.3">
      <c r="A60" s="17" t="s">
        <v>607</v>
      </c>
      <c r="B60" s="9" t="s">
        <v>606</v>
      </c>
      <c r="C60" s="21"/>
    </row>
    <row r="61" spans="1:3" x14ac:dyDescent="0.3">
      <c r="A61" s="17" t="s">
        <v>608</v>
      </c>
      <c r="B61" s="9" t="s">
        <v>610</v>
      </c>
      <c r="C61" s="21"/>
    </row>
    <row r="62" spans="1:3" x14ac:dyDescent="0.3">
      <c r="A62" s="17" t="s">
        <v>609</v>
      </c>
      <c r="B62" s="9" t="s">
        <v>611</v>
      </c>
      <c r="C62" s="21"/>
    </row>
    <row r="63" spans="1:3" ht="201.6" x14ac:dyDescent="0.3">
      <c r="A63" s="17" t="s">
        <v>196</v>
      </c>
      <c r="B63" s="9" t="s">
        <v>195</v>
      </c>
      <c r="C63" s="21"/>
    </row>
    <row r="64" spans="1:3" x14ac:dyDescent="0.3">
      <c r="A64" s="17" t="s">
        <v>197</v>
      </c>
      <c r="B64" s="68" t="s">
        <v>50</v>
      </c>
      <c r="C64" s="108" t="s">
        <v>139</v>
      </c>
    </row>
    <row r="65" spans="1:5" ht="30.6" x14ac:dyDescent="0.3">
      <c r="A65" s="17" t="s">
        <v>504</v>
      </c>
      <c r="B65" s="9" t="s">
        <v>296</v>
      </c>
      <c r="C65" s="21"/>
      <c r="D65" s="11" t="str">
        <f>IF(AND(D66="",C65="Да"),E65,IF(AND(OR(C65="",C65="Нет"),D66=""),"СКРЫТЬ РАЗДЕЛ",E66))</f>
        <v>СКРЫТЬ РАЗДЕЛ</v>
      </c>
      <c r="E65" s="19" t="s">
        <v>141</v>
      </c>
    </row>
    <row r="66" spans="1:5" ht="51" x14ac:dyDescent="0.3">
      <c r="A66" s="17" t="s">
        <v>505</v>
      </c>
      <c r="B66" s="9" t="s">
        <v>297</v>
      </c>
      <c r="C66" s="108" t="s">
        <v>139</v>
      </c>
      <c r="D66" s="11" t="str">
        <f>IF(OR(C67="Да",C68="Да",C69="Да",C70="Да",C71="Да",C72="Да",C73="Да",C74="Да",C75="Да",C76="Да",C77="Да",C78="Да",C79="Да",C80="Да",C81="Да",C82="Да",C83="Да",C84="Да",C85="Да",C86="Да",C87="Да",C88="Да",C89="Да",C90="Да",C91="Да",C92="Да",C93="Да",C94="Да",C95="Да",C96="Да",C97="Да",C98="Да",C99="Да",C100="Да",C101="Да",C102="Да",C103="Да",C104="Да",C105="Да",C106="Да"),E66,"")</f>
        <v/>
      </c>
      <c r="E66" s="19" t="s">
        <v>136</v>
      </c>
    </row>
    <row r="67" spans="1:5" ht="28.8" x14ac:dyDescent="0.3">
      <c r="A67" s="17" t="s">
        <v>506</v>
      </c>
      <c r="B67" s="62" t="s">
        <v>52</v>
      </c>
      <c r="C67" s="63" t="str">
        <f>D67</f>
        <v/>
      </c>
      <c r="D67" s="11" t="str">
        <f>IF(OR(C68="Да",C69="Да",C70="Да",C71="Да",C73="Да",C74="Да",C75="Да",C76="Да",C77="Да",C78="Да",C79="Да",C80="Да",C81="Да",C82="Да",C83="Да"),B67,"")</f>
        <v/>
      </c>
      <c r="E67" s="11" t="str">
        <f>IF(OR(C67="Да",C68="Да",C69="Да",C70="Да",C71="Да",C73="Да",C74="Да",C75="Да",C76="Да",C77="Да",C78="Да",C79="Да",C80="Да",C81="Да",C82="Да",C83="Да",C84="Да",C85="Да",C86="Да",C87="Да",C88="Да",C89="Да",C90="Да",C91="Да",C93="Да",C94="Да",C95="Да",C96="Да",C97="Да",C98="Да",C99="Да",C100="Да",C101="Да",C102="Да",C103="Да",C104="Да",C105="Да",C106="Да"),"Да","")</f>
        <v/>
      </c>
    </row>
    <row r="68" spans="1:5" ht="28.8" x14ac:dyDescent="0.3">
      <c r="A68" s="17" t="s">
        <v>507</v>
      </c>
      <c r="B68" s="9" t="s">
        <v>53</v>
      </c>
      <c r="C68" s="21"/>
      <c r="D68" s="11" t="str">
        <f t="shared" ref="D68:D107" si="0">IF(C68="Да",B68,"")</f>
        <v/>
      </c>
    </row>
    <row r="69" spans="1:5" ht="28.8" x14ac:dyDescent="0.3">
      <c r="A69" s="17" t="s">
        <v>508</v>
      </c>
      <c r="B69" s="9" t="s">
        <v>54</v>
      </c>
      <c r="C69" s="21"/>
      <c r="D69" s="11" t="str">
        <f t="shared" si="0"/>
        <v/>
      </c>
    </row>
    <row r="70" spans="1:5" ht="28.8" x14ac:dyDescent="0.3">
      <c r="A70" s="17" t="s">
        <v>509</v>
      </c>
      <c r="B70" s="9" t="s">
        <v>55</v>
      </c>
      <c r="C70" s="21"/>
      <c r="D70" s="11" t="str">
        <f t="shared" si="0"/>
        <v/>
      </c>
    </row>
    <row r="71" spans="1:5" x14ac:dyDescent="0.3">
      <c r="A71" s="7" t="s">
        <v>510</v>
      </c>
      <c r="B71" s="9" t="s">
        <v>56</v>
      </c>
      <c r="C71" s="21"/>
      <c r="D71" s="11" t="str">
        <f t="shared" si="0"/>
        <v/>
      </c>
    </row>
    <row r="72" spans="1:5" x14ac:dyDescent="0.3">
      <c r="A72" s="7" t="s">
        <v>511</v>
      </c>
      <c r="B72" s="9" t="s">
        <v>422</v>
      </c>
      <c r="C72" s="21"/>
      <c r="D72" s="43" t="str">
        <f t="shared" si="0"/>
        <v/>
      </c>
    </row>
    <row r="73" spans="1:5" x14ac:dyDescent="0.3">
      <c r="A73" s="7" t="s">
        <v>512</v>
      </c>
      <c r="B73" s="9" t="s">
        <v>57</v>
      </c>
      <c r="C73" s="21"/>
      <c r="D73" s="11" t="str">
        <f t="shared" si="0"/>
        <v/>
      </c>
    </row>
    <row r="74" spans="1:5" x14ac:dyDescent="0.3">
      <c r="A74" s="7" t="s">
        <v>513</v>
      </c>
      <c r="B74" s="9" t="s">
        <v>58</v>
      </c>
      <c r="C74" s="21"/>
      <c r="D74" s="11" t="str">
        <f t="shared" si="0"/>
        <v/>
      </c>
    </row>
    <row r="75" spans="1:5" x14ac:dyDescent="0.3">
      <c r="A75" s="7" t="s">
        <v>514</v>
      </c>
      <c r="B75" s="9" t="s">
        <v>59</v>
      </c>
      <c r="C75" s="21"/>
      <c r="D75" s="11" t="str">
        <f t="shared" si="0"/>
        <v/>
      </c>
    </row>
    <row r="76" spans="1:5" x14ac:dyDescent="0.3">
      <c r="A76" s="7" t="s">
        <v>515</v>
      </c>
      <c r="B76" s="9" t="s">
        <v>60</v>
      </c>
      <c r="C76" s="21"/>
      <c r="D76" s="11" t="str">
        <f t="shared" si="0"/>
        <v/>
      </c>
    </row>
    <row r="77" spans="1:5" x14ac:dyDescent="0.3">
      <c r="A77" s="17" t="s">
        <v>516</v>
      </c>
      <c r="B77" s="9" t="s">
        <v>61</v>
      </c>
      <c r="C77" s="21"/>
      <c r="D77" s="11" t="str">
        <f t="shared" si="0"/>
        <v/>
      </c>
    </row>
    <row r="78" spans="1:5" ht="28.8" x14ac:dyDescent="0.3">
      <c r="A78" s="17" t="s">
        <v>517</v>
      </c>
      <c r="B78" s="9" t="s">
        <v>62</v>
      </c>
      <c r="C78" s="21"/>
      <c r="D78" s="11" t="str">
        <f t="shared" si="0"/>
        <v/>
      </c>
    </row>
    <row r="79" spans="1:5" x14ac:dyDescent="0.3">
      <c r="A79" s="7" t="s">
        <v>518</v>
      </c>
      <c r="B79" s="9" t="s">
        <v>63</v>
      </c>
      <c r="C79" s="21"/>
      <c r="D79" s="11" t="str">
        <f t="shared" si="0"/>
        <v/>
      </c>
    </row>
    <row r="80" spans="1:5" x14ac:dyDescent="0.3">
      <c r="A80" s="7" t="s">
        <v>519</v>
      </c>
      <c r="B80" s="9" t="s">
        <v>64</v>
      </c>
      <c r="C80" s="21"/>
      <c r="D80" s="11" t="str">
        <f t="shared" si="0"/>
        <v/>
      </c>
    </row>
    <row r="81" spans="1:4" x14ac:dyDescent="0.3">
      <c r="A81" s="7" t="s">
        <v>520</v>
      </c>
      <c r="B81" s="9" t="s">
        <v>65</v>
      </c>
      <c r="C81" s="21"/>
      <c r="D81" s="11" t="str">
        <f t="shared" si="0"/>
        <v/>
      </c>
    </row>
    <row r="82" spans="1:4" x14ac:dyDescent="0.3">
      <c r="A82" s="7" t="s">
        <v>521</v>
      </c>
      <c r="B82" s="9" t="s">
        <v>66</v>
      </c>
      <c r="C82" s="21"/>
      <c r="D82" s="11" t="str">
        <f t="shared" si="0"/>
        <v/>
      </c>
    </row>
    <row r="83" spans="1:4" x14ac:dyDescent="0.3">
      <c r="A83" s="7" t="s">
        <v>522</v>
      </c>
      <c r="B83" s="9" t="s">
        <v>67</v>
      </c>
      <c r="C83" s="21"/>
      <c r="D83" s="11" t="str">
        <f t="shared" si="0"/>
        <v/>
      </c>
    </row>
    <row r="84" spans="1:4" x14ac:dyDescent="0.3">
      <c r="A84" s="16" t="s">
        <v>523</v>
      </c>
      <c r="B84" s="62" t="s">
        <v>68</v>
      </c>
      <c r="C84" s="63" t="str">
        <f>D84</f>
        <v/>
      </c>
      <c r="D84" s="11" t="str">
        <f>IF(OR(C85="Да",C86="Да",C87="Да",C88="Да",C89="Да",C90="Да",C91="Да"),B84,"")</f>
        <v/>
      </c>
    </row>
    <row r="85" spans="1:4" x14ac:dyDescent="0.3">
      <c r="A85" s="16" t="s">
        <v>524</v>
      </c>
      <c r="B85" s="9" t="s">
        <v>69</v>
      </c>
      <c r="C85" s="21"/>
      <c r="D85" s="11" t="str">
        <f t="shared" si="0"/>
        <v/>
      </c>
    </row>
    <row r="86" spans="1:4" x14ac:dyDescent="0.3">
      <c r="A86" s="16" t="s">
        <v>525</v>
      </c>
      <c r="B86" s="9" t="s">
        <v>70</v>
      </c>
      <c r="C86" s="21"/>
      <c r="D86" s="11" t="str">
        <f t="shared" si="0"/>
        <v/>
      </c>
    </row>
    <row r="87" spans="1:4" x14ac:dyDescent="0.3">
      <c r="A87" s="16" t="s">
        <v>526</v>
      </c>
      <c r="B87" s="9" t="s">
        <v>71</v>
      </c>
      <c r="C87" s="21"/>
      <c r="D87" s="11" t="str">
        <f t="shared" si="0"/>
        <v/>
      </c>
    </row>
    <row r="88" spans="1:4" x14ac:dyDescent="0.3">
      <c r="A88" s="16" t="s">
        <v>527</v>
      </c>
      <c r="B88" s="9" t="s">
        <v>72</v>
      </c>
      <c r="C88" s="21"/>
      <c r="D88" s="11" t="str">
        <f t="shared" si="0"/>
        <v/>
      </c>
    </row>
    <row r="89" spans="1:4" x14ac:dyDescent="0.3">
      <c r="A89" s="16" t="s">
        <v>528</v>
      </c>
      <c r="B89" s="9" t="s">
        <v>73</v>
      </c>
      <c r="C89" s="21"/>
      <c r="D89" s="11" t="str">
        <f t="shared" si="0"/>
        <v/>
      </c>
    </row>
    <row r="90" spans="1:4" x14ac:dyDescent="0.3">
      <c r="A90" s="16" t="s">
        <v>529</v>
      </c>
      <c r="B90" s="9" t="s">
        <v>74</v>
      </c>
      <c r="C90" s="21"/>
      <c r="D90" s="11" t="str">
        <f t="shared" si="0"/>
        <v/>
      </c>
    </row>
    <row r="91" spans="1:4" x14ac:dyDescent="0.3">
      <c r="A91" s="16" t="s">
        <v>530</v>
      </c>
      <c r="B91" s="9" t="s">
        <v>75</v>
      </c>
      <c r="C91" s="21"/>
      <c r="D91" s="11" t="str">
        <f t="shared" si="0"/>
        <v/>
      </c>
    </row>
    <row r="92" spans="1:4" x14ac:dyDescent="0.3">
      <c r="A92" s="16" t="s">
        <v>531</v>
      </c>
      <c r="B92" s="9" t="s">
        <v>420</v>
      </c>
      <c r="C92" s="21"/>
      <c r="D92" s="43" t="str">
        <f t="shared" si="0"/>
        <v/>
      </c>
    </row>
    <row r="93" spans="1:4" x14ac:dyDescent="0.3">
      <c r="A93" s="16" t="s">
        <v>532</v>
      </c>
      <c r="B93" s="62" t="s">
        <v>76</v>
      </c>
      <c r="C93" s="63" t="str">
        <f>D93</f>
        <v/>
      </c>
      <c r="D93" s="11" t="str">
        <f>IF(OR(C94="Да",C95="Да",C96="Да",C97="Да",C98="Да"),B93,"")</f>
        <v/>
      </c>
    </row>
    <row r="94" spans="1:4" ht="30.6" x14ac:dyDescent="0.3">
      <c r="A94" s="17" t="s">
        <v>533</v>
      </c>
      <c r="B94" s="9" t="s">
        <v>92</v>
      </c>
      <c r="C94" s="21"/>
      <c r="D94" s="11" t="str">
        <f t="shared" si="0"/>
        <v/>
      </c>
    </row>
    <row r="95" spans="1:4" ht="30.6" x14ac:dyDescent="0.3">
      <c r="A95" s="17" t="s">
        <v>534</v>
      </c>
      <c r="B95" s="9" t="s">
        <v>91</v>
      </c>
      <c r="C95" s="21"/>
      <c r="D95" s="11" t="str">
        <f t="shared" si="0"/>
        <v/>
      </c>
    </row>
    <row r="96" spans="1:4" x14ac:dyDescent="0.3">
      <c r="A96" s="16" t="s">
        <v>535</v>
      </c>
      <c r="B96" s="9" t="s">
        <v>77</v>
      </c>
      <c r="C96" s="21"/>
      <c r="D96" s="11" t="str">
        <f t="shared" si="0"/>
        <v/>
      </c>
    </row>
    <row r="97" spans="1:4" x14ac:dyDescent="0.3">
      <c r="A97" s="16" t="s">
        <v>536</v>
      </c>
      <c r="B97" s="9" t="s">
        <v>78</v>
      </c>
      <c r="C97" s="21"/>
      <c r="D97" s="11" t="str">
        <f t="shared" si="0"/>
        <v/>
      </c>
    </row>
    <row r="98" spans="1:4" x14ac:dyDescent="0.3">
      <c r="A98" s="16" t="s">
        <v>537</v>
      </c>
      <c r="B98" s="9" t="s">
        <v>79</v>
      </c>
      <c r="C98" s="21"/>
      <c r="D98" s="11" t="str">
        <f t="shared" si="0"/>
        <v/>
      </c>
    </row>
    <row r="99" spans="1:4" x14ac:dyDescent="0.3">
      <c r="A99" s="16" t="s">
        <v>538</v>
      </c>
      <c r="B99" s="62" t="s">
        <v>80</v>
      </c>
      <c r="C99" s="63" t="str">
        <f>D99</f>
        <v/>
      </c>
      <c r="D99" s="11" t="str">
        <f>IF(OR(C100="Да",C101="Да",C102="Да",C103="Да",C104="Да",C105="Да",C106="Да"),B99,"")</f>
        <v/>
      </c>
    </row>
    <row r="100" spans="1:4" x14ac:dyDescent="0.3">
      <c r="A100" s="16" t="s">
        <v>539</v>
      </c>
      <c r="B100" s="9" t="s">
        <v>81</v>
      </c>
      <c r="C100" s="21"/>
      <c r="D100" s="11" t="str">
        <f t="shared" si="0"/>
        <v/>
      </c>
    </row>
    <row r="101" spans="1:4" ht="28.8" x14ac:dyDescent="0.3">
      <c r="A101" s="17" t="s">
        <v>540</v>
      </c>
      <c r="B101" s="9" t="s">
        <v>82</v>
      </c>
      <c r="C101" s="21"/>
      <c r="D101" s="11" t="str">
        <f t="shared" si="0"/>
        <v/>
      </c>
    </row>
    <row r="102" spans="1:4" x14ac:dyDescent="0.3">
      <c r="A102" s="17" t="s">
        <v>541</v>
      </c>
      <c r="B102" s="9" t="s">
        <v>83</v>
      </c>
      <c r="C102" s="21"/>
      <c r="D102" s="11" t="str">
        <f t="shared" si="0"/>
        <v/>
      </c>
    </row>
    <row r="103" spans="1:4" x14ac:dyDescent="0.3">
      <c r="A103" s="17" t="s">
        <v>542</v>
      </c>
      <c r="B103" s="9" t="s">
        <v>84</v>
      </c>
      <c r="C103" s="21"/>
      <c r="D103" s="11" t="str">
        <f t="shared" si="0"/>
        <v/>
      </c>
    </row>
    <row r="104" spans="1:4" x14ac:dyDescent="0.3">
      <c r="A104" s="16" t="s">
        <v>543</v>
      </c>
      <c r="B104" s="9" t="s">
        <v>85</v>
      </c>
      <c r="C104" s="21"/>
      <c r="D104" s="11" t="str">
        <f t="shared" si="0"/>
        <v/>
      </c>
    </row>
    <row r="105" spans="1:4" x14ac:dyDescent="0.3">
      <c r="A105" s="16" t="s">
        <v>544</v>
      </c>
      <c r="B105" s="9" t="s">
        <v>86</v>
      </c>
      <c r="C105" s="21"/>
      <c r="D105" s="11" t="str">
        <f t="shared" si="0"/>
        <v/>
      </c>
    </row>
    <row r="106" spans="1:4" x14ac:dyDescent="0.3">
      <c r="A106" s="16" t="s">
        <v>545</v>
      </c>
      <c r="B106" s="9" t="s">
        <v>87</v>
      </c>
      <c r="C106" s="21"/>
      <c r="D106" s="11" t="str">
        <f t="shared" si="0"/>
        <v/>
      </c>
    </row>
    <row r="107" spans="1:4" x14ac:dyDescent="0.3">
      <c r="A107" s="16" t="s">
        <v>200</v>
      </c>
      <c r="B107" s="137" t="s">
        <v>274</v>
      </c>
      <c r="C107" s="21"/>
      <c r="D107" s="43" t="str">
        <f t="shared" si="0"/>
        <v/>
      </c>
    </row>
    <row r="108" spans="1:4" x14ac:dyDescent="0.3">
      <c r="A108" s="17" t="s">
        <v>212</v>
      </c>
      <c r="B108" s="9" t="s">
        <v>227</v>
      </c>
      <c r="C108" s="63" t="str">
        <f>IF(OR(C109="да",C110="да"),"да","")</f>
        <v/>
      </c>
    </row>
    <row r="109" spans="1:4" ht="43.2" x14ac:dyDescent="0.3">
      <c r="A109" s="17" t="s">
        <v>546</v>
      </c>
      <c r="B109" s="9" t="s">
        <v>237</v>
      </c>
      <c r="C109" s="21"/>
    </row>
    <row r="110" spans="1:4" ht="43.2" x14ac:dyDescent="0.3">
      <c r="A110" s="17" t="s">
        <v>547</v>
      </c>
      <c r="B110" s="9" t="s">
        <v>238</v>
      </c>
      <c r="C110" s="21"/>
    </row>
    <row r="111" spans="1:4" ht="179.25" customHeight="1" x14ac:dyDescent="0.3">
      <c r="A111" s="17" t="s">
        <v>213</v>
      </c>
      <c r="B111" s="9" t="s">
        <v>89</v>
      </c>
      <c r="C111" s="21"/>
    </row>
    <row r="112" spans="1:4" ht="28.8" x14ac:dyDescent="0.3">
      <c r="A112" s="17" t="s">
        <v>548</v>
      </c>
      <c r="B112" s="9" t="s">
        <v>390</v>
      </c>
      <c r="C112" s="21"/>
    </row>
    <row r="113" spans="1:7" ht="43.2" x14ac:dyDescent="0.3">
      <c r="A113" s="17" t="s">
        <v>215</v>
      </c>
      <c r="B113" s="9" t="s">
        <v>198</v>
      </c>
      <c r="C113" s="21"/>
    </row>
    <row r="114" spans="1:7" ht="28.8" x14ac:dyDescent="0.3">
      <c r="A114" s="17" t="s">
        <v>217</v>
      </c>
      <c r="B114" s="9" t="s">
        <v>391</v>
      </c>
      <c r="C114" s="21"/>
    </row>
    <row r="115" spans="1:7" x14ac:dyDescent="0.3">
      <c r="A115" s="17" t="s">
        <v>218</v>
      </c>
      <c r="B115" s="9" t="s">
        <v>199</v>
      </c>
      <c r="C115" s="63"/>
      <c r="E115" s="11" t="str">
        <f>CONCATENATE(E116,E123,E130,E137,E144)</f>
        <v/>
      </c>
      <c r="G115" s="41"/>
    </row>
    <row r="116" spans="1:7" ht="28.8" x14ac:dyDescent="0.3">
      <c r="A116" s="17" t="s">
        <v>272</v>
      </c>
      <c r="B116" s="62" t="s">
        <v>202</v>
      </c>
      <c r="C116" s="63"/>
      <c r="E116" s="11" t="str">
        <f>CONCATENATE(E117,E118,E119,E120,E121,E122)</f>
        <v/>
      </c>
      <c r="G116" s="41"/>
    </row>
    <row r="117" spans="1:7" x14ac:dyDescent="0.3">
      <c r="A117" s="17" t="s">
        <v>549</v>
      </c>
      <c r="B117" s="9" t="s">
        <v>203</v>
      </c>
      <c r="C117" s="21"/>
      <c r="D117" s="11" t="s">
        <v>240</v>
      </c>
      <c r="E117" s="11" t="str">
        <f>IF(C117="да",D117,"")</f>
        <v/>
      </c>
      <c r="G117" s="41"/>
    </row>
    <row r="118" spans="1:7" x14ac:dyDescent="0.3">
      <c r="A118" s="17" t="s">
        <v>550</v>
      </c>
      <c r="B118" s="9" t="s">
        <v>204</v>
      </c>
      <c r="C118" s="21"/>
      <c r="D118" s="11" t="s">
        <v>241</v>
      </c>
      <c r="E118" s="11" t="str">
        <f t="shared" ref="E118:E121" si="1">IF(C118="да",D118,"")</f>
        <v/>
      </c>
      <c r="G118" s="41"/>
    </row>
    <row r="119" spans="1:7" x14ac:dyDescent="0.3">
      <c r="A119" s="17" t="s">
        <v>551</v>
      </c>
      <c r="B119" s="9" t="s">
        <v>205</v>
      </c>
      <c r="C119" s="21"/>
      <c r="D119" s="11" t="s">
        <v>242</v>
      </c>
      <c r="E119" s="11" t="str">
        <f t="shared" si="1"/>
        <v/>
      </c>
      <c r="G119" s="41"/>
    </row>
    <row r="120" spans="1:7" x14ac:dyDescent="0.3">
      <c r="A120" s="17" t="s">
        <v>552</v>
      </c>
      <c r="B120" s="9" t="s">
        <v>206</v>
      </c>
      <c r="C120" s="21"/>
      <c r="D120" s="11" t="s">
        <v>243</v>
      </c>
      <c r="E120" s="11" t="str">
        <f t="shared" si="1"/>
        <v/>
      </c>
      <c r="G120" s="41"/>
    </row>
    <row r="121" spans="1:7" x14ac:dyDescent="0.3">
      <c r="A121" s="17" t="s">
        <v>553</v>
      </c>
      <c r="B121" s="9" t="s">
        <v>207</v>
      </c>
      <c r="C121" s="21"/>
      <c r="D121" s="11" t="s">
        <v>244</v>
      </c>
      <c r="E121" s="11" t="str">
        <f t="shared" si="1"/>
        <v/>
      </c>
      <c r="G121" s="41"/>
    </row>
    <row r="122" spans="1:7" x14ac:dyDescent="0.3">
      <c r="A122" s="17" t="s">
        <v>554</v>
      </c>
      <c r="B122" s="9" t="s">
        <v>208</v>
      </c>
      <c r="C122" s="21"/>
      <c r="D122" s="11" t="s">
        <v>245</v>
      </c>
      <c r="E122" s="11" t="str">
        <f>IF(C122="да",D122,"")</f>
        <v/>
      </c>
      <c r="G122" s="41"/>
    </row>
    <row r="123" spans="1:7" ht="28.8" x14ac:dyDescent="0.3">
      <c r="A123" s="17" t="s">
        <v>273</v>
      </c>
      <c r="B123" s="62" t="s">
        <v>209</v>
      </c>
      <c r="C123" s="63"/>
      <c r="E123" s="11" t="str">
        <f>CONCATENATE(E124,E125,E126,E127,E128,E129)</f>
        <v/>
      </c>
      <c r="G123" s="41"/>
    </row>
    <row r="124" spans="1:7" x14ac:dyDescent="0.3">
      <c r="A124" s="17" t="s">
        <v>555</v>
      </c>
      <c r="B124" s="9" t="s">
        <v>203</v>
      </c>
      <c r="C124" s="21"/>
      <c r="D124" s="11" t="s">
        <v>246</v>
      </c>
      <c r="E124" s="11" t="str">
        <f>IF(C124="да",D124,"")</f>
        <v/>
      </c>
      <c r="F124" s="72"/>
      <c r="G124" s="11"/>
    </row>
    <row r="125" spans="1:7" x14ac:dyDescent="0.3">
      <c r="A125" s="17" t="s">
        <v>556</v>
      </c>
      <c r="B125" s="9" t="s">
        <v>204</v>
      </c>
      <c r="C125" s="21"/>
      <c r="D125" s="11" t="s">
        <v>247</v>
      </c>
      <c r="E125" s="11" t="str">
        <f t="shared" ref="E125:E128" si="2">IF(C125="да",D125,"")</f>
        <v/>
      </c>
      <c r="F125" s="72"/>
      <c r="G125" s="11"/>
    </row>
    <row r="126" spans="1:7" x14ac:dyDescent="0.3">
      <c r="A126" s="17" t="s">
        <v>557</v>
      </c>
      <c r="B126" s="9" t="s">
        <v>205</v>
      </c>
      <c r="C126" s="21"/>
      <c r="D126" s="11" t="s">
        <v>248</v>
      </c>
      <c r="E126" s="11" t="str">
        <f t="shared" si="2"/>
        <v/>
      </c>
      <c r="F126" s="72"/>
      <c r="G126" s="11"/>
    </row>
    <row r="127" spans="1:7" x14ac:dyDescent="0.3">
      <c r="A127" s="17" t="s">
        <v>558</v>
      </c>
      <c r="B127" s="9" t="s">
        <v>206</v>
      </c>
      <c r="C127" s="21"/>
      <c r="D127" s="11" t="s">
        <v>249</v>
      </c>
      <c r="E127" s="11" t="str">
        <f t="shared" si="2"/>
        <v/>
      </c>
      <c r="F127" s="72"/>
      <c r="G127" s="11"/>
    </row>
    <row r="128" spans="1:7" x14ac:dyDescent="0.3">
      <c r="A128" s="17" t="s">
        <v>559</v>
      </c>
      <c r="B128" s="9" t="s">
        <v>207</v>
      </c>
      <c r="C128" s="21"/>
      <c r="D128" s="11" t="s">
        <v>250</v>
      </c>
      <c r="E128" s="11" t="str">
        <f t="shared" si="2"/>
        <v/>
      </c>
      <c r="F128" s="72"/>
      <c r="G128" s="11"/>
    </row>
    <row r="129" spans="1:7" x14ac:dyDescent="0.3">
      <c r="A129" s="17" t="s">
        <v>560</v>
      </c>
      <c r="B129" s="9" t="s">
        <v>208</v>
      </c>
      <c r="C129" s="21"/>
      <c r="D129" s="11" t="s">
        <v>251</v>
      </c>
      <c r="E129" s="11" t="str">
        <f>IF(C129="да",D129,"")</f>
        <v/>
      </c>
      <c r="F129" s="72"/>
      <c r="G129" s="11"/>
    </row>
    <row r="130" spans="1:7" ht="43.2" x14ac:dyDescent="0.3">
      <c r="A130" s="17" t="s">
        <v>561</v>
      </c>
      <c r="B130" s="62" t="s">
        <v>201</v>
      </c>
      <c r="C130" s="63"/>
      <c r="E130" s="11" t="str">
        <f>CONCATENATE(E131,E132,E133,E134,E135,E136)</f>
        <v/>
      </c>
      <c r="G130" s="15"/>
    </row>
    <row r="131" spans="1:7" x14ac:dyDescent="0.3">
      <c r="A131" s="17" t="s">
        <v>562</v>
      </c>
      <c r="B131" s="9" t="s">
        <v>203</v>
      </c>
      <c r="C131" s="21"/>
      <c r="D131" s="11" t="s">
        <v>252</v>
      </c>
      <c r="E131" s="11" t="str">
        <f>IF(C131="да",D131,"")</f>
        <v/>
      </c>
      <c r="F131" s="72"/>
      <c r="G131" s="11"/>
    </row>
    <row r="132" spans="1:7" x14ac:dyDescent="0.3">
      <c r="A132" s="17" t="s">
        <v>563</v>
      </c>
      <c r="B132" s="9" t="s">
        <v>204</v>
      </c>
      <c r="C132" s="21"/>
      <c r="D132" s="11" t="s">
        <v>253</v>
      </c>
      <c r="E132" s="11" t="str">
        <f t="shared" ref="E132:E135" si="3">IF(C132="да",D132,"")</f>
        <v/>
      </c>
      <c r="F132" s="72"/>
      <c r="G132" s="11"/>
    </row>
    <row r="133" spans="1:7" x14ac:dyDescent="0.3">
      <c r="A133" s="17" t="s">
        <v>564</v>
      </c>
      <c r="B133" s="9" t="s">
        <v>205</v>
      </c>
      <c r="C133" s="21"/>
      <c r="D133" s="11" t="s">
        <v>254</v>
      </c>
      <c r="E133" s="11" t="str">
        <f t="shared" si="3"/>
        <v/>
      </c>
      <c r="F133" s="72"/>
      <c r="G133" s="11"/>
    </row>
    <row r="134" spans="1:7" x14ac:dyDescent="0.3">
      <c r="A134" s="17" t="s">
        <v>565</v>
      </c>
      <c r="B134" s="9" t="s">
        <v>206</v>
      </c>
      <c r="C134" s="21"/>
      <c r="D134" s="11" t="s">
        <v>255</v>
      </c>
      <c r="E134" s="11" t="str">
        <f t="shared" si="3"/>
        <v/>
      </c>
      <c r="F134" s="72"/>
      <c r="G134" s="11"/>
    </row>
    <row r="135" spans="1:7" x14ac:dyDescent="0.3">
      <c r="A135" s="17" t="s">
        <v>566</v>
      </c>
      <c r="B135" s="9" t="s">
        <v>207</v>
      </c>
      <c r="C135" s="21"/>
      <c r="D135" s="11" t="s">
        <v>256</v>
      </c>
      <c r="E135" s="11" t="str">
        <f t="shared" si="3"/>
        <v/>
      </c>
      <c r="F135" s="72"/>
      <c r="G135" s="11"/>
    </row>
    <row r="136" spans="1:7" x14ac:dyDescent="0.3">
      <c r="A136" s="17" t="s">
        <v>567</v>
      </c>
      <c r="B136" s="9" t="s">
        <v>208</v>
      </c>
      <c r="C136" s="21"/>
      <c r="D136" s="11" t="s">
        <v>257</v>
      </c>
      <c r="E136" s="11" t="str">
        <f>IF(C136="да",D136,"")</f>
        <v/>
      </c>
      <c r="F136" s="72"/>
      <c r="G136" s="11"/>
    </row>
    <row r="137" spans="1:7" x14ac:dyDescent="0.3">
      <c r="A137" s="17" t="s">
        <v>568</v>
      </c>
      <c r="B137" s="62" t="s">
        <v>210</v>
      </c>
      <c r="C137" s="63"/>
      <c r="E137" s="11" t="str">
        <f>CONCATENATE(E138,E139,E140,E141,E142,E143)</f>
        <v/>
      </c>
      <c r="G137" s="41"/>
    </row>
    <row r="138" spans="1:7" x14ac:dyDescent="0.3">
      <c r="A138" s="17" t="s">
        <v>569</v>
      </c>
      <c r="B138" s="9" t="s">
        <v>203</v>
      </c>
      <c r="C138" s="21"/>
      <c r="D138" s="11" t="s">
        <v>258</v>
      </c>
      <c r="E138" s="11" t="str">
        <f>IF(C138="да",D138,"")</f>
        <v/>
      </c>
      <c r="G138" s="41"/>
    </row>
    <row r="139" spans="1:7" x14ac:dyDescent="0.3">
      <c r="A139" s="17" t="s">
        <v>570</v>
      </c>
      <c r="B139" s="9" t="s">
        <v>204</v>
      </c>
      <c r="C139" s="21"/>
      <c r="D139" s="11" t="s">
        <v>259</v>
      </c>
      <c r="E139" s="11" t="str">
        <f t="shared" ref="E139:E142" si="4">IF(C139="да",D139,"")</f>
        <v/>
      </c>
      <c r="G139" s="41"/>
    </row>
    <row r="140" spans="1:7" x14ac:dyDescent="0.3">
      <c r="A140" s="17" t="s">
        <v>571</v>
      </c>
      <c r="B140" s="9" t="s">
        <v>205</v>
      </c>
      <c r="C140" s="21"/>
      <c r="D140" s="11" t="s">
        <v>260</v>
      </c>
      <c r="E140" s="11" t="str">
        <f t="shared" si="4"/>
        <v/>
      </c>
      <c r="G140" s="41"/>
    </row>
    <row r="141" spans="1:7" x14ac:dyDescent="0.3">
      <c r="A141" s="17" t="s">
        <v>572</v>
      </c>
      <c r="B141" s="9" t="s">
        <v>206</v>
      </c>
      <c r="C141" s="21"/>
      <c r="D141" s="11" t="s">
        <v>261</v>
      </c>
      <c r="E141" s="11" t="str">
        <f t="shared" si="4"/>
        <v/>
      </c>
      <c r="G141" s="41"/>
    </row>
    <row r="142" spans="1:7" x14ac:dyDescent="0.3">
      <c r="A142" s="17" t="s">
        <v>573</v>
      </c>
      <c r="B142" s="9" t="s">
        <v>207</v>
      </c>
      <c r="C142" s="21"/>
      <c r="D142" s="11" t="s">
        <v>262</v>
      </c>
      <c r="E142" s="11" t="str">
        <f t="shared" si="4"/>
        <v/>
      </c>
      <c r="G142" s="41"/>
    </row>
    <row r="143" spans="1:7" x14ac:dyDescent="0.3">
      <c r="A143" s="17" t="s">
        <v>574</v>
      </c>
      <c r="B143" s="9" t="s">
        <v>208</v>
      </c>
      <c r="C143" s="21"/>
      <c r="D143" s="11" t="s">
        <v>263</v>
      </c>
      <c r="E143" s="11" t="str">
        <f>IF(C143="да",D143,"")</f>
        <v/>
      </c>
      <c r="G143" s="41"/>
    </row>
    <row r="144" spans="1:7" ht="28.8" x14ac:dyDescent="0.3">
      <c r="A144" s="17" t="s">
        <v>575</v>
      </c>
      <c r="B144" s="62" t="s">
        <v>211</v>
      </c>
      <c r="C144" s="63"/>
      <c r="E144" s="11" t="str">
        <f>CONCATENATE(E145,E146,E147,E148)</f>
        <v/>
      </c>
      <c r="G144" s="41"/>
    </row>
    <row r="145" spans="1:7" x14ac:dyDescent="0.3">
      <c r="A145" s="17" t="s">
        <v>576</v>
      </c>
      <c r="B145" s="9" t="s">
        <v>214</v>
      </c>
      <c r="C145" s="21"/>
      <c r="D145" s="11" t="s">
        <v>264</v>
      </c>
      <c r="E145" s="11" t="str">
        <f>IF(C145="да",D145,"")</f>
        <v/>
      </c>
      <c r="G145" s="41"/>
    </row>
    <row r="146" spans="1:7" x14ac:dyDescent="0.3">
      <c r="A146" s="17" t="s">
        <v>577</v>
      </c>
      <c r="B146" s="9" t="s">
        <v>205</v>
      </c>
      <c r="C146" s="21"/>
      <c r="D146" s="11" t="s">
        <v>265</v>
      </c>
      <c r="E146" s="11" t="str">
        <f t="shared" ref="E146:E147" si="5">IF(C146="да",D146,"")</f>
        <v/>
      </c>
      <c r="G146" s="41"/>
    </row>
    <row r="147" spans="1:7" x14ac:dyDescent="0.3">
      <c r="A147" s="17" t="s">
        <v>578</v>
      </c>
      <c r="B147" s="9" t="s">
        <v>206</v>
      </c>
      <c r="C147" s="21"/>
      <c r="D147" s="11" t="s">
        <v>266</v>
      </c>
      <c r="E147" s="11" t="str">
        <f t="shared" si="5"/>
        <v/>
      </c>
      <c r="G147" s="41"/>
    </row>
    <row r="148" spans="1:7" x14ac:dyDescent="0.3">
      <c r="A148" s="17" t="s">
        <v>579</v>
      </c>
      <c r="B148" s="9" t="s">
        <v>208</v>
      </c>
      <c r="C148" s="21"/>
      <c r="D148" s="11" t="s">
        <v>267</v>
      </c>
      <c r="E148" s="11" t="str">
        <f>IF(C148="да",D148,"")</f>
        <v/>
      </c>
      <c r="G148" s="41"/>
    </row>
    <row r="149" spans="1:7" x14ac:dyDescent="0.3">
      <c r="A149" s="17" t="s">
        <v>219</v>
      </c>
      <c r="B149" s="9" t="s">
        <v>587</v>
      </c>
      <c r="C149" s="21"/>
      <c r="D149" s="43"/>
    </row>
    <row r="150" spans="1:7" x14ac:dyDescent="0.3">
      <c r="A150" s="17" t="s">
        <v>580</v>
      </c>
      <c r="B150" s="9" t="s">
        <v>588</v>
      </c>
      <c r="C150" s="21"/>
      <c r="D150" s="43"/>
    </row>
    <row r="151" spans="1:7" ht="57.6" x14ac:dyDescent="0.3">
      <c r="A151" s="66" t="s">
        <v>581</v>
      </c>
      <c r="B151" s="9" t="s">
        <v>591</v>
      </c>
      <c r="C151" s="21"/>
      <c r="D151" s="43"/>
    </row>
    <row r="152" spans="1:7" ht="15.6" x14ac:dyDescent="0.3">
      <c r="A152" s="56" t="s">
        <v>582</v>
      </c>
      <c r="B152" s="9" t="s">
        <v>589</v>
      </c>
      <c r="C152" s="21"/>
      <c r="D152" s="14"/>
      <c r="E152" s="14"/>
      <c r="F152" s="14"/>
    </row>
    <row r="153" spans="1:7" ht="15.6" x14ac:dyDescent="0.3">
      <c r="A153" s="56" t="s">
        <v>590</v>
      </c>
      <c r="B153" s="9" t="s">
        <v>592</v>
      </c>
      <c r="C153" s="21"/>
      <c r="D153" s="14"/>
      <c r="E153" s="14"/>
      <c r="F153" s="14"/>
    </row>
    <row r="154" spans="1:7" ht="15.6" x14ac:dyDescent="0.3">
      <c r="A154" s="56" t="s">
        <v>220</v>
      </c>
      <c r="B154" s="137" t="s">
        <v>90</v>
      </c>
      <c r="C154" s="21"/>
      <c r="D154" s="82" t="s">
        <v>473</v>
      </c>
      <c r="E154" s="82" t="s">
        <v>463</v>
      </c>
      <c r="F154" s="14" t="s">
        <v>464</v>
      </c>
    </row>
    <row r="155" spans="1:7" ht="15.6" x14ac:dyDescent="0.3">
      <c r="A155" s="56" t="s">
        <v>230</v>
      </c>
      <c r="B155" s="83" t="s">
        <v>93</v>
      </c>
      <c r="C155" s="21"/>
      <c r="D155" s="14"/>
      <c r="E155" s="14"/>
      <c r="F155" s="14"/>
    </row>
    <row r="156" spans="1:7" ht="28.8" x14ac:dyDescent="0.3">
      <c r="A156" s="103" t="s">
        <v>231</v>
      </c>
      <c r="B156" s="9" t="s">
        <v>419</v>
      </c>
      <c r="C156" s="21"/>
      <c r="D156" s="14"/>
      <c r="E156" s="14"/>
      <c r="F156" s="14"/>
    </row>
    <row r="157" spans="1:7" ht="105" customHeight="1" x14ac:dyDescent="0.3">
      <c r="A157" s="204" t="s">
        <v>465</v>
      </c>
      <c r="B157" s="205"/>
      <c r="C157" s="206"/>
      <c r="D157" s="14"/>
      <c r="E157" s="14"/>
      <c r="F157" s="14"/>
    </row>
    <row r="158" spans="1:7" ht="25.8" outlineLevel="1" x14ac:dyDescent="0.3">
      <c r="A158" s="198" t="s">
        <v>216</v>
      </c>
      <c r="B158" s="199"/>
      <c r="C158" s="200"/>
      <c r="D158" s="14"/>
      <c r="E158" s="14"/>
      <c r="F158" s="14"/>
    </row>
    <row r="159" spans="1:7" ht="15.6" outlineLevel="1" x14ac:dyDescent="0.3">
      <c r="A159" s="20" t="s">
        <v>36</v>
      </c>
      <c r="B159" s="20" t="s">
        <v>387</v>
      </c>
      <c r="C159" s="20" t="s">
        <v>35</v>
      </c>
    </row>
    <row r="160" spans="1:7" ht="28.8" outlineLevel="1" x14ac:dyDescent="0.3">
      <c r="A160" s="17" t="s">
        <v>172</v>
      </c>
      <c r="B160" s="9" t="s">
        <v>140</v>
      </c>
      <c r="C160" s="21"/>
      <c r="D160" s="15"/>
      <c r="E160" s="11" t="e">
        <f>VLOOKUP(C169,'Ввод данных площадки'!A3:E5,5,0)</f>
        <v>#N/A</v>
      </c>
      <c r="F160" s="15"/>
      <c r="G160" t="e">
        <f>VLOOKUP(C169,'Ввод данных площадки'!A3:E5,4,0)</f>
        <v>#N/A</v>
      </c>
    </row>
    <row r="161" spans="1:7" outlineLevel="1" x14ac:dyDescent="0.3">
      <c r="A161" s="17" t="s">
        <v>173</v>
      </c>
      <c r="B161" s="62" t="s">
        <v>406</v>
      </c>
      <c r="C161" s="63"/>
    </row>
    <row r="162" spans="1:7" outlineLevel="1" x14ac:dyDescent="0.3">
      <c r="A162" s="23" t="s">
        <v>359</v>
      </c>
      <c r="B162" s="9" t="s">
        <v>309</v>
      </c>
      <c r="C162" s="21"/>
    </row>
    <row r="163" spans="1:7" ht="15.75" customHeight="1" outlineLevel="1" x14ac:dyDescent="0.3">
      <c r="A163" s="66" t="s">
        <v>360</v>
      </c>
      <c r="B163" s="9" t="s">
        <v>310</v>
      </c>
      <c r="C163" s="21"/>
    </row>
    <row r="164" spans="1:7" ht="15.75" customHeight="1" outlineLevel="1" x14ac:dyDescent="0.3">
      <c r="A164" s="66" t="s">
        <v>361</v>
      </c>
      <c r="B164" s="9" t="s">
        <v>276</v>
      </c>
      <c r="C164" s="21"/>
    </row>
    <row r="165" spans="1:7" ht="15.75" customHeight="1" outlineLevel="1" x14ac:dyDescent="0.3">
      <c r="A165" s="66" t="s">
        <v>362</v>
      </c>
      <c r="B165" s="9" t="s">
        <v>311</v>
      </c>
      <c r="C165" s="21"/>
    </row>
    <row r="166" spans="1:7" outlineLevel="1" x14ac:dyDescent="0.3">
      <c r="A166" s="17" t="s">
        <v>363</v>
      </c>
      <c r="B166" s="9" t="s">
        <v>312</v>
      </c>
      <c r="C166" s="22"/>
      <c r="D166" s="15"/>
      <c r="E166" s="11" t="e">
        <f>CONCATENATE(C169," ",VLOOKUP(C169,E169:F172,2,0))</f>
        <v>#N/A</v>
      </c>
      <c r="F166" s="15"/>
      <c r="G166" t="e">
        <f>VLOOKUP(C169,E169:G172,3,0)</f>
        <v>#N/A</v>
      </c>
    </row>
    <row r="167" spans="1:7" outlineLevel="1" x14ac:dyDescent="0.3">
      <c r="A167" s="17" t="s">
        <v>364</v>
      </c>
      <c r="B167" s="9" t="s">
        <v>313</v>
      </c>
      <c r="C167" s="140"/>
      <c r="D167" s="15"/>
      <c r="F167" s="15"/>
    </row>
    <row r="168" spans="1:7" outlineLevel="1" x14ac:dyDescent="0.3">
      <c r="A168" s="17" t="s">
        <v>183</v>
      </c>
      <c r="B168" s="9" t="s">
        <v>37</v>
      </c>
      <c r="C168" s="22"/>
      <c r="G168" s="11"/>
    </row>
    <row r="169" spans="1:7" outlineLevel="1" x14ac:dyDescent="0.3">
      <c r="A169" s="17" t="s">
        <v>193</v>
      </c>
      <c r="B169" s="9" t="s">
        <v>408</v>
      </c>
      <c r="C169" s="21"/>
      <c r="E169" s="15"/>
      <c r="G169" s="11"/>
    </row>
    <row r="170" spans="1:7" outlineLevel="1" x14ac:dyDescent="0.3">
      <c r="A170" s="17" t="s">
        <v>194</v>
      </c>
      <c r="B170" s="62" t="s">
        <v>365</v>
      </c>
      <c r="C170" s="63"/>
      <c r="E170" s="15"/>
      <c r="G170" s="11"/>
    </row>
    <row r="171" spans="1:7" outlineLevel="1" x14ac:dyDescent="0.3">
      <c r="A171" s="18" t="s">
        <v>350</v>
      </c>
      <c r="B171" s="9" t="s">
        <v>46</v>
      </c>
      <c r="C171" s="21"/>
      <c r="G171" s="11"/>
    </row>
    <row r="172" spans="1:7" outlineLevel="1" x14ac:dyDescent="0.3">
      <c r="A172" s="18" t="s">
        <v>351</v>
      </c>
      <c r="B172" s="9" t="s">
        <v>407</v>
      </c>
      <c r="C172" s="21"/>
      <c r="G172" s="11"/>
    </row>
    <row r="173" spans="1:7" outlineLevel="1" x14ac:dyDescent="0.3">
      <c r="A173" s="18" t="s">
        <v>352</v>
      </c>
      <c r="B173" s="9" t="s">
        <v>409</v>
      </c>
      <c r="C173" s="21"/>
      <c r="G173" s="11"/>
    </row>
    <row r="174" spans="1:7" outlineLevel="1" x14ac:dyDescent="0.3">
      <c r="A174" s="18" t="s">
        <v>353</v>
      </c>
      <c r="B174" s="9" t="s">
        <v>410</v>
      </c>
      <c r="C174" s="21"/>
    </row>
    <row r="175" spans="1:7" ht="28.8" outlineLevel="1" x14ac:dyDescent="0.3">
      <c r="A175" s="18" t="s">
        <v>354</v>
      </c>
      <c r="B175" s="9" t="s">
        <v>411</v>
      </c>
      <c r="C175" s="21"/>
    </row>
    <row r="176" spans="1:7" ht="28.8" outlineLevel="1" x14ac:dyDescent="0.3">
      <c r="A176" s="18" t="s">
        <v>355</v>
      </c>
      <c r="B176" s="9" t="s">
        <v>412</v>
      </c>
      <c r="C176" s="21"/>
    </row>
    <row r="177" spans="1:12" ht="57.6" outlineLevel="1" x14ac:dyDescent="0.3">
      <c r="A177" s="18" t="s">
        <v>356</v>
      </c>
      <c r="B177" s="9" t="s">
        <v>593</v>
      </c>
      <c r="C177" s="21"/>
    </row>
    <row r="178" spans="1:12" ht="28.8" outlineLevel="1" x14ac:dyDescent="0.3">
      <c r="A178" s="24" t="s">
        <v>357</v>
      </c>
      <c r="B178" s="9" t="s">
        <v>413</v>
      </c>
      <c r="C178" s="21"/>
    </row>
    <row r="179" spans="1:12" ht="57.6" outlineLevel="1" x14ac:dyDescent="0.3">
      <c r="A179" s="7" t="s">
        <v>358</v>
      </c>
      <c r="B179" s="9" t="s">
        <v>414</v>
      </c>
      <c r="C179" s="21"/>
    </row>
    <row r="180" spans="1:12" outlineLevel="1" x14ac:dyDescent="0.3">
      <c r="A180" s="7" t="s">
        <v>366</v>
      </c>
      <c r="B180" s="9" t="s">
        <v>415</v>
      </c>
      <c r="C180" s="21"/>
    </row>
    <row r="181" spans="1:12" outlineLevel="1" x14ac:dyDescent="0.3">
      <c r="A181" s="7" t="s">
        <v>594</v>
      </c>
      <c r="B181" s="9" t="s">
        <v>51</v>
      </c>
      <c r="C181" s="40"/>
    </row>
    <row r="182" spans="1:12" outlineLevel="1" x14ac:dyDescent="0.3">
      <c r="A182" s="7" t="s">
        <v>196</v>
      </c>
      <c r="B182" s="9" t="s">
        <v>416</v>
      </c>
      <c r="C182" s="21"/>
    </row>
    <row r="183" spans="1:12" outlineLevel="1" x14ac:dyDescent="0.3">
      <c r="A183" s="7" t="s">
        <v>197</v>
      </c>
      <c r="B183" s="62" t="s">
        <v>45</v>
      </c>
      <c r="C183" s="21" t="str">
        <f>CONCATENATE(D184,D185,D186,D187,D188,D189,D190,D191,D192,D193,D194,D195,D196,D197,D198,D199,D200,D201,D202,D203,D204,D205,D206,D207,D208,D209,D210,D211)</f>
        <v/>
      </c>
    </row>
    <row r="184" spans="1:12" outlineLevel="1" x14ac:dyDescent="0.3">
      <c r="A184" s="13">
        <v>42011</v>
      </c>
      <c r="B184" s="64" t="str">
        <f>'Ввод данных площадки'!C9</f>
        <v>Установка ПТФК, к.101, 105, 106</v>
      </c>
      <c r="C184" s="21"/>
      <c r="D184" t="str">
        <f>IF(C184="Да",B184,"")</f>
        <v/>
      </c>
      <c r="E184" s="11" t="str">
        <f t="shared" ref="E184:E211" si="6">IF(C184="Да",CONCATENATE(B184,F184,G184,H184,I184,J184,K184,L184),"")</f>
        <v/>
      </c>
      <c r="F184" s="11" t="s">
        <v>47</v>
      </c>
      <c r="G184" s="65" t="str">
        <f>'Ввод данных площадки'!D9</f>
        <v>Начальник установки</v>
      </c>
      <c r="H184" s="65" t="s">
        <v>34</v>
      </c>
      <c r="I184" s="65" t="str">
        <f>'Ввод данных площадки'!E9</f>
        <v>Бобров Андрей Сергеевич</v>
      </c>
      <c r="J184" s="65" t="s">
        <v>48</v>
      </c>
      <c r="K184" s="65" t="s">
        <v>49</v>
      </c>
      <c r="L184" s="65" t="str">
        <f>'Ввод данных площадки'!F9</f>
        <v>8-937-312-49-74</v>
      </c>
    </row>
    <row r="185" spans="1:12" outlineLevel="1" x14ac:dyDescent="0.3">
      <c r="A185" s="13">
        <v>42773</v>
      </c>
      <c r="B185" s="64" t="str">
        <f>'Ввод данных площадки'!C10</f>
        <v>Установка РКиР,ТО ОГиСВ ТФК, к.109, 113</v>
      </c>
      <c r="C185" s="21"/>
      <c r="D185" t="str">
        <f>IF(AND(C184="Да",C185="Да"),CONCATENATE(", ",B185),IF(C185="Да",B185,""))</f>
        <v/>
      </c>
      <c r="E185" s="11" t="str">
        <f t="shared" si="6"/>
        <v/>
      </c>
      <c r="F185" s="11" t="s">
        <v>47</v>
      </c>
      <c r="G185" s="65" t="str">
        <f>'Ввод данных площадки'!D10</f>
        <v>Начальник установки</v>
      </c>
      <c r="H185" s="65" t="s">
        <v>34</v>
      </c>
      <c r="I185" s="65" t="str">
        <f>'Ввод данных площадки'!E10</f>
        <v>Хисматуллин Руслан Салаватович</v>
      </c>
      <c r="J185" s="65" t="s">
        <v>48</v>
      </c>
      <c r="K185" s="65" t="s">
        <v>49</v>
      </c>
      <c r="L185" s="65" t="str">
        <f>'Ввод данных площадки'!F10</f>
        <v>8-987-629-50-01</v>
      </c>
    </row>
    <row r="186" spans="1:12" outlineLevel="1" x14ac:dyDescent="0.3">
      <c r="A186" s="13">
        <v>43531</v>
      </c>
      <c r="B186" s="64" t="str">
        <f>'Ввод данных площадки'!C11</f>
        <v>Установка ХиТ,ПВ,Ф оТФК, к.111, 114, 116, 116/1, 107, 108</v>
      </c>
      <c r="C186" s="21"/>
      <c r="D186" t="str">
        <f>IF(AND(OR(C184="Да",C185="Да"),C186="Да"),CONCATENATE(", ",B186),IF(C186="Да",B186,""))</f>
        <v/>
      </c>
      <c r="E186" s="11" t="str">
        <f t="shared" si="6"/>
        <v/>
      </c>
      <c r="F186" s="11" t="s">
        <v>47</v>
      </c>
      <c r="G186" s="65" t="str">
        <f>'Ввод данных площадки'!D11</f>
        <v>Начальник установки</v>
      </c>
      <c r="H186" s="65" t="s">
        <v>34</v>
      </c>
      <c r="I186" s="65" t="str">
        <f>'Ввод данных площадки'!E11</f>
        <v>Шабарчин Сергей Витальевич</v>
      </c>
      <c r="J186" s="65" t="s">
        <v>48</v>
      </c>
      <c r="K186" s="65" t="s">
        <v>49</v>
      </c>
      <c r="L186" s="65" t="str">
        <f>'Ввод данных площадки'!F11</f>
        <v xml:space="preserve">8-927-349-17-15 </v>
      </c>
    </row>
    <row r="187" spans="1:12" outlineLevel="1" x14ac:dyDescent="0.3">
      <c r="A187" s="13">
        <v>44293</v>
      </c>
      <c r="B187" s="64" t="str">
        <f>'Ввод данных площадки'!C12</f>
        <v>Установка ПоТФК, к.103</v>
      </c>
      <c r="C187" s="21"/>
      <c r="D187" t="str">
        <f>IF(AND(OR(C184="Да",C185="Да",C186="Да"),C187="Да"),CONCATENATE(", ",B187),IF(C187="Да",B187,""))</f>
        <v/>
      </c>
      <c r="E187" s="11" t="str">
        <f t="shared" si="6"/>
        <v/>
      </c>
      <c r="F187" s="11" t="s">
        <v>47</v>
      </c>
      <c r="G187" s="65" t="str">
        <f>'Ввод данных площадки'!D12</f>
        <v>Начальник установки</v>
      </c>
      <c r="H187" s="65" t="s">
        <v>34</v>
      </c>
      <c r="I187" s="65" t="str">
        <f>'Ввод данных площадки'!E12</f>
        <v>Нурдавлетов Дамир  Шамилович</v>
      </c>
      <c r="J187" s="65" t="s">
        <v>48</v>
      </c>
      <c r="K187" s="65" t="s">
        <v>49</v>
      </c>
      <c r="L187" s="65" t="str">
        <f>'Ввод данных площадки'!F12</f>
        <v>8-919-156-38-92</v>
      </c>
    </row>
    <row r="188" spans="1:12" outlineLevel="1" x14ac:dyDescent="0.3">
      <c r="A188" s="13">
        <v>45053</v>
      </c>
      <c r="B188" s="64" t="str">
        <f>'Ввод данных площадки'!C13</f>
        <v>Установка Нагрева ВОТ, ППЭТ, к.202</v>
      </c>
      <c r="C188" s="21"/>
      <c r="D188" t="str">
        <f>IF(AND(OR(C184="Да",C185="Да",C186="Да",C187="Да"),C188="Да"),CONCATENATE(", ",B188),IF(C188="Да",B188,""))</f>
        <v/>
      </c>
      <c r="E188" s="11" t="str">
        <f t="shared" si="6"/>
        <v/>
      </c>
      <c r="F188" s="11" t="s">
        <v>47</v>
      </c>
      <c r="G188" s="65" t="str">
        <f>'Ввод данных площадки'!D13</f>
        <v>Начальник установки</v>
      </c>
      <c r="H188" s="65" t="s">
        <v>34</v>
      </c>
      <c r="I188" s="65" t="str">
        <f>'Ввод данных площадки'!E13</f>
        <v>Сафин Фаргат Талгатович</v>
      </c>
      <c r="J188" s="65" t="s">
        <v>48</v>
      </c>
      <c r="K188" s="65" t="s">
        <v>49</v>
      </c>
      <c r="L188" s="65" t="str">
        <f>'Ввод данных площадки'!F13</f>
        <v>8-927-339-23-31</v>
      </c>
    </row>
    <row r="189" spans="1:12" outlineLevel="1" x14ac:dyDescent="0.3">
      <c r="A189" s="13">
        <v>45815</v>
      </c>
      <c r="B189" s="64" t="str">
        <f>'Ввод данных площадки'!C14</f>
        <v>Установка ППЭТ (высоковяз), РиХ ГП, ангары, к.203/1, 302</v>
      </c>
      <c r="C189" s="21"/>
      <c r="D189" t="str">
        <f>IF(AND(OR(C184="Да",C185="Да",C186="Да",C187="Да",C188="Да"),C189="Да"),CONCATENATE(", ",B189),IF(C189="Да",B189,""))</f>
        <v/>
      </c>
      <c r="E189" s="11" t="str">
        <f t="shared" si="6"/>
        <v/>
      </c>
      <c r="F189" s="11" t="s">
        <v>47</v>
      </c>
      <c r="G189" s="65" t="str">
        <f>'Ввод данных площадки'!D14</f>
        <v>Начальник установки</v>
      </c>
      <c r="H189" s="65" t="s">
        <v>34</v>
      </c>
      <c r="I189" s="65" t="str">
        <f>'Ввод данных площадки'!E14</f>
        <v>Гимаев Алек Салаватович</v>
      </c>
      <c r="J189" s="65" t="s">
        <v>48</v>
      </c>
      <c r="K189" s="65" t="s">
        <v>49</v>
      </c>
      <c r="L189" s="65" t="str">
        <f>'Ввод данных площадки'!F14</f>
        <v>8-987-622-02-27</v>
      </c>
    </row>
    <row r="190" spans="1:12" outlineLevel="1" x14ac:dyDescent="0.3">
      <c r="A190" s="13">
        <v>46575</v>
      </c>
      <c r="B190" s="64" t="str">
        <f>'Ввод данных площадки'!C15</f>
        <v>Установка ППЭТ (аморф), к.201</v>
      </c>
      <c r="C190" s="21"/>
      <c r="D190" t="str">
        <f>IF(AND(OR(C184="Да",C185="Да",C186="Да",C187="Да",C188="Да",C189="Да"),C190="Да"),CONCATENATE(", ",B190),IF(C190="Да",B190,""))</f>
        <v/>
      </c>
      <c r="E190" s="11" t="str">
        <f t="shared" si="6"/>
        <v/>
      </c>
      <c r="F190" s="11" t="s">
        <v>47</v>
      </c>
      <c r="G190" s="65" t="str">
        <f>'Ввод данных площадки'!D15</f>
        <v>Начальник установки</v>
      </c>
      <c r="H190" s="65" t="s">
        <v>34</v>
      </c>
      <c r="I190" s="65" t="str">
        <f>'Ввод данных площадки'!E15</f>
        <v>Мирсаяпов Айрат Наилевич</v>
      </c>
      <c r="J190" s="65" t="s">
        <v>48</v>
      </c>
      <c r="K190" s="65" t="s">
        <v>49</v>
      </c>
      <c r="L190" s="65" t="str">
        <f>'Ввод данных площадки'!F15</f>
        <v>8-906-106-46-34</v>
      </c>
    </row>
    <row r="191" spans="1:12" ht="28.8" outlineLevel="1" x14ac:dyDescent="0.3">
      <c r="A191" s="13">
        <v>47337</v>
      </c>
      <c r="B191" s="64" t="str">
        <f>'Ввод данных площадки'!C16</f>
        <v>Установка теплопотребляющих узлов, тепловых сетей, газового хозяйства, к.702, ЦТП 118 корп.</v>
      </c>
      <c r="C191" s="21"/>
      <c r="D191" t="str">
        <f>IF(AND(OR(C184="Да",C185="Да",C186="Да",C187="Да",C188="Да",C189="Да",C190="Да"),C191="Да"),CONCATENATE(", ",B191),IF(C191="Да",B191,""))</f>
        <v/>
      </c>
      <c r="E191" s="11" t="str">
        <f t="shared" si="6"/>
        <v/>
      </c>
      <c r="F191" s="11" t="s">
        <v>47</v>
      </c>
      <c r="G191" s="65" t="str">
        <f>'Ввод данных площадки'!D16</f>
        <v>Начальник установки</v>
      </c>
      <c r="H191" s="65" t="s">
        <v>34</v>
      </c>
      <c r="I191" s="65" t="str">
        <f>'Ввод данных площадки'!E16</f>
        <v>Исламов Марсель Маратович</v>
      </c>
      <c r="J191" s="65" t="s">
        <v>48</v>
      </c>
      <c r="K191" s="65" t="s">
        <v>49</v>
      </c>
      <c r="L191" s="65" t="str">
        <f>'Ввод данных площадки'!F16</f>
        <v>8-987-618-17-79</v>
      </c>
    </row>
    <row r="192" spans="1:12" outlineLevel="1" x14ac:dyDescent="0.3">
      <c r="A192" s="13">
        <v>48098</v>
      </c>
      <c r="B192" s="64" t="str">
        <f>'Ввод данных площадки'!C17</f>
        <v>Установка химводоочистки, к.816</v>
      </c>
      <c r="C192" s="21"/>
      <c r="D192" t="str">
        <f>IF(AND(OR(C184="Да",C185="Да",C186="Да",C187="Да",C188="Да",C189="Да",C190="Да",C191="Да"),C192="Да"),CONCATENATE(", ",B192),IF(C192="Да",B192,""))</f>
        <v/>
      </c>
      <c r="E192" s="11" t="str">
        <f t="shared" si="6"/>
        <v/>
      </c>
      <c r="F192" s="11" t="s">
        <v>47</v>
      </c>
      <c r="G192" s="65" t="str">
        <f>'Ввод данных площадки'!D17</f>
        <v>Начальник установки</v>
      </c>
      <c r="H192" s="65" t="s">
        <v>34</v>
      </c>
      <c r="I192" s="65" t="str">
        <f>'Ввод данных площадки'!E17</f>
        <v>Василюк Сергей Иосифович</v>
      </c>
      <c r="J192" s="65" t="s">
        <v>48</v>
      </c>
      <c r="K192" s="65" t="s">
        <v>49</v>
      </c>
      <c r="L192" s="65" t="str">
        <f>'Ввод данных площадки'!F17</f>
        <v>8-929-755-48-49</v>
      </c>
    </row>
    <row r="193" spans="1:12" outlineLevel="1" x14ac:dyDescent="0.3">
      <c r="A193" s="13">
        <v>48859</v>
      </c>
      <c r="B193" s="64" t="str">
        <f>'Ввод данных площадки'!C18</f>
        <v>Установка очистки сточных вод, к.708,707,705</v>
      </c>
      <c r="C193" s="21"/>
      <c r="D193" t="str">
        <f>IF(AND(OR(C184="Да",C185="Да",C186="Да",C187="Да",C188="Да",C189="Да",C190="Да",C191="Да",C192="Да"),C193="Да"),CONCATENATE(", ",B193),IF(C193="Да",B193,""))</f>
        <v/>
      </c>
      <c r="E193" s="11" t="str">
        <f t="shared" si="6"/>
        <v/>
      </c>
      <c r="F193" s="11" t="s">
        <v>47</v>
      </c>
      <c r="G193" s="65" t="str">
        <f>'Ввод данных площадки'!D18</f>
        <v>Начальник установки</v>
      </c>
      <c r="H193" s="65" t="s">
        <v>34</v>
      </c>
      <c r="I193" s="65" t="str">
        <f>'Ввод данных площадки'!E18</f>
        <v>Яшбулатов Андрей Витальевич</v>
      </c>
      <c r="J193" s="65" t="s">
        <v>48</v>
      </c>
      <c r="K193" s="65" t="s">
        <v>49</v>
      </c>
      <c r="L193" s="65" t="str">
        <f>'Ввод данных площадки'!F18</f>
        <v>8-917-797-40-72</v>
      </c>
    </row>
    <row r="194" spans="1:12" outlineLevel="1" x14ac:dyDescent="0.3">
      <c r="A194" s="13">
        <v>49620</v>
      </c>
      <c r="B194" s="64" t="str">
        <f>'Ввод данных площадки'!C19</f>
        <v>Установка азото-воздухо-холодоснабжения, к.817, 112</v>
      </c>
      <c r="C194" s="21"/>
      <c r="D194" t="str">
        <f>IF(AND(OR(C184="Да",C185="Да",C186="Да",C187="Да",C188="Да",C189="Да",C190="Да",C191="Да",C192="Да",C193="Да"),C194="Да"),CONCATENATE(", ",B194),IF(C194="Да",B194,""))</f>
        <v/>
      </c>
      <c r="E194" s="11" t="str">
        <f t="shared" si="6"/>
        <v/>
      </c>
      <c r="F194" s="11" t="s">
        <v>47</v>
      </c>
      <c r="G194" s="65" t="str">
        <f>'Ввод данных площадки'!D19</f>
        <v>Начальник установки</v>
      </c>
      <c r="H194" s="65" t="s">
        <v>34</v>
      </c>
      <c r="I194" s="65" t="str">
        <f>'Ввод данных площадки'!E19</f>
        <v>Бочков Алексей Александрович</v>
      </c>
      <c r="J194" s="65" t="s">
        <v>48</v>
      </c>
      <c r="K194" s="65" t="s">
        <v>49</v>
      </c>
      <c r="L194" s="65" t="str">
        <f>'Ввод данных площадки'!F19</f>
        <v>8-927-635-41-07</v>
      </c>
    </row>
    <row r="195" spans="1:12" outlineLevel="1" x14ac:dyDescent="0.3">
      <c r="A195" s="13">
        <v>50381</v>
      </c>
      <c r="B195" s="64" t="str">
        <f>'Ввод данных площадки'!C20</f>
        <v>Установка подготовки химсырья и реагентов, к.829, 830, 813</v>
      </c>
      <c r="C195" s="21"/>
      <c r="D195" t="str">
        <f>IF(AND(OR(C184="Да",C185="Да",C186="Да",C187="Да",C188="Да",C189="Да",C190="Да",C191="Да",C192="Да",C193="Да",C194="Да"),C195="Да"),CONCATENATE(", ",B195),IF(C195="Да",B195,""))</f>
        <v/>
      </c>
      <c r="E195" s="11" t="str">
        <f t="shared" si="6"/>
        <v/>
      </c>
      <c r="F195" s="11" t="s">
        <v>47</v>
      </c>
      <c r="G195" s="65" t="str">
        <f>'Ввод данных площадки'!D20</f>
        <v>Начальник установки</v>
      </c>
      <c r="H195" s="65" t="s">
        <v>34</v>
      </c>
      <c r="I195" s="65" t="str">
        <f>'Ввод данных площадки'!E20</f>
        <v>Хамитов Марсель Фларитович</v>
      </c>
      <c r="J195" s="65" t="s">
        <v>48</v>
      </c>
      <c r="K195" s="65" t="s">
        <v>49</v>
      </c>
      <c r="L195" s="65" t="str">
        <f>'Ввод данных площадки'!F20</f>
        <v>8-927-302-47-91</v>
      </c>
    </row>
    <row r="196" spans="1:12" outlineLevel="1" x14ac:dyDescent="0.3">
      <c r="A196" s="13" t="s">
        <v>367</v>
      </c>
      <c r="B196" s="64" t="str">
        <f>'Ввод данных площадки'!C21</f>
        <v>Установка водоснабжения, спецпожаротушения и водоотведения, к.711, 712, 818</v>
      </c>
      <c r="C196" s="21"/>
      <c r="D196" t="str">
        <f t="shared" ref="D196:D201" si="7">IF(AND(OR(C185="Да",C186="Да",C187="Да",C188="Да",C189="Да",C190="Да",C191="Да",C192="Да",C193="Да",C194="Да",C195="Да"),C196="Да"),CONCATENATE(", ",B196),IF(C196="Да",B196,""))</f>
        <v/>
      </c>
      <c r="E196" s="11" t="str">
        <f t="shared" ref="E196:E201" si="8">IF(C196="Да",CONCATENATE(B196,F196,G196,H196,I196,J196,K196,L196),"")</f>
        <v/>
      </c>
      <c r="F196" s="11" t="s">
        <v>47</v>
      </c>
      <c r="G196" s="65" t="str">
        <f>'Ввод данных площадки'!D21</f>
        <v>Начальник установки</v>
      </c>
      <c r="H196" s="65" t="s">
        <v>34</v>
      </c>
      <c r="I196" s="65" t="str">
        <f>'Ввод данных площадки'!E21</f>
        <v>Гареева Эльза Салаватовна</v>
      </c>
      <c r="J196" s="65" t="s">
        <v>48</v>
      </c>
      <c r="K196" s="65" t="s">
        <v>49</v>
      </c>
      <c r="L196" s="65" t="str">
        <f>'Ввод данных площадки'!F21</f>
        <v>8-937-319-12-80</v>
      </c>
    </row>
    <row r="197" spans="1:12" outlineLevel="1" x14ac:dyDescent="0.3">
      <c r="A197" s="13" t="s">
        <v>368</v>
      </c>
      <c r="B197" s="64" t="str">
        <f>'Ввод данных площадки'!C22</f>
        <v>ЦЭАИ</v>
      </c>
      <c r="C197" s="21"/>
      <c r="D197" t="str">
        <f t="shared" si="7"/>
        <v/>
      </c>
      <c r="E197" s="11" t="str">
        <f t="shared" si="8"/>
        <v/>
      </c>
      <c r="F197" s="11" t="s">
        <v>47</v>
      </c>
      <c r="G197" s="65" t="str">
        <f>'Ввод данных площадки'!D22</f>
        <v>Начальник цеха</v>
      </c>
      <c r="H197" s="65" t="s">
        <v>34</v>
      </c>
      <c r="I197" s="65" t="str">
        <f>'Ввод данных площадки'!E22</f>
        <v>Калинин Игорь Евгеньевич</v>
      </c>
      <c r="J197" s="65" t="s">
        <v>48</v>
      </c>
      <c r="K197" s="65" t="s">
        <v>49</v>
      </c>
      <c r="L197" s="65" t="str">
        <f>'Ввод данных площадки'!F22</f>
        <v>8-905-35-19-359</v>
      </c>
    </row>
    <row r="198" spans="1:12" outlineLevel="1" x14ac:dyDescent="0.3">
      <c r="A198" s="13" t="s">
        <v>369</v>
      </c>
      <c r="B198" s="64" t="str">
        <f>'Ввод данных площадки'!C23</f>
        <v>ЦРЦ, к.118</v>
      </c>
      <c r="C198" s="21"/>
      <c r="D198" t="str">
        <f t="shared" si="7"/>
        <v/>
      </c>
      <c r="E198" s="11" t="str">
        <f t="shared" si="8"/>
        <v/>
      </c>
      <c r="F198" s="11" t="s">
        <v>47</v>
      </c>
      <c r="G198" s="65" t="str">
        <f>'Ввод данных площадки'!D23</f>
        <v>Начальник цеха</v>
      </c>
      <c r="H198" s="65" t="s">
        <v>34</v>
      </c>
      <c r="I198" s="65" t="str">
        <f>'Ввод данных площадки'!E23</f>
        <v>Сысаков Алексей Георгиевич</v>
      </c>
      <c r="J198" s="65" t="s">
        <v>48</v>
      </c>
      <c r="K198" s="65" t="s">
        <v>49</v>
      </c>
      <c r="L198" s="65" t="str">
        <f>'Ввод данных площадки'!F23</f>
        <v xml:space="preserve">8 917 361-32-90
</v>
      </c>
    </row>
    <row r="199" spans="1:12" outlineLevel="1" x14ac:dyDescent="0.3">
      <c r="A199" s="13" t="s">
        <v>381</v>
      </c>
      <c r="B199" s="64" t="str">
        <f>'Ввод данных площадки'!C24</f>
        <v>ЦСХ, к.819</v>
      </c>
      <c r="C199" s="21"/>
      <c r="D199" t="str">
        <f t="shared" si="7"/>
        <v/>
      </c>
      <c r="E199" s="11" t="str">
        <f t="shared" si="8"/>
        <v/>
      </c>
      <c r="F199" s="11" t="s">
        <v>47</v>
      </c>
      <c r="G199" s="65" t="str">
        <f>'Ввод данных площадки'!D24</f>
        <v>Начальник цеха</v>
      </c>
      <c r="H199" s="65" t="s">
        <v>34</v>
      </c>
      <c r="I199" s="65" t="str">
        <f>'Ввод данных площадки'!E24</f>
        <v>Иванов Алексей Сергеевич</v>
      </c>
      <c r="J199" s="65" t="s">
        <v>48</v>
      </c>
      <c r="K199" s="65" t="s">
        <v>49</v>
      </c>
      <c r="L199" s="65" t="str">
        <f>'Ввод данных площадки'!F24</f>
        <v>8-927-344-28-79</v>
      </c>
    </row>
    <row r="200" spans="1:12" outlineLevel="1" x14ac:dyDescent="0.3">
      <c r="A200" s="13" t="s">
        <v>370</v>
      </c>
      <c r="B200" s="64" t="str">
        <f>'Ввод данных площадки'!C25</f>
        <v>ЦЗЛ, к.117, 201</v>
      </c>
      <c r="C200" s="21"/>
      <c r="D200" t="str">
        <f t="shared" si="7"/>
        <v/>
      </c>
      <c r="E200" s="11" t="str">
        <f t="shared" si="8"/>
        <v/>
      </c>
      <c r="F200" s="11" t="s">
        <v>47</v>
      </c>
      <c r="G200" s="65" t="str">
        <f>'Ввод данных площадки'!D25</f>
        <v>Начальник лаборатории</v>
      </c>
      <c r="H200" s="65" t="s">
        <v>34</v>
      </c>
      <c r="I200" s="65" t="str">
        <f>'Ввод данных площадки'!E25</f>
        <v>Устимова Людмила Павловна</v>
      </c>
      <c r="J200" s="65" t="s">
        <v>48</v>
      </c>
      <c r="K200" s="65" t="s">
        <v>49</v>
      </c>
      <c r="L200" s="65" t="str">
        <f>'Ввод данных площадки'!F25</f>
        <v>8-927-897-39-61</v>
      </c>
    </row>
    <row r="201" spans="1:12" outlineLevel="1" x14ac:dyDescent="0.3">
      <c r="A201" s="13" t="s">
        <v>371</v>
      </c>
      <c r="B201" s="64" t="str">
        <f>'Ввод данных площадки'!C26</f>
        <v>Корпус 803, 812, 117</v>
      </c>
      <c r="C201" s="21"/>
      <c r="D201" t="str">
        <f t="shared" si="7"/>
        <v/>
      </c>
      <c r="E201" s="11" t="str">
        <f t="shared" si="8"/>
        <v/>
      </c>
      <c r="F201" s="11" t="s">
        <v>47</v>
      </c>
      <c r="G201" s="65" t="str">
        <f>'Ввод данных площадки'!D26</f>
        <v>Начальник ОСиХО</v>
      </c>
      <c r="H201" s="65" t="s">
        <v>34</v>
      </c>
      <c r="I201" s="65" t="str">
        <f>'Ввод данных площадки'!E26</f>
        <v>Белышева Елена Васильевна</v>
      </c>
      <c r="J201" s="65" t="s">
        <v>48</v>
      </c>
      <c r="K201" s="65" t="s">
        <v>49</v>
      </c>
      <c r="L201" s="65" t="str">
        <f>'Ввод данных площадки'!F26</f>
        <v>8-937-33-61-472</v>
      </c>
    </row>
    <row r="202" spans="1:12" outlineLevel="1" x14ac:dyDescent="0.3">
      <c r="A202" s="13" t="s">
        <v>372</v>
      </c>
      <c r="B202" s="64">
        <f>'Ввод данных площадки'!C28</f>
        <v>0</v>
      </c>
      <c r="C202" s="21"/>
      <c r="D202" t="str">
        <f>IF(AND(OR(C184="Да",C185="Да",C186="Да",C187="Да",C188="Да",C189="Да",C190="Да",C191="Да",C192="Да",C193="Да",C194="Да",C195="Да",C196="Да",C197="Да",C198="Да",C199="Да",C200="Да",C201="Да"),C202="Да"),CONCATENATE(", ",B202),IF(C202="Да",B202,""))</f>
        <v/>
      </c>
      <c r="E202" s="11" t="str">
        <f t="shared" si="6"/>
        <v/>
      </c>
      <c r="F202" s="11" t="s">
        <v>47</v>
      </c>
      <c r="G202" s="65">
        <f>'Ввод данных площадки'!D28</f>
        <v>0</v>
      </c>
      <c r="H202" s="65" t="s">
        <v>34</v>
      </c>
      <c r="I202" s="65">
        <f>'Ввод данных площадки'!E28</f>
        <v>0</v>
      </c>
      <c r="J202" s="65" t="s">
        <v>48</v>
      </c>
      <c r="K202" s="65" t="s">
        <v>49</v>
      </c>
      <c r="L202" s="65">
        <f>'Ввод данных площадки'!F28</f>
        <v>0</v>
      </c>
    </row>
    <row r="203" spans="1:12" outlineLevel="1" x14ac:dyDescent="0.3">
      <c r="A203" s="13" t="s">
        <v>373</v>
      </c>
      <c r="B203" s="64">
        <f>'Ввод данных площадки'!C29</f>
        <v>0</v>
      </c>
      <c r="C203" s="21"/>
      <c r="D203" t="str">
        <f>IF(AND(OR(C184="Да",C185="Да",C186="Да",C187="Да",C188="Да",C189="Да",C190="Да",C191="Да",C192="Да",C193="Да",C194="Да",C195="Да",C196="Да",C197="Да",C198="Да",C199="Да",C200="Да",C201="Да",C202="Да"),C203="Да"),CONCATENATE(", ",B203),IF(C203="Да",B203,""))</f>
        <v/>
      </c>
      <c r="E203" s="11" t="str">
        <f t="shared" si="6"/>
        <v/>
      </c>
      <c r="F203" s="11" t="s">
        <v>47</v>
      </c>
      <c r="G203" s="65">
        <f>'Ввод данных площадки'!D29</f>
        <v>0</v>
      </c>
      <c r="H203" s="65" t="s">
        <v>34</v>
      </c>
      <c r="I203" s="65">
        <f>'Ввод данных площадки'!E29</f>
        <v>0</v>
      </c>
      <c r="J203" s="65" t="s">
        <v>48</v>
      </c>
      <c r="K203" s="65" t="s">
        <v>49</v>
      </c>
      <c r="L203" s="65">
        <f>'Ввод данных площадки'!F29</f>
        <v>0</v>
      </c>
    </row>
    <row r="204" spans="1:12" outlineLevel="1" x14ac:dyDescent="0.3">
      <c r="A204" s="13" t="s">
        <v>374</v>
      </c>
      <c r="B204" s="64">
        <f>'Ввод данных площадки'!C30</f>
        <v>0</v>
      </c>
      <c r="C204" s="21"/>
      <c r="D204" t="str">
        <f>IF(AND(OR(C184="Да",C185="Да",C186="Да",C187="Да",C188="Да",C189="Да",C190="Да",C191="Да",C192="Да",C193="Да",C194="Да",C195="Да",C196="Да",C197="Да",C198="Да",C199="Да",C200="Да",C201="Да",C202="Да",C203="Да"),C204="Да"),CONCATENATE(", ",B204),IF(C204="Да",B204,""))</f>
        <v/>
      </c>
      <c r="E204" s="11" t="str">
        <f t="shared" si="6"/>
        <v/>
      </c>
      <c r="F204" s="11" t="s">
        <v>47</v>
      </c>
      <c r="G204" s="65">
        <f>'Ввод данных площадки'!D30</f>
        <v>0</v>
      </c>
      <c r="H204" s="65" t="s">
        <v>34</v>
      </c>
      <c r="I204" s="65">
        <f>'Ввод данных площадки'!E30</f>
        <v>0</v>
      </c>
      <c r="J204" s="65" t="s">
        <v>48</v>
      </c>
      <c r="K204" s="65" t="s">
        <v>49</v>
      </c>
      <c r="L204" s="65">
        <f>'Ввод данных площадки'!F30</f>
        <v>0</v>
      </c>
    </row>
    <row r="205" spans="1:12" outlineLevel="1" x14ac:dyDescent="0.3">
      <c r="A205" s="13" t="s">
        <v>375</v>
      </c>
      <c r="B205" s="64">
        <f>'Ввод данных площадки'!C31</f>
        <v>0</v>
      </c>
      <c r="C205" s="21"/>
      <c r="D205" t="str">
        <f>IF(AND(OR(C184="Да",C185="Да",C186="Да",C187="Да",C188="Да",C189="Да",C190="Да",C191="Да",C192="Да",C193="Да",C194="Да",C195="Да",C196="Да",C197="Да",C198="Да",C199="Да",C200="Да",C201="Да",C202="Да",C203="Да",C204="Да"),C205="Да"),CONCATENATE(", ",B205),IF(C205="Да",B205,""))</f>
        <v/>
      </c>
      <c r="E205" s="11" t="str">
        <f t="shared" si="6"/>
        <v/>
      </c>
      <c r="F205" s="11" t="s">
        <v>47</v>
      </c>
      <c r="G205" s="65">
        <f>'Ввод данных площадки'!D31</f>
        <v>0</v>
      </c>
      <c r="H205" s="65" t="s">
        <v>34</v>
      </c>
      <c r="I205" s="65">
        <f>'Ввод данных площадки'!E31</f>
        <v>0</v>
      </c>
      <c r="J205" s="65" t="s">
        <v>48</v>
      </c>
      <c r="K205" s="65" t="s">
        <v>49</v>
      </c>
      <c r="L205" s="65">
        <f>'Ввод данных площадки'!F31</f>
        <v>0</v>
      </c>
    </row>
    <row r="206" spans="1:12" outlineLevel="1" x14ac:dyDescent="0.3">
      <c r="A206" s="13" t="s">
        <v>376</v>
      </c>
      <c r="B206" s="64">
        <f>'Ввод данных площадки'!C32</f>
        <v>0</v>
      </c>
      <c r="C206" s="21"/>
      <c r="D206" t="str">
        <f>IF(AND(OR(C184="Да",C185="Да",C186="Да",C187="Да",C188="Да",C189="Да",C190="Да",C191="Да",C192="Да",C193="Да",C194="Да",C195="Да",C196="Да",C197="Да",C198="Да",C199="Да",C200="Да",C201="Да",C202="Да",C203="Да",C204="Да",C205="Да"),C206="Да"),CONCATENATE(", ",B206),IF(C206="Да",B206,""))</f>
        <v/>
      </c>
      <c r="E206" s="11" t="str">
        <f t="shared" si="6"/>
        <v/>
      </c>
      <c r="F206" s="11" t="s">
        <v>47</v>
      </c>
      <c r="G206" s="65">
        <f>'Ввод данных площадки'!D32</f>
        <v>0</v>
      </c>
      <c r="H206" s="65" t="s">
        <v>34</v>
      </c>
      <c r="I206" s="65">
        <f>'Ввод данных площадки'!E32</f>
        <v>0</v>
      </c>
      <c r="J206" s="65" t="s">
        <v>48</v>
      </c>
      <c r="K206" s="65" t="s">
        <v>49</v>
      </c>
      <c r="L206" s="65">
        <f>'Ввод данных площадки'!F32</f>
        <v>0</v>
      </c>
    </row>
    <row r="207" spans="1:12" outlineLevel="1" x14ac:dyDescent="0.3">
      <c r="A207" s="13" t="s">
        <v>377</v>
      </c>
      <c r="B207" s="64">
        <f>'Ввод данных площадки'!C33</f>
        <v>0</v>
      </c>
      <c r="C207" s="21"/>
      <c r="D207" t="str">
        <f>IF(AND(OR(C184="Да",C185="Да",C186="Да",C187="Да",C188="Да",C189="Да",C190="Да",C191="Да",C192="Да",C193="Да",C194="Да",C195="Да",C196="Да",C197="Да",C198="Да",C199="Да",C200="Да",C201="Да",C202="Да",C203="Да",C204="Да",C205="Да",C206="Да"),C207="Да"),CONCATENATE(", ",B207),IF(C207="Да",B207,""))</f>
        <v/>
      </c>
      <c r="E207" s="11" t="str">
        <f t="shared" si="6"/>
        <v/>
      </c>
      <c r="F207" s="11" t="s">
        <v>47</v>
      </c>
      <c r="G207" s="65">
        <f>'Ввод данных площадки'!D33</f>
        <v>0</v>
      </c>
      <c r="H207" s="65" t="s">
        <v>34</v>
      </c>
      <c r="I207" s="65">
        <f>'Ввод данных площадки'!E33</f>
        <v>0</v>
      </c>
      <c r="J207" s="65" t="s">
        <v>48</v>
      </c>
      <c r="K207" s="65" t="s">
        <v>49</v>
      </c>
      <c r="L207" s="65">
        <f>'Ввод данных площадки'!F33</f>
        <v>0</v>
      </c>
    </row>
    <row r="208" spans="1:12" outlineLevel="1" x14ac:dyDescent="0.3">
      <c r="A208" s="13" t="s">
        <v>378</v>
      </c>
      <c r="B208" s="64">
        <f>'Ввод данных площадки'!C34</f>
        <v>0</v>
      </c>
      <c r="C208" s="21"/>
      <c r="D208" t="str">
        <f>IF(AND(OR(C184="Да",C185="Да",C186="Да",C187="Да",C188="Да",C189="Да",C190="Да",C191="Да",C192="Да",C193="Да",C194="Да",C195="Да",C196="Да",C197="Да",C198="Да",C199="Да",C200="Да",C201="Да",C202="Да",C203="Да",C204="Да",C205="Да",C206="Да",C207="Да"),C208="Да"),CONCATENATE(", ",B208),IF(C208="Да",B208,""))</f>
        <v/>
      </c>
      <c r="E208" s="11" t="str">
        <f t="shared" si="6"/>
        <v/>
      </c>
      <c r="F208" s="11" t="s">
        <v>47</v>
      </c>
      <c r="G208" s="65">
        <f>'Ввод данных площадки'!D34</f>
        <v>0</v>
      </c>
      <c r="H208" s="65" t="s">
        <v>34</v>
      </c>
      <c r="I208" s="65">
        <f>'Ввод данных площадки'!E34</f>
        <v>0</v>
      </c>
      <c r="J208" s="65" t="s">
        <v>48</v>
      </c>
      <c r="K208" s="65" t="s">
        <v>49</v>
      </c>
      <c r="L208" s="65">
        <f>'Ввод данных площадки'!F34</f>
        <v>0</v>
      </c>
    </row>
    <row r="209" spans="1:12" outlineLevel="1" x14ac:dyDescent="0.3">
      <c r="A209" s="13" t="s">
        <v>382</v>
      </c>
      <c r="B209" s="64">
        <f>'Ввод данных площадки'!C35</f>
        <v>0</v>
      </c>
      <c r="C209" s="21"/>
      <c r="D209" t="str">
        <f>IF(AND(OR(C184="Да",C185="Да",C186="Да",C187="Да",C188="Да",C189="Да",C190="Да",C191="Да",C192="Да",C193="Да",C194="Да",C195="Да",C196="Да",C197="Да",C198="Да",C199="Да",C200="Да",C201="Да",C202="Да",C203="Да",C204="Да",C205="Да",C206="Да",C207="Да",C208="Да"),C209="Да"),CONCATENATE(", ",B209),IF(C209="Да",B209,""))</f>
        <v/>
      </c>
      <c r="E209" s="11" t="str">
        <f t="shared" si="6"/>
        <v/>
      </c>
      <c r="F209" s="11" t="s">
        <v>47</v>
      </c>
      <c r="G209" s="65">
        <f>'Ввод данных площадки'!D35</f>
        <v>0</v>
      </c>
      <c r="H209" s="65" t="s">
        <v>34</v>
      </c>
      <c r="I209" s="65">
        <f>'Ввод данных площадки'!E35</f>
        <v>0</v>
      </c>
      <c r="J209" s="65" t="s">
        <v>48</v>
      </c>
      <c r="K209" s="65" t="s">
        <v>49</v>
      </c>
      <c r="L209" s="65">
        <f>'Ввод данных площадки'!F35</f>
        <v>0</v>
      </c>
    </row>
    <row r="210" spans="1:12" outlineLevel="1" x14ac:dyDescent="0.3">
      <c r="A210" s="13" t="s">
        <v>379</v>
      </c>
      <c r="B210" s="64">
        <f>'Ввод данных площадки'!C36</f>
        <v>0</v>
      </c>
      <c r="C210" s="21"/>
      <c r="D210" t="str">
        <f>IF(AND(OR(C184="Да",C185="Да",C186="Да",C187="Да",C188="Да",C189="Да",C190="Да",C191="Да",C192="Да",C193="Да",C194="Да",C195="Да",C196="Да",C197="Да",C198="Да",C199="Да",C200="Да",C201="Да",C202="Да",C203="Да",C204="Да",C205="Да",C206="Да",C207="Да",C208="Да",C209="Да"),C210="Да"),CONCATENATE(", ",B210),IF(C210="Да",B210,""))</f>
        <v/>
      </c>
      <c r="E210" s="11" t="str">
        <f t="shared" si="6"/>
        <v/>
      </c>
      <c r="F210" s="11" t="s">
        <v>47</v>
      </c>
      <c r="G210" s="65">
        <f>'Ввод данных площадки'!D36</f>
        <v>0</v>
      </c>
      <c r="H210" s="65" t="s">
        <v>34</v>
      </c>
      <c r="I210" s="65">
        <f>'Ввод данных площадки'!E36</f>
        <v>0</v>
      </c>
      <c r="J210" s="65" t="s">
        <v>48</v>
      </c>
      <c r="K210" s="65" t="s">
        <v>49</v>
      </c>
      <c r="L210" s="65">
        <f>'Ввод данных площадки'!F36</f>
        <v>0</v>
      </c>
    </row>
    <row r="211" spans="1:12" outlineLevel="1" x14ac:dyDescent="0.3">
      <c r="A211" s="13" t="s">
        <v>380</v>
      </c>
      <c r="B211" s="64">
        <f>'Ввод данных площадки'!C37</f>
        <v>0</v>
      </c>
      <c r="C211" s="21"/>
      <c r="D211" t="str">
        <f>IF(AND(OR(C184="Да",C185="Да",C186="Да",C187="Да",C188="Да",C189="Да",C190="Да",C191="Да",C192="Да",C193="Да",C194="Да",C195="Да",C196="Да",C197="Да",C198="Да",C199="Да",C200="Да",C201="Да",C202="Да",C203="Да",C204="Да",C205="Да",C206="Да",C207="Да",C208="Да",C209="Да",C210="Да"),C211="Да"),CONCATENATE(", ",B211),IF(C211="Да",B211,""))</f>
        <v/>
      </c>
      <c r="E211" s="11" t="str">
        <f t="shared" si="6"/>
        <v/>
      </c>
      <c r="F211" s="11" t="s">
        <v>47</v>
      </c>
      <c r="G211" s="65">
        <f>'Ввод данных площадки'!D37</f>
        <v>0</v>
      </c>
      <c r="H211" s="65" t="s">
        <v>34</v>
      </c>
      <c r="I211" s="65">
        <f>'Ввод данных площадки'!E37</f>
        <v>0</v>
      </c>
      <c r="J211" s="65" t="s">
        <v>48</v>
      </c>
      <c r="K211" s="65" t="s">
        <v>49</v>
      </c>
      <c r="L211" s="65">
        <f>'Ввод данных площадки'!F37</f>
        <v>0</v>
      </c>
    </row>
    <row r="212" spans="1:12" outlineLevel="1" x14ac:dyDescent="0.3">
      <c r="A212" s="7" t="s">
        <v>200</v>
      </c>
      <c r="B212" s="9" t="s">
        <v>39</v>
      </c>
      <c r="C212" s="22"/>
    </row>
    <row r="213" spans="1:12" outlineLevel="1" x14ac:dyDescent="0.3">
      <c r="A213" s="7" t="s">
        <v>212</v>
      </c>
      <c r="B213" s="9" t="s">
        <v>40</v>
      </c>
      <c r="C213" s="22"/>
    </row>
    <row r="214" spans="1:12" outlineLevel="1" x14ac:dyDescent="0.3">
      <c r="A214" s="7" t="s">
        <v>213</v>
      </c>
      <c r="B214" s="9" t="s">
        <v>41</v>
      </c>
      <c r="C214" s="21"/>
    </row>
    <row r="215" spans="1:12" outlineLevel="1" x14ac:dyDescent="0.3">
      <c r="A215" s="7" t="s">
        <v>215</v>
      </c>
      <c r="B215" s="9" t="s">
        <v>42</v>
      </c>
      <c r="C215" s="21"/>
    </row>
    <row r="216" spans="1:12" outlineLevel="1" x14ac:dyDescent="0.3">
      <c r="A216" s="7" t="s">
        <v>217</v>
      </c>
      <c r="B216" s="9" t="s">
        <v>44</v>
      </c>
      <c r="C216" s="21"/>
    </row>
    <row r="217" spans="1:12" outlineLevel="1" x14ac:dyDescent="0.3">
      <c r="A217" s="7" t="s">
        <v>218</v>
      </c>
      <c r="B217" s="9" t="s">
        <v>43</v>
      </c>
      <c r="C217" s="21"/>
      <c r="D217" s="43"/>
    </row>
    <row r="218" spans="1:12" ht="105" customHeight="1" outlineLevel="1" x14ac:dyDescent="0.3">
      <c r="A218" s="195" t="s">
        <v>472</v>
      </c>
      <c r="B218" s="196"/>
      <c r="C218" s="197"/>
    </row>
  </sheetData>
  <mergeCells count="5">
    <mergeCell ref="A218:C218"/>
    <mergeCell ref="A158:C158"/>
    <mergeCell ref="A1:C1"/>
    <mergeCell ref="A157:C157"/>
    <mergeCell ref="A37:A43"/>
  </mergeCells>
  <dataValidations count="6">
    <dataValidation type="list" allowBlank="1" showInputMessage="1" showErrorMessage="1" sqref="F124:F129 C48 F215:F216 E215 F131:F136">
      <formula1>"да, нет"</formula1>
    </dataValidation>
    <dataValidation type="list" allowBlank="1" showInputMessage="1" showErrorMessage="1" sqref="C184:C211">
      <formula1>"Да"</formula1>
    </dataValidation>
    <dataValidation type="date" allowBlank="1" showInputMessage="1" showErrorMessage="1" sqref="D160 F160 F166:F167 D166:D167">
      <formula1>42005</formula1>
      <formula2>42735</formula2>
    </dataValidation>
    <dataValidation type="list" allowBlank="1" showInputMessage="1" showErrorMessage="1" sqref="C154">
      <formula1>$D$154:$F$154</formula1>
    </dataValidation>
    <dataValidation type="date" allowBlank="1" showInputMessage="1" showErrorMessage="1" sqref="C168">
      <formula1>43313</formula1>
      <formula2>44561</formula2>
    </dataValidation>
    <dataValidation type="list" allowBlank="1" showInputMessage="1" showErrorMessage="1" sqref="C3 C65 C60:C63 C49:C58 C45:C47 C38:C42 C5:C36 C68:C83 C85:C92 C94:C98 C100:C107 C109:C114 C117:C122 C124:C129 C131:C136 C138:C143 C145:C153 C155:C156 C216:C217">
      <formula1>"да"</formula1>
    </dataValidation>
  </dataValidations>
  <pageMargins left="0.7" right="0.7" top="0.75" bottom="0.75" header="0.3" footer="0.3"/>
  <pageSetup paperSize="9" scale="64" orientation="portrait" horizontalDpi="300" verticalDpi="300" r:id="rId1"/>
  <colBreaks count="1" manualBreakCount="1">
    <brk id="3" max="1048575" man="1"/>
  </colBreaks>
  <ignoredErrors>
    <ignoredError sqref="A196:A211" twoDigitTextYear="1"/>
    <ignoredError sqref="D93 D99 E123 E130 E137 E144" formula="1"/>
    <ignoredError sqref="G160 E166 G16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'Ввод данных площадки'!$A$3:$A$5</xm:f>
          </x14:formula1>
          <xm:sqref>C169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tabSelected="1" view="pageBreakPreview" zoomScale="115" zoomScaleNormal="100" zoomScaleSheetLayoutView="115" workbookViewId="0">
      <pane xSplit="1" ySplit="4" topLeftCell="B5" activePane="bottomRight" state="frozen"/>
      <selection pane="topRight" activeCell="B1" sqref="B1"/>
      <selection pane="bottomLeft" activeCell="A5" sqref="A5"/>
      <selection pane="bottomRight" activeCell="B7" sqref="B7"/>
    </sheetView>
  </sheetViews>
  <sheetFormatPr defaultRowHeight="14.4" x14ac:dyDescent="0.3"/>
  <cols>
    <col min="1" max="1" width="5.33203125" style="55" customWidth="1"/>
    <col min="2" max="2" width="55.44140625" customWidth="1"/>
    <col min="3" max="3" width="18" style="79" customWidth="1"/>
    <col min="4" max="4" width="13.33203125" customWidth="1"/>
    <col min="5" max="5" width="14.44140625" customWidth="1"/>
    <col min="6" max="6" width="16.33203125" customWidth="1"/>
    <col min="7" max="7" width="19.88671875" customWidth="1"/>
    <col min="8" max="8" width="9.109375" customWidth="1"/>
    <col min="9" max="9" width="14.6640625" customWidth="1"/>
    <col min="10" max="10" width="23.5546875" customWidth="1"/>
  </cols>
  <sheetData>
    <row r="1" spans="1:11" ht="15.6" x14ac:dyDescent="0.3">
      <c r="A1" s="216" t="s">
        <v>459</v>
      </c>
      <c r="B1" s="217"/>
      <c r="C1" s="217"/>
      <c r="D1" s="217"/>
      <c r="E1" s="217"/>
      <c r="F1" s="119"/>
    </row>
    <row r="2" spans="1:11" ht="15.6" x14ac:dyDescent="0.3">
      <c r="A2" s="49"/>
    </row>
    <row r="3" spans="1:11" ht="14.25" customHeight="1" x14ac:dyDescent="0.3">
      <c r="A3" s="214" t="s">
        <v>4</v>
      </c>
      <c r="B3" s="214" t="s">
        <v>104</v>
      </c>
      <c r="C3" s="215" t="s">
        <v>105</v>
      </c>
      <c r="D3" s="215"/>
      <c r="E3" s="215"/>
      <c r="F3" s="120"/>
      <c r="I3" s="106"/>
    </row>
    <row r="4" spans="1:11" ht="30.6" x14ac:dyDescent="0.3">
      <c r="A4" s="214"/>
      <c r="B4" s="214"/>
      <c r="C4" s="38" t="s">
        <v>622</v>
      </c>
      <c r="D4" s="38" t="s">
        <v>457</v>
      </c>
      <c r="E4" s="38" t="s">
        <v>458</v>
      </c>
      <c r="F4" s="122" t="s">
        <v>444</v>
      </c>
      <c r="I4" s="105" t="s">
        <v>317</v>
      </c>
    </row>
    <row r="5" spans="1:11" ht="40.5" customHeight="1" x14ac:dyDescent="0.3">
      <c r="A5" s="54" t="s">
        <v>172</v>
      </c>
      <c r="B5" s="30" t="s">
        <v>440</v>
      </c>
      <c r="C5" s="73" t="str">
        <f>IF(Опросный_лист!C3="да","да","")</f>
        <v/>
      </c>
      <c r="D5" s="39"/>
      <c r="E5" s="133"/>
      <c r="F5" s="123" t="s">
        <v>445</v>
      </c>
      <c r="G5" s="117"/>
      <c r="I5" t="str">
        <f>IF(C5="да",1,"")</f>
        <v/>
      </c>
      <c r="K5" t="s">
        <v>228</v>
      </c>
    </row>
    <row r="6" spans="1:11" ht="15.6" x14ac:dyDescent="0.3">
      <c r="A6" s="52" t="s">
        <v>173</v>
      </c>
      <c r="B6" s="30" t="s">
        <v>269</v>
      </c>
      <c r="C6" s="74" t="str">
        <f>IF(OR(C7="да",C8="да",C9="да",C10="да",C11="да",C12="да",C13="да"),"да","")</f>
        <v/>
      </c>
      <c r="D6" s="51"/>
      <c r="E6" s="51"/>
      <c r="F6" s="124"/>
      <c r="I6" t="str">
        <f>IF(C6="да",1,"")</f>
        <v/>
      </c>
      <c r="K6" t="s">
        <v>471</v>
      </c>
    </row>
    <row r="7" spans="1:11" ht="39.6" x14ac:dyDescent="0.3">
      <c r="A7" s="53" t="s">
        <v>146</v>
      </c>
      <c r="B7" s="48" t="s">
        <v>182</v>
      </c>
      <c r="C7" s="75" t="str">
        <f>IF(OR(Опросный_лист!C5="да",Опросный_лист!C6="да",Опросный_лист!C7="да",Опросный_лист!C8="да",Опросный_лист!C9="да",Опросный_лист!C10="да",Опросный_лист!C11="да"),"да","")</f>
        <v/>
      </c>
      <c r="D7" s="133"/>
      <c r="E7" s="133"/>
      <c r="F7" s="125" t="s">
        <v>446</v>
      </c>
      <c r="I7" t="str">
        <f t="shared" ref="I7:I72" si="0">IF(C7="да",1,"")</f>
        <v/>
      </c>
    </row>
    <row r="8" spans="1:11" ht="39.6" x14ac:dyDescent="0.3">
      <c r="A8" s="53" t="s">
        <v>147</v>
      </c>
      <c r="B8" s="45" t="s">
        <v>142</v>
      </c>
      <c r="C8" s="73" t="str">
        <f>IF(OR(Опросный_лист!C12="да",Опросный_лист!C13="да",Опросный_лист!C14="да",Опросный_лист!C15="да",Опросный_лист!C16="да",Опросный_лист!C17="да",Опросный_лист!C18="да",Опросный_лист!C19="да",Опросный_лист!C20="да",Опросный_лист!C21="да",Опросный_лист!C22="да"),"да","")</f>
        <v/>
      </c>
      <c r="D8" s="133"/>
      <c r="E8" s="133"/>
      <c r="F8" s="125" t="s">
        <v>446</v>
      </c>
      <c r="I8" t="str">
        <f t="shared" si="0"/>
        <v/>
      </c>
    </row>
    <row r="9" spans="1:11" ht="68.25" customHeight="1" x14ac:dyDescent="0.3">
      <c r="A9" s="53" t="s">
        <v>148</v>
      </c>
      <c r="B9" s="48" t="s">
        <v>180</v>
      </c>
      <c r="C9" s="73" t="str">
        <f>IF(OR(Опросный_лист!C23="да",Опросный_лист!C154="да, на транспорте с количеством мест более 8"),"да","")</f>
        <v/>
      </c>
      <c r="D9" s="133"/>
      <c r="E9" s="133"/>
      <c r="F9" s="125" t="s">
        <v>446</v>
      </c>
      <c r="I9" t="str">
        <f t="shared" si="0"/>
        <v/>
      </c>
    </row>
    <row r="10" spans="1:11" ht="26.4" x14ac:dyDescent="0.3">
      <c r="A10" s="53" t="s">
        <v>149</v>
      </c>
      <c r="B10" s="30" t="s">
        <v>143</v>
      </c>
      <c r="C10" s="75" t="str">
        <f>IF(OR(Опросный_лист!C24="да",Опросный_лист!C25="да",Опросный_лист!C26="да",Опросный_лист!C27="да",Опросный_лист!C28="да",Опросный_лист!C29="да"),"да","")</f>
        <v/>
      </c>
      <c r="D10" s="133"/>
      <c r="E10" s="133"/>
      <c r="F10" s="125" t="s">
        <v>446</v>
      </c>
      <c r="I10" t="str">
        <f t="shared" si="0"/>
        <v/>
      </c>
    </row>
    <row r="11" spans="1:11" ht="15" customHeight="1" x14ac:dyDescent="0.3">
      <c r="A11" s="58" t="s">
        <v>150</v>
      </c>
      <c r="B11" s="45" t="s">
        <v>145</v>
      </c>
      <c r="C11" s="73" t="str">
        <f>IF(Опросный_лист!C30="да","да","")</f>
        <v/>
      </c>
      <c r="D11" s="133"/>
      <c r="E11" s="133"/>
      <c r="F11" s="125" t="s">
        <v>446</v>
      </c>
      <c r="I11" t="str">
        <f t="shared" si="0"/>
        <v/>
      </c>
    </row>
    <row r="12" spans="1:11" ht="39.6" x14ac:dyDescent="0.3">
      <c r="A12" s="58" t="s">
        <v>154</v>
      </c>
      <c r="B12" s="30" t="s">
        <v>181</v>
      </c>
      <c r="C12" s="73" t="str">
        <f>IF(OR(Опросный_лист!C31="да",Опросный_лист!C32="да",Опросный_лист!C33="да",Опросный_лист!C34="да",Опросный_лист!C35="да"),"да","")</f>
        <v/>
      </c>
      <c r="D12" s="133"/>
      <c r="E12" s="133"/>
      <c r="F12" s="125" t="s">
        <v>446</v>
      </c>
      <c r="I12" t="str">
        <f t="shared" si="0"/>
        <v/>
      </c>
    </row>
    <row r="13" spans="1:11" ht="26.4" x14ac:dyDescent="0.3">
      <c r="A13" s="84" t="s">
        <v>155</v>
      </c>
      <c r="B13" s="48" t="s">
        <v>283</v>
      </c>
      <c r="C13" s="85" t="str">
        <f>IF(Опросный_лист!C107="ЛНКиД Подрядчика","да","")</f>
        <v/>
      </c>
      <c r="D13" s="133"/>
      <c r="E13" s="133"/>
      <c r="F13" s="125" t="s">
        <v>446</v>
      </c>
      <c r="I13" t="str">
        <f t="shared" si="0"/>
        <v/>
      </c>
    </row>
    <row r="14" spans="1:11" ht="52.8" x14ac:dyDescent="0.3">
      <c r="A14" s="54" t="s">
        <v>183</v>
      </c>
      <c r="B14" s="30" t="s">
        <v>144</v>
      </c>
      <c r="C14" s="73"/>
      <c r="D14" s="133"/>
      <c r="E14" s="81"/>
      <c r="F14" s="125" t="s">
        <v>446</v>
      </c>
      <c r="I14" t="str">
        <f t="shared" si="0"/>
        <v/>
      </c>
    </row>
    <row r="15" spans="1:11" ht="52.8" x14ac:dyDescent="0.3">
      <c r="A15" s="67" t="s">
        <v>193</v>
      </c>
      <c r="B15" s="30" t="s">
        <v>106</v>
      </c>
      <c r="C15" s="73"/>
      <c r="D15" s="133"/>
      <c r="E15" s="81"/>
      <c r="F15" s="125" t="s">
        <v>446</v>
      </c>
      <c r="I15" t="str">
        <f t="shared" si="0"/>
        <v/>
      </c>
    </row>
    <row r="16" spans="1:11" ht="118.8" x14ac:dyDescent="0.3">
      <c r="A16" s="211" t="s">
        <v>194</v>
      </c>
      <c r="B16" s="30" t="s">
        <v>460</v>
      </c>
      <c r="C16" s="219" t="str">
        <f>IF(OR(C17="да",C18="да",C21="да",C22="да",C23="да",C24="да",C25="да",C26="да"),"да","")</f>
        <v/>
      </c>
      <c r="D16" s="220"/>
      <c r="E16" s="221"/>
      <c r="F16" s="125" t="s">
        <v>461</v>
      </c>
      <c r="G16" s="50" t="s">
        <v>392</v>
      </c>
      <c r="I16" t="str">
        <f t="shared" si="0"/>
        <v/>
      </c>
    </row>
    <row r="17" spans="1:9" ht="15.6" x14ac:dyDescent="0.3">
      <c r="A17" s="212"/>
      <c r="B17" s="46" t="s">
        <v>221</v>
      </c>
      <c r="C17" s="73" t="str">
        <f>IF(OR(Опросный_лист!C37="да",OR(Опросный_лист!C153="да, кранов",Опросный_лист!C153="да, вышек",Опросный_лист!C153="да, кранов и вышек")),"да","")</f>
        <v/>
      </c>
      <c r="D17" s="133"/>
      <c r="E17" s="133"/>
      <c r="F17" s="19" t="s">
        <v>447</v>
      </c>
      <c r="I17" t="str">
        <f>IF(C17="да",1,"")</f>
        <v/>
      </c>
    </row>
    <row r="18" spans="1:9" ht="26.4" x14ac:dyDescent="0.3">
      <c r="A18" s="212"/>
      <c r="B18" s="30" t="s">
        <v>222</v>
      </c>
      <c r="C18" s="73" t="str">
        <f>IF(OR(Опросный_лист!C38="да",Опросный_лист!C39="да",Опросный_лист!C40="да"),"да","")</f>
        <v/>
      </c>
      <c r="D18" s="133"/>
      <c r="E18" s="133"/>
      <c r="F18" s="19" t="s">
        <v>447</v>
      </c>
      <c r="I18" t="str">
        <f t="shared" si="0"/>
        <v/>
      </c>
    </row>
    <row r="19" spans="1:9" ht="39.6" x14ac:dyDescent="0.3">
      <c r="A19" s="212"/>
      <c r="B19" s="48" t="s">
        <v>438</v>
      </c>
      <c r="C19" s="111" t="str">
        <f>IF(OR(Опросный_лист!C41="да",Опросный_лист!C42="да"),"да","")</f>
        <v/>
      </c>
      <c r="D19" s="133"/>
      <c r="E19" s="133"/>
      <c r="F19" s="19" t="s">
        <v>447</v>
      </c>
    </row>
    <row r="20" spans="1:9" ht="15.6" x14ac:dyDescent="0.3">
      <c r="A20" s="212"/>
      <c r="B20" s="48" t="s">
        <v>439</v>
      </c>
      <c r="C20" s="111" t="str">
        <f>IF(Опросный_лист!C108="да","да","")</f>
        <v/>
      </c>
      <c r="D20" s="133"/>
      <c r="E20" s="133"/>
      <c r="F20" s="19" t="s">
        <v>447</v>
      </c>
    </row>
    <row r="21" spans="1:9" ht="39" customHeight="1" x14ac:dyDescent="0.3">
      <c r="A21" s="212"/>
      <c r="B21" s="48" t="s">
        <v>223</v>
      </c>
      <c r="C21" s="73" t="str">
        <f>IF(OR(Опросный_лист!C46="да",Опросный_лист!C50="да"),"да","")</f>
        <v/>
      </c>
      <c r="D21" s="133"/>
      <c r="E21" s="133"/>
      <c r="F21" s="19" t="s">
        <v>447</v>
      </c>
      <c r="I21" t="str">
        <f t="shared" si="0"/>
        <v/>
      </c>
    </row>
    <row r="22" spans="1:9" ht="92.4" x14ac:dyDescent="0.3">
      <c r="A22" s="212"/>
      <c r="B22" s="48" t="s">
        <v>224</v>
      </c>
      <c r="C22" s="73" t="str">
        <f>IF(OR(Опросный_лист!C47="да",Опросный_лист!C49="да",Опросный_лист!C50="да",Опросный_лист!C51="да",Опросный_лист!C52="да"),"да","")</f>
        <v/>
      </c>
      <c r="D22" s="133"/>
      <c r="E22" s="133"/>
      <c r="F22" s="19" t="s">
        <v>447</v>
      </c>
      <c r="I22" t="str">
        <f t="shared" si="0"/>
        <v/>
      </c>
    </row>
    <row r="23" spans="1:9" ht="39.6" x14ac:dyDescent="0.3">
      <c r="A23" s="212"/>
      <c r="B23" s="48" t="s">
        <v>284</v>
      </c>
      <c r="C23" s="73" t="str">
        <f>IF(OR(Опросный_лист!C150="да",OR(Опросный_лист!C153="да, кранов",Опросный_лист!C153="да, кранов и вышек")),"да","")</f>
        <v/>
      </c>
      <c r="D23" s="133"/>
      <c r="E23" s="133"/>
      <c r="F23" s="19" t="s">
        <v>447</v>
      </c>
      <c r="I23" t="str">
        <f t="shared" si="0"/>
        <v/>
      </c>
    </row>
    <row r="24" spans="1:9" ht="39.6" x14ac:dyDescent="0.3">
      <c r="A24" s="212"/>
      <c r="B24" s="48" t="s">
        <v>285</v>
      </c>
      <c r="C24" s="73" t="str">
        <f>IF(OR(Опросный_лист!C152="да",OR(Опросный_лист!C153="да, вышек",Опросный_лист!C153="да, кранов и вышек")),"да","")</f>
        <v/>
      </c>
      <c r="D24" s="133"/>
      <c r="E24" s="133"/>
      <c r="F24" s="19" t="s">
        <v>447</v>
      </c>
      <c r="I24" t="str">
        <f t="shared" si="0"/>
        <v/>
      </c>
    </row>
    <row r="25" spans="1:9" ht="39.6" x14ac:dyDescent="0.3">
      <c r="A25" s="212"/>
      <c r="B25" s="48" t="s">
        <v>225</v>
      </c>
      <c r="C25" s="73" t="str">
        <f>IF(Опросный_лист!C55="да","да","")</f>
        <v/>
      </c>
      <c r="D25" s="133"/>
      <c r="E25" s="133"/>
      <c r="F25" s="19" t="s">
        <v>447</v>
      </c>
      <c r="I25" t="str">
        <f t="shared" si="0"/>
        <v/>
      </c>
    </row>
    <row r="26" spans="1:9" ht="39.6" x14ac:dyDescent="0.3">
      <c r="A26" s="213"/>
      <c r="B26" s="48" t="s">
        <v>286</v>
      </c>
      <c r="C26" s="76" t="str">
        <f>IF(Опросный_лист!C113="да","да","")</f>
        <v/>
      </c>
      <c r="D26" s="133"/>
      <c r="E26" s="133"/>
      <c r="F26" s="19" t="s">
        <v>447</v>
      </c>
      <c r="I26" t="str">
        <f t="shared" si="0"/>
        <v/>
      </c>
    </row>
    <row r="27" spans="1:9" ht="63.75" customHeight="1" x14ac:dyDescent="0.3">
      <c r="A27" s="54" t="s">
        <v>196</v>
      </c>
      <c r="B27" s="30" t="str">
        <f>IF(OR(Опросный_лист!C61="да",Опросный_лист!C65="да",Опросный_лист!E67="да"),CONCATENATE('Ключевые требования'!G27,'Ключевые требования'!H27),'Ключевые требования'!G27)</f>
        <v>Работники должны пройти обучение и проверку знаний  по охране труда в соответствии с требованиями нормативных документов РФ.</v>
      </c>
      <c r="C27" s="73"/>
      <c r="D27" s="133"/>
      <c r="E27" s="133"/>
      <c r="F27" s="19" t="s">
        <v>448</v>
      </c>
      <c r="G27" t="s">
        <v>299</v>
      </c>
      <c r="H27" t="s">
        <v>229</v>
      </c>
      <c r="I27" t="str">
        <f t="shared" si="0"/>
        <v/>
      </c>
    </row>
    <row r="28" spans="1:9" ht="39.6" x14ac:dyDescent="0.3">
      <c r="A28" s="67" t="s">
        <v>197</v>
      </c>
      <c r="B28" s="48" t="s">
        <v>239</v>
      </c>
      <c r="C28" s="73" t="str">
        <f>IF(OR(Опросный_лист!C63="да",Опросный_лист!C65="да",Опросный_лист!E67="да"),"да","")</f>
        <v/>
      </c>
      <c r="D28" s="133"/>
      <c r="E28" s="133"/>
      <c r="F28" s="19" t="s">
        <v>448</v>
      </c>
      <c r="I28" t="str">
        <f t="shared" si="0"/>
        <v/>
      </c>
    </row>
    <row r="29" spans="1:9" ht="93.75" customHeight="1" x14ac:dyDescent="0.3">
      <c r="A29" s="54" t="s">
        <v>200</v>
      </c>
      <c r="B29" s="48" t="s">
        <v>151</v>
      </c>
      <c r="C29" s="73" t="str">
        <f>IF(Опросный_лист!C65="да","да","")</f>
        <v/>
      </c>
      <c r="D29" s="133"/>
      <c r="E29" s="133"/>
      <c r="F29" s="19" t="s">
        <v>446</v>
      </c>
      <c r="I29" t="str">
        <f t="shared" si="0"/>
        <v/>
      </c>
    </row>
    <row r="30" spans="1:9" ht="101.25" customHeight="1" x14ac:dyDescent="0.3">
      <c r="A30" s="211" t="s">
        <v>212</v>
      </c>
      <c r="B30" s="30" t="s">
        <v>152</v>
      </c>
      <c r="C30" s="74" t="str">
        <f>IF(OR(C31="да",C32="да",C33="да",C34="да",C35="да",C37="да",C38="да",C39="да",C40="да",C41="да",C42="да",C43="да",C44="да",C45="да",C46="да",C47="да",C48="да",C49="да",C50="да",C51="да",C52="да",C53="да",C54="да",C55="да",C57="да",C58="да",C59="да",C60="да",C61="да",C62="да",C63="да",C64="да",C65="да",C66="да",C67="да",C68="да",C69="да",C70="да"),"да","")</f>
        <v/>
      </c>
      <c r="D30" s="81"/>
      <c r="E30" s="81"/>
      <c r="F30" s="126" t="s">
        <v>449</v>
      </c>
      <c r="I30" t="str">
        <f t="shared" si="0"/>
        <v/>
      </c>
    </row>
    <row r="31" spans="1:9" ht="29.25" customHeight="1" x14ac:dyDescent="0.3">
      <c r="A31" s="212"/>
      <c r="B31" s="30" t="s">
        <v>108</v>
      </c>
      <c r="C31" s="73" t="str">
        <f>IF(OR(C32="да",C33="да",C34="да",C35="да",C37="да",C38="да",C39="да",C40="да",C41="да",C42="да",C43="да",C44="да",C45="да",C46="да",C47="да"),"да","")</f>
        <v/>
      </c>
      <c r="D31" s="133"/>
      <c r="E31" s="133"/>
      <c r="F31" s="19" t="s">
        <v>449</v>
      </c>
      <c r="I31" t="str">
        <f t="shared" si="0"/>
        <v/>
      </c>
    </row>
    <row r="32" spans="1:9" ht="61.2" x14ac:dyDescent="0.3">
      <c r="A32" s="212"/>
      <c r="B32" s="30" t="s">
        <v>109</v>
      </c>
      <c r="C32" s="73" t="str">
        <f>IF(Опросный_лист!C68="да","да","")</f>
        <v/>
      </c>
      <c r="D32" s="133"/>
      <c r="E32" s="133"/>
      <c r="F32" s="19" t="s">
        <v>449</v>
      </c>
      <c r="I32" t="str">
        <f t="shared" si="0"/>
        <v/>
      </c>
    </row>
    <row r="33" spans="1:9" ht="61.2" x14ac:dyDescent="0.3">
      <c r="A33" s="212"/>
      <c r="B33" s="30" t="s">
        <v>110</v>
      </c>
      <c r="C33" s="76" t="str">
        <f>IF(Опросный_лист!C69="да","да","")</f>
        <v/>
      </c>
      <c r="D33" s="133"/>
      <c r="E33" s="133"/>
      <c r="F33" s="19" t="s">
        <v>449</v>
      </c>
      <c r="I33" t="str">
        <f t="shared" si="0"/>
        <v/>
      </c>
    </row>
    <row r="34" spans="1:9" ht="61.2" x14ac:dyDescent="0.3">
      <c r="A34" s="212"/>
      <c r="B34" s="30" t="s">
        <v>111</v>
      </c>
      <c r="C34" s="76" t="str">
        <f>IF(Опросный_лист!C70="да","да","")</f>
        <v/>
      </c>
      <c r="D34" s="133"/>
      <c r="E34" s="133"/>
      <c r="F34" s="19" t="s">
        <v>449</v>
      </c>
      <c r="I34" t="str">
        <f t="shared" si="0"/>
        <v/>
      </c>
    </row>
    <row r="35" spans="1:9" ht="61.2" x14ac:dyDescent="0.3">
      <c r="A35" s="212"/>
      <c r="B35" s="30" t="s">
        <v>112</v>
      </c>
      <c r="C35" s="76" t="str">
        <f>IF(Опросный_лист!C71="да","да","")</f>
        <v/>
      </c>
      <c r="D35" s="133"/>
      <c r="E35" s="133"/>
      <c r="F35" s="19" t="s">
        <v>449</v>
      </c>
      <c r="I35" t="str">
        <f t="shared" si="0"/>
        <v/>
      </c>
    </row>
    <row r="36" spans="1:9" ht="61.2" x14ac:dyDescent="0.3">
      <c r="A36" s="212"/>
      <c r="B36" s="48" t="s">
        <v>423</v>
      </c>
      <c r="C36" s="111"/>
      <c r="D36" s="133"/>
      <c r="E36" s="133"/>
      <c r="F36" s="19" t="s">
        <v>449</v>
      </c>
    </row>
    <row r="37" spans="1:9" ht="61.2" x14ac:dyDescent="0.3">
      <c r="A37" s="212"/>
      <c r="B37" s="30" t="s">
        <v>424</v>
      </c>
      <c r="C37" s="76" t="str">
        <f>IF(Опросный_лист!C73="да","да","")</f>
        <v/>
      </c>
      <c r="D37" s="133"/>
      <c r="E37" s="133"/>
      <c r="F37" s="19" t="s">
        <v>449</v>
      </c>
      <c r="I37" t="str">
        <f t="shared" si="0"/>
        <v/>
      </c>
    </row>
    <row r="38" spans="1:9" ht="61.2" x14ac:dyDescent="0.3">
      <c r="A38" s="212"/>
      <c r="B38" s="30" t="s">
        <v>425</v>
      </c>
      <c r="C38" s="76" t="str">
        <f>IF(Опросный_лист!C74="да","да","")</f>
        <v/>
      </c>
      <c r="D38" s="133"/>
      <c r="E38" s="133"/>
      <c r="F38" s="19" t="s">
        <v>449</v>
      </c>
      <c r="I38" t="str">
        <f t="shared" si="0"/>
        <v/>
      </c>
    </row>
    <row r="39" spans="1:9" ht="61.2" x14ac:dyDescent="0.3">
      <c r="A39" s="212"/>
      <c r="B39" s="30" t="s">
        <v>426</v>
      </c>
      <c r="C39" s="76" t="str">
        <f>IF(Опросный_лист!C75="да","да","")</f>
        <v/>
      </c>
      <c r="D39" s="133"/>
      <c r="E39" s="133"/>
      <c r="F39" s="19" t="s">
        <v>449</v>
      </c>
      <c r="I39" t="str">
        <f t="shared" si="0"/>
        <v/>
      </c>
    </row>
    <row r="40" spans="1:9" ht="61.2" x14ac:dyDescent="0.3">
      <c r="A40" s="212"/>
      <c r="B40" s="30" t="s">
        <v>427</v>
      </c>
      <c r="C40" s="76" t="str">
        <f>IF(Опросный_лист!C76="да","да","")</f>
        <v/>
      </c>
      <c r="D40" s="133"/>
      <c r="E40" s="133"/>
      <c r="F40" s="19" t="s">
        <v>449</v>
      </c>
      <c r="I40" t="str">
        <f t="shared" si="0"/>
        <v/>
      </c>
    </row>
    <row r="41" spans="1:9" ht="61.2" x14ac:dyDescent="0.3">
      <c r="A41" s="212"/>
      <c r="B41" s="30" t="s">
        <v>428</v>
      </c>
      <c r="C41" s="76" t="str">
        <f>IF(Опросный_лист!C77="да","да","")</f>
        <v/>
      </c>
      <c r="D41" s="133"/>
      <c r="E41" s="133"/>
      <c r="F41" s="19" t="s">
        <v>449</v>
      </c>
      <c r="I41" t="str">
        <f t="shared" si="0"/>
        <v/>
      </c>
    </row>
    <row r="42" spans="1:9" ht="61.2" x14ac:dyDescent="0.3">
      <c r="A42" s="212"/>
      <c r="B42" s="115" t="s">
        <v>429</v>
      </c>
      <c r="C42" s="76" t="str">
        <f>IF(Опросный_лист!C78="да","да","")</f>
        <v/>
      </c>
      <c r="D42" s="133"/>
      <c r="E42" s="133"/>
      <c r="F42" s="19" t="s">
        <v>449</v>
      </c>
      <c r="I42" t="str">
        <f t="shared" si="0"/>
        <v/>
      </c>
    </row>
    <row r="43" spans="1:9" ht="61.2" x14ac:dyDescent="0.3">
      <c r="A43" s="212"/>
      <c r="B43" s="30" t="s">
        <v>430</v>
      </c>
      <c r="C43" s="76" t="str">
        <f>IF(Опросный_лист!C79="да","да","")</f>
        <v/>
      </c>
      <c r="D43" s="133"/>
      <c r="E43" s="133"/>
      <c r="F43" s="19" t="s">
        <v>449</v>
      </c>
      <c r="I43" t="str">
        <f t="shared" si="0"/>
        <v/>
      </c>
    </row>
    <row r="44" spans="1:9" ht="61.2" x14ac:dyDescent="0.3">
      <c r="A44" s="212"/>
      <c r="B44" s="30" t="s">
        <v>431</v>
      </c>
      <c r="C44" s="76" t="str">
        <f>IF(Опросный_лист!C80="да","да","")</f>
        <v/>
      </c>
      <c r="D44" s="133"/>
      <c r="E44" s="133"/>
      <c r="F44" s="19" t="s">
        <v>449</v>
      </c>
      <c r="I44" t="str">
        <f t="shared" si="0"/>
        <v/>
      </c>
    </row>
    <row r="45" spans="1:9" ht="61.2" x14ac:dyDescent="0.3">
      <c r="A45" s="212"/>
      <c r="B45" s="30" t="s">
        <v>432</v>
      </c>
      <c r="C45" s="76" t="str">
        <f>IF(Опросный_лист!C81="да","да","")</f>
        <v/>
      </c>
      <c r="D45" s="133"/>
      <c r="E45" s="133"/>
      <c r="F45" s="19" t="s">
        <v>449</v>
      </c>
      <c r="I45" t="str">
        <f t="shared" si="0"/>
        <v/>
      </c>
    </row>
    <row r="46" spans="1:9" ht="18.75" customHeight="1" x14ac:dyDescent="0.3">
      <c r="A46" s="212"/>
      <c r="B46" s="30" t="s">
        <v>433</v>
      </c>
      <c r="C46" s="76" t="str">
        <f>IF(Опросный_лист!C82="да","да","")</f>
        <v/>
      </c>
      <c r="D46" s="133"/>
      <c r="E46" s="133"/>
      <c r="F46" s="19" t="s">
        <v>449</v>
      </c>
      <c r="I46" t="str">
        <f t="shared" si="0"/>
        <v/>
      </c>
    </row>
    <row r="47" spans="1:9" ht="61.2" x14ac:dyDescent="0.3">
      <c r="A47" s="212"/>
      <c r="B47" s="30" t="s">
        <v>434</v>
      </c>
      <c r="C47" s="76" t="str">
        <f>IF(Опросный_лист!C83="да","да","")</f>
        <v/>
      </c>
      <c r="D47" s="133"/>
      <c r="E47" s="133"/>
      <c r="F47" s="19" t="s">
        <v>449</v>
      </c>
      <c r="I47" t="str">
        <f t="shared" si="0"/>
        <v/>
      </c>
    </row>
    <row r="48" spans="1:9" ht="61.2" x14ac:dyDescent="0.3">
      <c r="A48" s="212"/>
      <c r="B48" s="30" t="s">
        <v>113</v>
      </c>
      <c r="C48" s="73" t="str">
        <f>IF(OR(C49="да",C50="да",C51="да",C52="да",C53="да",C54="да",C55="да"),"да","")</f>
        <v/>
      </c>
      <c r="D48" s="133"/>
      <c r="E48" s="133"/>
      <c r="F48" s="19" t="s">
        <v>449</v>
      </c>
      <c r="I48" t="str">
        <f t="shared" si="0"/>
        <v/>
      </c>
    </row>
    <row r="49" spans="1:9" ht="61.2" x14ac:dyDescent="0.3">
      <c r="A49" s="212"/>
      <c r="B49" s="30" t="s">
        <v>114</v>
      </c>
      <c r="C49" s="73" t="str">
        <f>IF(Опросный_лист!C85="да","да","")</f>
        <v/>
      </c>
      <c r="D49" s="133"/>
      <c r="E49" s="133"/>
      <c r="F49" s="19" t="s">
        <v>449</v>
      </c>
      <c r="I49" t="str">
        <f t="shared" si="0"/>
        <v/>
      </c>
    </row>
    <row r="50" spans="1:9" ht="61.2" x14ac:dyDescent="0.3">
      <c r="A50" s="212"/>
      <c r="B50" s="30" t="s">
        <v>115</v>
      </c>
      <c r="C50" s="76" t="str">
        <f>IF(Опросный_лист!C86="да","да","")</f>
        <v/>
      </c>
      <c r="D50" s="133"/>
      <c r="E50" s="133"/>
      <c r="F50" s="19" t="s">
        <v>449</v>
      </c>
      <c r="I50" t="str">
        <f t="shared" si="0"/>
        <v/>
      </c>
    </row>
    <row r="51" spans="1:9" ht="61.2" x14ac:dyDescent="0.3">
      <c r="A51" s="212"/>
      <c r="B51" s="30" t="s">
        <v>116</v>
      </c>
      <c r="C51" s="76" t="str">
        <f>IF(Опросный_лист!C87="да","да","")</f>
        <v/>
      </c>
      <c r="D51" s="133"/>
      <c r="E51" s="133"/>
      <c r="F51" s="19" t="s">
        <v>449</v>
      </c>
      <c r="I51" t="str">
        <f t="shared" si="0"/>
        <v/>
      </c>
    </row>
    <row r="52" spans="1:9" ht="61.2" x14ac:dyDescent="0.3">
      <c r="A52" s="212"/>
      <c r="B52" s="30" t="s">
        <v>117</v>
      </c>
      <c r="C52" s="76" t="str">
        <f>IF(Опросный_лист!C88="да","да","")</f>
        <v/>
      </c>
      <c r="D52" s="133"/>
      <c r="E52" s="133"/>
      <c r="F52" s="19" t="s">
        <v>449</v>
      </c>
      <c r="I52" t="str">
        <f t="shared" si="0"/>
        <v/>
      </c>
    </row>
    <row r="53" spans="1:9" ht="61.2" x14ac:dyDescent="0.3">
      <c r="A53" s="212"/>
      <c r="B53" s="30" t="s">
        <v>118</v>
      </c>
      <c r="C53" s="76" t="str">
        <f>IF(Опросный_лист!C89="да","да","")</f>
        <v/>
      </c>
      <c r="D53" s="133"/>
      <c r="E53" s="133"/>
      <c r="F53" s="19" t="s">
        <v>449</v>
      </c>
      <c r="I53" t="str">
        <f t="shared" si="0"/>
        <v/>
      </c>
    </row>
    <row r="54" spans="1:9" ht="61.2" x14ac:dyDescent="0.3">
      <c r="A54" s="212"/>
      <c r="B54" s="30" t="s">
        <v>119</v>
      </c>
      <c r="C54" s="76" t="str">
        <f>IF(Опросный_лист!C90="да","да","")</f>
        <v/>
      </c>
      <c r="D54" s="133"/>
      <c r="E54" s="133"/>
      <c r="F54" s="19" t="s">
        <v>449</v>
      </c>
      <c r="I54" t="str">
        <f t="shared" si="0"/>
        <v/>
      </c>
    </row>
    <row r="55" spans="1:9" ht="61.2" x14ac:dyDescent="0.3">
      <c r="A55" s="212"/>
      <c r="B55" s="30" t="s">
        <v>120</v>
      </c>
      <c r="C55" s="76" t="str">
        <f>IF(Опросный_лист!C91="да","да","")</f>
        <v/>
      </c>
      <c r="D55" s="133"/>
      <c r="E55" s="133"/>
      <c r="F55" s="19" t="s">
        <v>449</v>
      </c>
      <c r="I55" t="str">
        <f t="shared" si="0"/>
        <v/>
      </c>
    </row>
    <row r="56" spans="1:9" ht="61.2" x14ac:dyDescent="0.3">
      <c r="A56" s="212"/>
      <c r="B56" s="48" t="s">
        <v>421</v>
      </c>
      <c r="C56" s="111" t="str">
        <f>IF(Опросный_лист!C92="да","да","")</f>
        <v/>
      </c>
      <c r="D56" s="133"/>
      <c r="E56" s="133"/>
      <c r="F56" s="19" t="s">
        <v>449</v>
      </c>
    </row>
    <row r="57" spans="1:9" ht="61.2" x14ac:dyDescent="0.3">
      <c r="A57" s="212"/>
      <c r="B57" s="30" t="s">
        <v>121</v>
      </c>
      <c r="C57" s="73" t="str">
        <f>IF(OR(C58="да",C59="да",C60="да",C61="да",C62="да"),"да","")</f>
        <v/>
      </c>
      <c r="D57" s="133"/>
      <c r="E57" s="133"/>
      <c r="F57" s="19" t="s">
        <v>449</v>
      </c>
      <c r="I57" t="str">
        <f t="shared" si="0"/>
        <v/>
      </c>
    </row>
    <row r="58" spans="1:9" ht="61.2" x14ac:dyDescent="0.3">
      <c r="A58" s="212"/>
      <c r="B58" s="30" t="s">
        <v>122</v>
      </c>
      <c r="C58" s="73" t="str">
        <f>IF(Опросный_лист!C94="да","да","")</f>
        <v/>
      </c>
      <c r="D58" s="133"/>
      <c r="E58" s="133"/>
      <c r="F58" s="19" t="s">
        <v>449</v>
      </c>
      <c r="I58" t="str">
        <f t="shared" si="0"/>
        <v/>
      </c>
    </row>
    <row r="59" spans="1:9" ht="61.2" x14ac:dyDescent="0.3">
      <c r="A59" s="212"/>
      <c r="B59" s="30" t="s">
        <v>123</v>
      </c>
      <c r="C59" s="76" t="str">
        <f>IF(Опросный_лист!C95="да","да","")</f>
        <v/>
      </c>
      <c r="D59" s="133"/>
      <c r="E59" s="133"/>
      <c r="F59" s="19" t="s">
        <v>449</v>
      </c>
      <c r="I59" t="str">
        <f t="shared" si="0"/>
        <v/>
      </c>
    </row>
    <row r="60" spans="1:9" ht="61.2" x14ac:dyDescent="0.3">
      <c r="A60" s="212"/>
      <c r="B60" s="30" t="s">
        <v>124</v>
      </c>
      <c r="C60" s="76" t="str">
        <f>IF(Опросный_лист!C96="да","да","")</f>
        <v/>
      </c>
      <c r="D60" s="133"/>
      <c r="E60" s="133"/>
      <c r="F60" s="19" t="s">
        <v>449</v>
      </c>
      <c r="I60" t="str">
        <f t="shared" si="0"/>
        <v/>
      </c>
    </row>
    <row r="61" spans="1:9" ht="61.2" x14ac:dyDescent="0.3">
      <c r="A61" s="212"/>
      <c r="B61" s="30" t="s">
        <v>125</v>
      </c>
      <c r="C61" s="76" t="str">
        <f>IF(Опросный_лист!C97="да","да","")</f>
        <v/>
      </c>
      <c r="D61" s="133"/>
      <c r="E61" s="133"/>
      <c r="F61" s="19" t="s">
        <v>449</v>
      </c>
      <c r="I61" t="str">
        <f t="shared" si="0"/>
        <v/>
      </c>
    </row>
    <row r="62" spans="1:9" ht="61.2" x14ac:dyDescent="0.3">
      <c r="A62" s="212"/>
      <c r="B62" s="30" t="s">
        <v>126</v>
      </c>
      <c r="C62" s="76" t="str">
        <f>IF(Опросный_лист!C98="да","да","")</f>
        <v/>
      </c>
      <c r="D62" s="133"/>
      <c r="E62" s="133"/>
      <c r="F62" s="19" t="s">
        <v>449</v>
      </c>
      <c r="I62" t="str">
        <f t="shared" si="0"/>
        <v/>
      </c>
    </row>
    <row r="63" spans="1:9" ht="61.2" x14ac:dyDescent="0.3">
      <c r="A63" s="212"/>
      <c r="B63" s="30" t="s">
        <v>127</v>
      </c>
      <c r="C63" s="73" t="str">
        <f>IF(OR(C64="да",C65="да",C66="да",C67="да",C68="да",C69="да",C70="да"),"да","")</f>
        <v/>
      </c>
      <c r="D63" s="133"/>
      <c r="E63" s="133"/>
      <c r="F63" s="19" t="s">
        <v>449</v>
      </c>
      <c r="I63" t="str">
        <f t="shared" si="0"/>
        <v/>
      </c>
    </row>
    <row r="64" spans="1:9" ht="61.2" x14ac:dyDescent="0.3">
      <c r="A64" s="212"/>
      <c r="B64" s="30" t="s">
        <v>128</v>
      </c>
      <c r="C64" s="76" t="str">
        <f>IF(Опросный_лист!C100="да","да","")</f>
        <v/>
      </c>
      <c r="D64" s="133"/>
      <c r="E64" s="133"/>
      <c r="F64" s="19" t="s">
        <v>449</v>
      </c>
      <c r="I64" t="str">
        <f t="shared" si="0"/>
        <v/>
      </c>
    </row>
    <row r="65" spans="1:9" ht="61.2" x14ac:dyDescent="0.3">
      <c r="A65" s="212"/>
      <c r="B65" s="30" t="s">
        <v>129</v>
      </c>
      <c r="C65" s="76" t="str">
        <f>IF(Опросный_лист!C101="да","да","")</f>
        <v/>
      </c>
      <c r="D65" s="133"/>
      <c r="E65" s="133"/>
      <c r="F65" s="19" t="s">
        <v>449</v>
      </c>
      <c r="I65" t="str">
        <f t="shared" si="0"/>
        <v/>
      </c>
    </row>
    <row r="66" spans="1:9" ht="61.2" x14ac:dyDescent="0.3">
      <c r="A66" s="212"/>
      <c r="B66" s="30" t="s">
        <v>130</v>
      </c>
      <c r="C66" s="76" t="str">
        <f>IF(Опросный_лист!C102="да","да","")</f>
        <v/>
      </c>
      <c r="D66" s="133"/>
      <c r="E66" s="133"/>
      <c r="F66" s="19" t="s">
        <v>449</v>
      </c>
      <c r="I66" t="str">
        <f t="shared" si="0"/>
        <v/>
      </c>
    </row>
    <row r="67" spans="1:9" ht="61.2" x14ac:dyDescent="0.3">
      <c r="A67" s="212"/>
      <c r="B67" s="30" t="s">
        <v>131</v>
      </c>
      <c r="C67" s="76" t="str">
        <f>IF(Опросный_лист!C103="да","да","")</f>
        <v/>
      </c>
      <c r="D67" s="133"/>
      <c r="E67" s="133"/>
      <c r="F67" s="19" t="s">
        <v>449</v>
      </c>
      <c r="I67" t="str">
        <f t="shared" si="0"/>
        <v/>
      </c>
    </row>
    <row r="68" spans="1:9" ht="61.2" x14ac:dyDescent="0.3">
      <c r="A68" s="212"/>
      <c r="B68" s="30" t="s">
        <v>132</v>
      </c>
      <c r="C68" s="76" t="str">
        <f>IF(Опросный_лист!C104="да","да","")</f>
        <v/>
      </c>
      <c r="D68" s="133"/>
      <c r="E68" s="133"/>
      <c r="F68" s="19" t="s">
        <v>449</v>
      </c>
      <c r="I68" t="str">
        <f t="shared" si="0"/>
        <v/>
      </c>
    </row>
    <row r="69" spans="1:9" ht="61.2" x14ac:dyDescent="0.3">
      <c r="A69" s="212"/>
      <c r="B69" s="30" t="s">
        <v>133</v>
      </c>
      <c r="C69" s="76" t="str">
        <f>IF(Опросный_лист!C105="да","да","")</f>
        <v/>
      </c>
      <c r="D69" s="133"/>
      <c r="E69" s="133"/>
      <c r="F69" s="19" t="s">
        <v>449</v>
      </c>
      <c r="I69" t="str">
        <f t="shared" si="0"/>
        <v/>
      </c>
    </row>
    <row r="70" spans="1:9" ht="61.2" x14ac:dyDescent="0.3">
      <c r="A70" s="213"/>
      <c r="B70" s="30" t="s">
        <v>134</v>
      </c>
      <c r="C70" s="76" t="str">
        <f>IF(Опросный_лист!C106="да","да","")</f>
        <v/>
      </c>
      <c r="D70" s="133"/>
      <c r="E70" s="133"/>
      <c r="F70" s="19" t="s">
        <v>449</v>
      </c>
      <c r="I70" t="str">
        <f t="shared" si="0"/>
        <v/>
      </c>
    </row>
    <row r="71" spans="1:9" ht="66" x14ac:dyDescent="0.3">
      <c r="A71" s="54" t="s">
        <v>213</v>
      </c>
      <c r="B71" s="30" t="s">
        <v>135</v>
      </c>
      <c r="C71" s="73" t="str">
        <f>IF(Опросный_лист!E67="да","да","")</f>
        <v/>
      </c>
      <c r="D71" s="133"/>
      <c r="E71" s="133"/>
      <c r="F71" s="19" t="s">
        <v>450</v>
      </c>
      <c r="I71" t="str">
        <f t="shared" si="0"/>
        <v/>
      </c>
    </row>
    <row r="72" spans="1:9" ht="66" x14ac:dyDescent="0.3">
      <c r="A72" s="69" t="s">
        <v>215</v>
      </c>
      <c r="B72" s="30" t="s">
        <v>302</v>
      </c>
      <c r="C72" s="76" t="str">
        <f>IF(Опросный_лист!E67="да","да","")</f>
        <v/>
      </c>
      <c r="D72" s="133"/>
      <c r="E72" s="133"/>
      <c r="F72" s="19" t="s">
        <v>451</v>
      </c>
      <c r="I72" t="str">
        <f t="shared" si="0"/>
        <v/>
      </c>
    </row>
    <row r="73" spans="1:9" ht="66" x14ac:dyDescent="0.3">
      <c r="A73" s="70" t="s">
        <v>217</v>
      </c>
      <c r="B73" s="48" t="s">
        <v>467</v>
      </c>
      <c r="C73" s="76" t="str">
        <f>IF(Опросный_лист!E67="да","да","")</f>
        <v/>
      </c>
      <c r="D73" s="133"/>
      <c r="E73" s="135" t="s">
        <v>466</v>
      </c>
      <c r="F73" s="127"/>
      <c r="I73" t="str">
        <f>IF(C73="да",1,"")</f>
        <v/>
      </c>
    </row>
    <row r="74" spans="1:9" ht="52.8" x14ac:dyDescent="0.3">
      <c r="A74" s="211" t="s">
        <v>218</v>
      </c>
      <c r="B74" s="48" t="s">
        <v>476</v>
      </c>
      <c r="C74" s="74" t="str">
        <f>IF(OR(C75="да",C76="да"),"да","")</f>
        <v/>
      </c>
      <c r="D74" s="81"/>
      <c r="E74" s="81"/>
      <c r="F74" s="128"/>
      <c r="I74" t="str">
        <f t="shared" ref="I74:I104" si="1">IF(C74="да",1,"")</f>
        <v/>
      </c>
    </row>
    <row r="75" spans="1:9" ht="66" x14ac:dyDescent="0.3">
      <c r="A75" s="212"/>
      <c r="B75" s="48" t="s">
        <v>477</v>
      </c>
      <c r="C75" s="80" t="str">
        <f>IF(Опросный_лист!C107="ЛНКиД Подрядчика","да","")</f>
        <v/>
      </c>
      <c r="D75" s="133"/>
      <c r="E75" s="133"/>
      <c r="F75" s="19" t="s">
        <v>448</v>
      </c>
      <c r="I75" t="str">
        <f t="shared" si="1"/>
        <v/>
      </c>
    </row>
    <row r="76" spans="1:9" ht="51" x14ac:dyDescent="0.3">
      <c r="A76" s="213"/>
      <c r="B76" s="48" t="s">
        <v>393</v>
      </c>
      <c r="C76" s="80" t="str">
        <f>IF(Опросный_лист!C107="ЛНКиД Подрядчика","да","")</f>
        <v/>
      </c>
      <c r="D76" s="133"/>
      <c r="E76" s="133"/>
      <c r="F76" s="19" t="s">
        <v>453</v>
      </c>
      <c r="I76" t="str">
        <f t="shared" si="1"/>
        <v/>
      </c>
    </row>
    <row r="77" spans="1:9" ht="26.4" x14ac:dyDescent="0.3">
      <c r="A77" s="211" t="s">
        <v>219</v>
      </c>
      <c r="B77" s="30" t="s">
        <v>478</v>
      </c>
      <c r="C77" s="74" t="str">
        <f>IF(Опросный_лист!C108="да","да","")</f>
        <v/>
      </c>
      <c r="D77" s="81"/>
      <c r="E77" s="81"/>
      <c r="F77" s="129"/>
      <c r="I77" t="str">
        <f>IF(C77="да",1,"")</f>
        <v/>
      </c>
    </row>
    <row r="78" spans="1:9" ht="67.5" customHeight="1" x14ac:dyDescent="0.3">
      <c r="A78" s="212"/>
      <c r="B78" s="48" t="s">
        <v>287</v>
      </c>
      <c r="C78" s="73" t="str">
        <f>IF(Опросный_лист!C108="да","да","")</f>
        <v/>
      </c>
      <c r="D78" s="133"/>
      <c r="E78" s="133"/>
      <c r="F78" s="19" t="s">
        <v>448</v>
      </c>
      <c r="I78" t="str">
        <f t="shared" si="1"/>
        <v/>
      </c>
    </row>
    <row r="79" spans="1:9" ht="39.6" x14ac:dyDescent="0.3">
      <c r="A79" s="212"/>
      <c r="B79" s="48" t="s">
        <v>479</v>
      </c>
      <c r="C79" s="73" t="str">
        <f>IF(Опросный_лист!C108="да","да","")</f>
        <v/>
      </c>
      <c r="D79" s="133"/>
      <c r="E79" s="133"/>
      <c r="F79" s="19" t="s">
        <v>448</v>
      </c>
      <c r="I79" t="str">
        <f t="shared" si="1"/>
        <v/>
      </c>
    </row>
    <row r="80" spans="1:9" ht="26.4" x14ac:dyDescent="0.3">
      <c r="A80" s="213"/>
      <c r="B80" s="48" t="s">
        <v>462</v>
      </c>
      <c r="C80" s="73" t="str">
        <f>IF(Опросный_лист!C108="да","да","")</f>
        <v/>
      </c>
      <c r="D80" s="133"/>
      <c r="E80" s="133"/>
      <c r="F80" s="19"/>
      <c r="I80" t="str">
        <f t="shared" si="1"/>
        <v/>
      </c>
    </row>
    <row r="81" spans="1:9" ht="26.4" x14ac:dyDescent="0.3">
      <c r="A81" s="211" t="s">
        <v>220</v>
      </c>
      <c r="B81" s="48" t="s">
        <v>474</v>
      </c>
      <c r="C81" s="74" t="str">
        <f>IF(OR(C82="да",C83="да",C84="да"),"да","")</f>
        <v/>
      </c>
      <c r="D81" s="81"/>
      <c r="E81" s="81"/>
      <c r="F81" s="129"/>
      <c r="I81" t="str">
        <f t="shared" si="1"/>
        <v/>
      </c>
    </row>
    <row r="82" spans="1:9" ht="52.8" x14ac:dyDescent="0.3">
      <c r="A82" s="212"/>
      <c r="B82" s="48" t="s">
        <v>475</v>
      </c>
      <c r="C82" s="73" t="str">
        <f>IF(Опросный_лист!C111="да","да","")</f>
        <v/>
      </c>
      <c r="D82" s="133"/>
      <c r="E82" s="133"/>
      <c r="F82" s="19" t="s">
        <v>448</v>
      </c>
      <c r="I82" t="str">
        <f t="shared" si="1"/>
        <v/>
      </c>
    </row>
    <row r="83" spans="1:9" ht="52.5" customHeight="1" x14ac:dyDescent="0.3">
      <c r="A83" s="212"/>
      <c r="B83" s="48" t="s">
        <v>394</v>
      </c>
      <c r="C83" s="73" t="str">
        <f>IF(Опросный_лист!C111="да","да","")</f>
        <v/>
      </c>
      <c r="D83" s="133"/>
      <c r="E83" s="133"/>
      <c r="F83" s="19" t="s">
        <v>448</v>
      </c>
      <c r="I83" t="str">
        <f t="shared" si="1"/>
        <v/>
      </c>
    </row>
    <row r="84" spans="1:9" ht="52.8" x14ac:dyDescent="0.3">
      <c r="A84" s="213"/>
      <c r="B84" s="48" t="s">
        <v>395</v>
      </c>
      <c r="C84" s="76" t="str">
        <f>IF(Опросный_лист!C112="да","да","")</f>
        <v/>
      </c>
      <c r="D84" s="133"/>
      <c r="E84" s="133"/>
      <c r="F84" s="125" t="s">
        <v>454</v>
      </c>
      <c r="I84" t="str">
        <f t="shared" si="1"/>
        <v/>
      </c>
    </row>
    <row r="85" spans="1:9" ht="52.8" x14ac:dyDescent="0.3">
      <c r="A85" s="211" t="s">
        <v>230</v>
      </c>
      <c r="B85" s="48" t="s">
        <v>584</v>
      </c>
      <c r="C85" s="74" t="str">
        <f>IF(OR(C86="да", C87="да",C88="да",C89="да",C90="да",C91="да",C92="да"),"да","")</f>
        <v/>
      </c>
      <c r="D85" s="81"/>
      <c r="E85" s="81"/>
      <c r="F85" s="125"/>
      <c r="I85" t="str">
        <f t="shared" ref="I85:I90" si="2">IF(C85="да",1,"")</f>
        <v/>
      </c>
    </row>
    <row r="86" spans="1:9" x14ac:dyDescent="0.3">
      <c r="A86" s="212"/>
      <c r="B86" s="48" t="s">
        <v>585</v>
      </c>
      <c r="C86" s="138"/>
      <c r="D86" s="138"/>
      <c r="E86" s="138"/>
      <c r="F86" s="125"/>
      <c r="I86" t="str">
        <f t="shared" si="2"/>
        <v/>
      </c>
    </row>
    <row r="87" spans="1:9" ht="40.799999999999997" x14ac:dyDescent="0.3">
      <c r="A87" s="212"/>
      <c r="B87" s="48" t="s">
        <v>485</v>
      </c>
      <c r="C87" s="136" t="str">
        <f>IF(Опросный_лист!$C$36="да","да","")</f>
        <v/>
      </c>
      <c r="D87" s="133"/>
      <c r="E87" s="133"/>
      <c r="F87" s="125" t="s">
        <v>586</v>
      </c>
      <c r="I87" t="str">
        <f t="shared" si="2"/>
        <v/>
      </c>
    </row>
    <row r="88" spans="1:9" ht="26.4" x14ac:dyDescent="0.3">
      <c r="A88" s="212"/>
      <c r="B88" s="48" t="s">
        <v>484</v>
      </c>
      <c r="C88" s="136" t="str">
        <f>IF(Опросный_лист!$C$36="да","да","")</f>
        <v/>
      </c>
      <c r="D88" s="133"/>
      <c r="E88" s="133"/>
      <c r="F88" s="125" t="s">
        <v>487</v>
      </c>
      <c r="I88" t="str">
        <f t="shared" si="2"/>
        <v/>
      </c>
    </row>
    <row r="89" spans="1:9" ht="26.4" x14ac:dyDescent="0.3">
      <c r="A89" s="212"/>
      <c r="B89" s="48" t="s">
        <v>480</v>
      </c>
      <c r="C89" s="136" t="str">
        <f>IF(Опросный_лист!$C$36="да","да","")</f>
        <v/>
      </c>
      <c r="D89" s="133"/>
      <c r="E89" s="133"/>
      <c r="F89" s="19" t="s">
        <v>447</v>
      </c>
      <c r="I89" t="str">
        <f t="shared" si="2"/>
        <v/>
      </c>
    </row>
    <row r="90" spans="1:9" ht="26.4" x14ac:dyDescent="0.3">
      <c r="A90" s="212"/>
      <c r="B90" s="48" t="s">
        <v>482</v>
      </c>
      <c r="C90" s="136" t="str">
        <f>IF(Опросный_лист!$C$36="да","да","")</f>
        <v/>
      </c>
      <c r="D90" s="133"/>
      <c r="E90" s="133"/>
      <c r="F90" s="125" t="s">
        <v>487</v>
      </c>
      <c r="I90" t="str">
        <f t="shared" si="2"/>
        <v/>
      </c>
    </row>
    <row r="91" spans="1:9" ht="26.4" x14ac:dyDescent="0.3">
      <c r="A91" s="212"/>
      <c r="B91" s="48" t="s">
        <v>481</v>
      </c>
      <c r="C91" s="136" t="str">
        <f>IF(Опросный_лист!$C$36="да","да","")</f>
        <v/>
      </c>
      <c r="D91" s="133"/>
      <c r="E91" s="133"/>
      <c r="F91" s="125" t="s">
        <v>486</v>
      </c>
      <c r="I91" t="str">
        <f t="shared" ref="I91:I92" si="3">IF(C91="да",1,"")</f>
        <v/>
      </c>
    </row>
    <row r="92" spans="1:9" ht="26.4" x14ac:dyDescent="0.3">
      <c r="A92" s="213"/>
      <c r="B92" s="48" t="s">
        <v>483</v>
      </c>
      <c r="C92" s="136" t="str">
        <f>IF(Опросный_лист!$C$36="да","да","")</f>
        <v/>
      </c>
      <c r="D92" s="133"/>
      <c r="E92" s="133"/>
      <c r="F92" s="125" t="s">
        <v>488</v>
      </c>
      <c r="I92" t="str">
        <f t="shared" si="3"/>
        <v/>
      </c>
    </row>
    <row r="93" spans="1:9" ht="133.5" customHeight="1" x14ac:dyDescent="0.3">
      <c r="A93" s="70" t="s">
        <v>231</v>
      </c>
      <c r="B93" s="48" t="s">
        <v>396</v>
      </c>
      <c r="C93" s="71" t="str">
        <f>Опросный_лист!E115</f>
        <v/>
      </c>
      <c r="D93" s="133"/>
      <c r="E93" s="133"/>
      <c r="F93" s="130"/>
      <c r="I93" t="str">
        <f>IF(C93="","",1)</f>
        <v/>
      </c>
    </row>
    <row r="94" spans="1:9" ht="66" x14ac:dyDescent="0.3">
      <c r="A94" s="54" t="s">
        <v>232</v>
      </c>
      <c r="B94" s="30" t="s">
        <v>174</v>
      </c>
      <c r="C94" s="73" t="str">
        <f>IF(OR(Опросный_лист!C150="да",Опросный_лист!C153="да"),"да","")</f>
        <v/>
      </c>
      <c r="D94" s="133"/>
      <c r="E94" s="133"/>
      <c r="F94" s="131" t="s">
        <v>455</v>
      </c>
      <c r="I94" t="str">
        <f t="shared" si="1"/>
        <v/>
      </c>
    </row>
    <row r="95" spans="1:9" ht="91.8" x14ac:dyDescent="0.3">
      <c r="A95" s="54" t="s">
        <v>233</v>
      </c>
      <c r="B95" s="30" t="s">
        <v>468</v>
      </c>
      <c r="C95" s="73" t="str">
        <f>IF(Опросный_лист!C150="да","да","")</f>
        <v/>
      </c>
      <c r="D95" s="133"/>
      <c r="E95" s="134" t="s">
        <v>469</v>
      </c>
      <c r="F95" s="123" t="s">
        <v>456</v>
      </c>
      <c r="I95" t="str">
        <f t="shared" si="1"/>
        <v/>
      </c>
    </row>
    <row r="96" spans="1:9" ht="95.25" customHeight="1" x14ac:dyDescent="0.3">
      <c r="A96" s="54" t="s">
        <v>234</v>
      </c>
      <c r="B96" s="30" t="s">
        <v>397</v>
      </c>
      <c r="C96" s="73" t="str">
        <f>IF(Опросный_лист!C150="да","да","")</f>
        <v/>
      </c>
      <c r="D96" s="133"/>
      <c r="E96" s="133"/>
      <c r="F96" s="19" t="s">
        <v>448</v>
      </c>
      <c r="I96" t="str">
        <f t="shared" si="1"/>
        <v/>
      </c>
    </row>
    <row r="97" spans="1:11" ht="118.8" x14ac:dyDescent="0.3">
      <c r="A97" s="54" t="s">
        <v>270</v>
      </c>
      <c r="B97" s="30" t="s">
        <v>107</v>
      </c>
      <c r="C97" s="73" t="str">
        <f>IF(Опросный_лист!C154="да, на транспорте с количеством мест более 8","да","")</f>
        <v/>
      </c>
      <c r="D97" s="133"/>
      <c r="E97" s="133"/>
      <c r="F97" s="19" t="s">
        <v>446</v>
      </c>
      <c r="I97" t="str">
        <f t="shared" si="1"/>
        <v/>
      </c>
    </row>
    <row r="98" spans="1:11" ht="15.6" x14ac:dyDescent="0.3">
      <c r="A98" s="211" t="s">
        <v>271</v>
      </c>
      <c r="B98" s="48" t="s">
        <v>268</v>
      </c>
      <c r="C98" s="74" t="str">
        <f>IF(OR(C99="да",C100="да",C101="да",C102="да"),"да","")</f>
        <v/>
      </c>
      <c r="D98" s="81"/>
      <c r="E98" s="81"/>
      <c r="F98" s="126"/>
      <c r="I98" t="str">
        <f t="shared" si="1"/>
        <v/>
      </c>
    </row>
    <row r="99" spans="1:11" ht="39.6" x14ac:dyDescent="0.3">
      <c r="A99" s="212"/>
      <c r="B99" s="48" t="s">
        <v>292</v>
      </c>
      <c r="C99" s="77" t="str">
        <f>IF(OR(Опросный_лист!C38="да",Опросный_лист!C39="да",Опросный_лист!C40="да",Опросный_лист!C41="да"),"да","")</f>
        <v/>
      </c>
      <c r="D99" s="133"/>
      <c r="E99" s="135" t="s">
        <v>466</v>
      </c>
      <c r="F99" s="132" t="s">
        <v>452</v>
      </c>
      <c r="I99" t="str">
        <f t="shared" si="1"/>
        <v/>
      </c>
    </row>
    <row r="100" spans="1:11" ht="36" x14ac:dyDescent="0.3">
      <c r="A100" s="212"/>
      <c r="B100" s="48" t="s">
        <v>293</v>
      </c>
      <c r="C100" s="77" t="str">
        <f>IF(Опросный_лист!C151="да","да","")</f>
        <v/>
      </c>
      <c r="D100" s="133"/>
      <c r="E100" s="135" t="s">
        <v>466</v>
      </c>
      <c r="F100" s="132" t="s">
        <v>452</v>
      </c>
      <c r="I100" t="str">
        <f t="shared" si="1"/>
        <v/>
      </c>
    </row>
    <row r="101" spans="1:11" ht="39.6" x14ac:dyDescent="0.3">
      <c r="A101" s="212"/>
      <c r="B101" s="48" t="s">
        <v>294</v>
      </c>
      <c r="C101" s="77" t="str">
        <f>IF(Опросный_лист!C155="да","да","")</f>
        <v/>
      </c>
      <c r="D101" s="133"/>
      <c r="E101" s="135" t="s">
        <v>466</v>
      </c>
      <c r="F101" s="132" t="s">
        <v>452</v>
      </c>
      <c r="I101" t="str">
        <f t="shared" si="1"/>
        <v/>
      </c>
    </row>
    <row r="102" spans="1:11" ht="39.6" x14ac:dyDescent="0.3">
      <c r="A102" s="213"/>
      <c r="B102" s="48" t="s">
        <v>295</v>
      </c>
      <c r="C102" s="73" t="str">
        <f>IF(Опросный_лист!C111="да","да","")</f>
        <v/>
      </c>
      <c r="D102" s="133"/>
      <c r="E102" s="135" t="s">
        <v>466</v>
      </c>
      <c r="F102" s="132" t="s">
        <v>452</v>
      </c>
      <c r="I102" t="str">
        <f t="shared" si="1"/>
        <v/>
      </c>
    </row>
    <row r="103" spans="1:11" ht="92.4" x14ac:dyDescent="0.3">
      <c r="A103" s="54" t="s">
        <v>235</v>
      </c>
      <c r="B103" s="30" t="s">
        <v>418</v>
      </c>
      <c r="C103" s="73" t="str">
        <f>IF(Опросный_лист!C156="да","да","")</f>
        <v/>
      </c>
      <c r="D103" s="133"/>
      <c r="E103" s="134" t="s">
        <v>470</v>
      </c>
      <c r="F103" s="19"/>
      <c r="I103" t="str">
        <f t="shared" si="1"/>
        <v/>
      </c>
    </row>
    <row r="104" spans="1:11" ht="171" customHeight="1" x14ac:dyDescent="0.3">
      <c r="A104" s="222" t="s">
        <v>236</v>
      </c>
      <c r="B104" s="30" t="str">
        <f>CONCATENATE(G104,H104,J104,K104)</f>
        <v xml:space="preserve"> противошумными наушниками или берушами, необходимыми для предотвращения или уменьшения воздействия опасных и вредных производственных факторов, и соответствующими требованиям Заказчика: </v>
      </c>
      <c r="C104" s="223"/>
      <c r="D104" s="133"/>
      <c r="E104" s="224" t="s">
        <v>470</v>
      </c>
      <c r="F104" s="19"/>
      <c r="G104" s="272"/>
      <c r="H104" s="48" t="str">
        <f>IF(Опросный_лист!C110="да"," изолирующими шланговыми противогазами (ПШ-1, ПШ-2, ШДА), ","")</f>
        <v/>
      </c>
      <c r="I104" t="str">
        <f t="shared" si="1"/>
        <v/>
      </c>
      <c r="J104" s="48" t="str">
        <f>IF(OR(Опросный_лист!C111="да",Опросный_лист!C112="да")," сертифицированными средствами индивидуальной защиты от падения с высоты, ","")</f>
        <v/>
      </c>
      <c r="K104" s="48" t="s">
        <v>621</v>
      </c>
    </row>
    <row r="105" spans="1:11" ht="41.25" customHeight="1" x14ac:dyDescent="0.3">
      <c r="A105" s="222"/>
      <c r="B105" s="30" t="s">
        <v>27</v>
      </c>
      <c r="C105" s="223"/>
      <c r="D105" s="133"/>
      <c r="E105" s="224"/>
      <c r="F105" s="19"/>
      <c r="I105" t="str">
        <f>IF(C104="да",1,"")</f>
        <v/>
      </c>
    </row>
    <row r="106" spans="1:11" ht="15.6" x14ac:dyDescent="0.3">
      <c r="A106" s="218"/>
      <c r="B106" s="218"/>
      <c r="C106" s="218"/>
      <c r="D106" s="218"/>
      <c r="E106" s="218"/>
      <c r="F106" s="121"/>
    </row>
    <row r="107" spans="1:11" ht="15.6" x14ac:dyDescent="0.3">
      <c r="A107" s="47"/>
    </row>
    <row r="108" spans="1:11" ht="15.6" x14ac:dyDescent="0.3">
      <c r="A108" s="47"/>
    </row>
    <row r="109" spans="1:11" ht="15.6" x14ac:dyDescent="0.3">
      <c r="A109" s="47"/>
    </row>
    <row r="110" spans="1:11" x14ac:dyDescent="0.3">
      <c r="C110" s="78" t="s">
        <v>13</v>
      </c>
    </row>
    <row r="111" spans="1:11" ht="15.6" x14ac:dyDescent="0.3">
      <c r="A111" s="47"/>
      <c r="C111" s="210" t="s">
        <v>290</v>
      </c>
      <c r="D111" s="210"/>
    </row>
    <row r="112" spans="1:11" x14ac:dyDescent="0.3">
      <c r="C112" s="98" t="s">
        <v>288</v>
      </c>
      <c r="D112" s="98" t="s">
        <v>289</v>
      </c>
    </row>
  </sheetData>
  <autoFilter ref="A4:I105"/>
  <mergeCells count="17">
    <mergeCell ref="A1:E1"/>
    <mergeCell ref="A106:E106"/>
    <mergeCell ref="A30:A70"/>
    <mergeCell ref="C16:E16"/>
    <mergeCell ref="A16:A26"/>
    <mergeCell ref="A98:A102"/>
    <mergeCell ref="A104:A105"/>
    <mergeCell ref="C104:C105"/>
    <mergeCell ref="E104:E105"/>
    <mergeCell ref="A81:A84"/>
    <mergeCell ref="C111:D111"/>
    <mergeCell ref="A74:A76"/>
    <mergeCell ref="A3:A4"/>
    <mergeCell ref="B3:B4"/>
    <mergeCell ref="C3:E3"/>
    <mergeCell ref="A77:A80"/>
    <mergeCell ref="A85:A92"/>
  </mergeCells>
  <dataValidations count="1">
    <dataValidation type="list" allowBlank="1" showInputMessage="1" showErrorMessage="1" sqref="D5:E5 D7:E13 D14:D15 D17:E29 D31:E72 D73 D75:E76 D78:E80 D82:E94 E96:E97 D95:D97 D99:D105">
      <formula1>$K$5:$K$6</formula1>
    </dataValidation>
  </dataValidations>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workbookViewId="0">
      <selection activeCell="G5" sqref="G5"/>
    </sheetView>
  </sheetViews>
  <sheetFormatPr defaultRowHeight="14.4" x14ac:dyDescent="0.3"/>
  <cols>
    <col min="1" max="1" width="8.88671875" style="194"/>
    <col min="2" max="2" width="26.88671875" style="194" customWidth="1"/>
    <col min="3" max="3" width="76.21875" style="194" customWidth="1"/>
    <col min="4" max="16384" width="8.88671875" style="194"/>
  </cols>
  <sheetData>
    <row r="2" spans="2:6" ht="15.6" x14ac:dyDescent="0.3">
      <c r="B2" s="270" t="s">
        <v>749</v>
      </c>
      <c r="C2" s="271"/>
      <c r="D2" s="271"/>
      <c r="E2" s="271"/>
      <c r="F2" s="271"/>
    </row>
    <row r="4" spans="2:6" ht="28.8" x14ac:dyDescent="0.3">
      <c r="B4" s="190" t="s">
        <v>719</v>
      </c>
      <c r="C4" s="190" t="s">
        <v>720</v>
      </c>
    </row>
    <row r="5" spans="2:6" ht="115.2" x14ac:dyDescent="0.3">
      <c r="B5" s="191" t="s">
        <v>721</v>
      </c>
      <c r="C5" s="192" t="s">
        <v>722</v>
      </c>
    </row>
    <row r="6" spans="2:6" ht="187.2" x14ac:dyDescent="0.3">
      <c r="B6" s="191" t="s">
        <v>723</v>
      </c>
      <c r="C6" s="193" t="s">
        <v>724</v>
      </c>
    </row>
    <row r="7" spans="2:6" x14ac:dyDescent="0.3">
      <c r="B7" s="225" t="s">
        <v>725</v>
      </c>
      <c r="C7" s="225"/>
    </row>
    <row r="8" spans="2:6" ht="28.8" x14ac:dyDescent="0.3">
      <c r="B8" s="191" t="s">
        <v>726</v>
      </c>
      <c r="C8" s="192" t="s">
        <v>727</v>
      </c>
    </row>
    <row r="9" spans="2:6" ht="57.6" x14ac:dyDescent="0.3">
      <c r="B9" s="191" t="s">
        <v>728</v>
      </c>
      <c r="C9" s="192" t="s">
        <v>729</v>
      </c>
    </row>
    <row r="10" spans="2:6" ht="100.8" x14ac:dyDescent="0.3">
      <c r="B10" s="191" t="s">
        <v>730</v>
      </c>
      <c r="C10" s="193" t="s">
        <v>731</v>
      </c>
    </row>
    <row r="11" spans="2:6" ht="43.2" x14ac:dyDescent="0.3">
      <c r="B11" s="191" t="s">
        <v>732</v>
      </c>
      <c r="C11" s="193" t="s">
        <v>733</v>
      </c>
    </row>
    <row r="12" spans="2:6" ht="86.4" x14ac:dyDescent="0.3">
      <c r="B12" s="191" t="s">
        <v>734</v>
      </c>
      <c r="C12" s="193" t="s">
        <v>735</v>
      </c>
    </row>
    <row r="13" spans="2:6" x14ac:dyDescent="0.3">
      <c r="B13" s="191" t="s">
        <v>736</v>
      </c>
      <c r="C13" s="193" t="s">
        <v>737</v>
      </c>
    </row>
    <row r="14" spans="2:6" ht="86.4" x14ac:dyDescent="0.3">
      <c r="B14" s="191" t="s">
        <v>738</v>
      </c>
      <c r="C14" s="193" t="s">
        <v>739</v>
      </c>
    </row>
    <row r="15" spans="2:6" ht="57.6" x14ac:dyDescent="0.3">
      <c r="B15" s="191" t="s">
        <v>740</v>
      </c>
      <c r="C15" s="193" t="s">
        <v>741</v>
      </c>
    </row>
    <row r="16" spans="2:6" x14ac:dyDescent="0.3">
      <c r="B16" s="191" t="s">
        <v>742</v>
      </c>
      <c r="C16" s="193" t="s">
        <v>743</v>
      </c>
    </row>
    <row r="17" spans="2:3" ht="57.6" x14ac:dyDescent="0.3">
      <c r="B17" s="191" t="s">
        <v>744</v>
      </c>
      <c r="C17" s="193" t="s">
        <v>745</v>
      </c>
    </row>
    <row r="18" spans="2:3" ht="28.8" x14ac:dyDescent="0.3">
      <c r="B18" s="191" t="s">
        <v>746</v>
      </c>
      <c r="C18" s="193" t="s">
        <v>747</v>
      </c>
    </row>
    <row r="21" spans="2:3" ht="95.4" customHeight="1" x14ac:dyDescent="0.3">
      <c r="B21" s="226" t="s">
        <v>748</v>
      </c>
      <c r="C21" s="227"/>
    </row>
  </sheetData>
  <mergeCells count="3">
    <mergeCell ref="B7:C7"/>
    <mergeCell ref="B21:C21"/>
    <mergeCell ref="B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33"/>
  <sheetViews>
    <sheetView showZeros="0" view="pageBreakPreview" topLeftCell="A162" zoomScale="85" zoomScaleNormal="100" zoomScaleSheetLayoutView="85" workbookViewId="0">
      <selection activeCell="H169" sqref="H169"/>
    </sheetView>
  </sheetViews>
  <sheetFormatPr defaultRowHeight="14.4" x14ac:dyDescent="0.3"/>
  <cols>
    <col min="1" max="1" width="9.6640625" bestFit="1" customWidth="1"/>
    <col min="2" max="2" width="55.33203125" customWidth="1"/>
    <col min="3" max="3" width="13" style="160" customWidth="1"/>
    <col min="4" max="4" width="17.6640625" style="148" customWidth="1"/>
    <col min="5" max="5" width="14.6640625" style="143" customWidth="1"/>
    <col min="6" max="6" width="16" customWidth="1"/>
    <col min="7" max="7" width="14.88671875" customWidth="1"/>
    <col min="8" max="8" width="13.6640625" style="174" customWidth="1"/>
    <col min="9" max="9" width="13.6640625" style="175" customWidth="1"/>
    <col min="10" max="10" width="9.109375" style="175"/>
    <col min="11" max="11" width="16.88671875" style="175" bestFit="1" customWidth="1"/>
    <col min="12" max="12" width="16.33203125" style="175" customWidth="1"/>
    <col min="13" max="13" width="9.109375" style="175"/>
  </cols>
  <sheetData>
    <row r="1" spans="1:16384" ht="15.6" x14ac:dyDescent="0.3">
      <c r="A1" s="257" t="s">
        <v>0</v>
      </c>
      <c r="B1" s="257"/>
      <c r="C1" s="257"/>
      <c r="D1" s="257"/>
      <c r="E1" s="257"/>
      <c r="F1" s="257"/>
      <c r="G1" s="257"/>
    </row>
    <row r="2" spans="1:16384" ht="31.5" customHeight="1" x14ac:dyDescent="0.3">
      <c r="A2" s="258" t="str">
        <f>CONCATENATE("для производства работ ",Опросный_лист!C160)</f>
        <v xml:space="preserve">для производства работ </v>
      </c>
      <c r="B2" s="258"/>
      <c r="C2" s="258"/>
      <c r="D2" s="258"/>
      <c r="E2" s="258"/>
      <c r="F2" s="258"/>
      <c r="G2" s="258"/>
    </row>
    <row r="3" spans="1:16384" ht="15.6" x14ac:dyDescent="0.3">
      <c r="A3" s="1"/>
    </row>
    <row r="4" spans="1:16384" ht="15.6" x14ac:dyDescent="0.3">
      <c r="A4" s="256" t="str">
        <f>'Ввод данных площадки'!B9</f>
        <v xml:space="preserve">ул. Социалистическая, 71, г. Благовещенск 
453434, Республика Башкортостан                                  
</v>
      </c>
      <c r="B4" s="256"/>
      <c r="F4" s="240" t="str">
        <f>IF(Опросный_лист!C168="","",Опросный_лист!C168)</f>
        <v/>
      </c>
      <c r="G4" s="240"/>
    </row>
    <row r="5" spans="1:16384" ht="15.75" customHeight="1" x14ac:dyDescent="0.3">
      <c r="A5" s="256"/>
      <c r="B5" s="256"/>
    </row>
    <row r="6" spans="1:16384" x14ac:dyDescent="0.3">
      <c r="A6" s="2" t="s">
        <v>1</v>
      </c>
    </row>
    <row r="7" spans="1:16384" s="11" customFormat="1" ht="15.6" x14ac:dyDescent="0.3">
      <c r="A7" s="248" t="str">
        <f>'Ввод данных площадки'!A9</f>
        <v>АО «ПОЛИЭФ»</v>
      </c>
      <c r="B7" s="248"/>
      <c r="C7" s="248"/>
      <c r="D7" s="248"/>
      <c r="E7" s="248"/>
      <c r="F7" s="248"/>
      <c r="G7" s="248"/>
      <c r="H7" s="176"/>
      <c r="I7" s="177"/>
      <c r="J7" s="177"/>
      <c r="K7" s="177"/>
      <c r="L7" s="177"/>
      <c r="M7" s="177"/>
    </row>
    <row r="8" spans="1:16384" ht="10.5" customHeight="1" x14ac:dyDescent="0.3">
      <c r="A8" s="236" t="s">
        <v>2</v>
      </c>
      <c r="B8" s="236"/>
      <c r="C8" s="236"/>
      <c r="D8" s="236"/>
      <c r="E8" s="236"/>
      <c r="F8" s="236"/>
      <c r="G8" s="236"/>
      <c r="H8" s="176"/>
      <c r="I8" s="177"/>
      <c r="J8" s="177"/>
      <c r="K8" s="177"/>
      <c r="L8" s="177"/>
      <c r="M8" s="177"/>
      <c r="N8" s="11"/>
      <c r="O8" s="11"/>
    </row>
    <row r="9" spans="1:16384" ht="15.6" x14ac:dyDescent="0.3">
      <c r="A9" s="238" t="e">
        <f>CONCATENATE("Мы, нижеподписавшиеся, ",H9)</f>
        <v>#N/A</v>
      </c>
      <c r="B9" s="239"/>
      <c r="C9" s="239"/>
      <c r="D9" s="239"/>
      <c r="E9" s="239"/>
      <c r="F9" s="239"/>
      <c r="G9" s="239"/>
      <c r="H9" s="174" t="e">
        <f>Опросный_лист!E160</f>
        <v>#N/A</v>
      </c>
    </row>
    <row r="10" spans="1:16384" ht="10.5" customHeight="1" x14ac:dyDescent="0.3">
      <c r="A10" s="236" t="str">
        <f>CONCATENATE("(должность, Ф.И.О. руководителя ",'Ввод данных площадки'!A9,")")</f>
        <v>(должность, Ф.И.О. руководителя АО «ПОЛИЭФ»)</v>
      </c>
      <c r="B10" s="236"/>
      <c r="C10" s="236"/>
      <c r="D10" s="236"/>
      <c r="E10" s="236"/>
      <c r="F10" s="236"/>
      <c r="G10" s="236"/>
      <c r="H10" s="178"/>
      <c r="I10" s="178"/>
      <c r="J10" s="178"/>
      <c r="K10" s="178"/>
      <c r="L10" s="178"/>
      <c r="M10" s="178"/>
      <c r="N10" s="10"/>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c r="HE10" s="236"/>
      <c r="HF10" s="236"/>
      <c r="HG10" s="236"/>
      <c r="HH10" s="236"/>
      <c r="HI10" s="236"/>
      <c r="HJ10" s="236"/>
      <c r="HK10" s="236"/>
      <c r="HL10" s="236"/>
      <c r="HM10" s="236"/>
      <c r="HN10" s="236"/>
      <c r="HO10" s="236"/>
      <c r="HP10" s="236"/>
      <c r="HQ10" s="236"/>
      <c r="HR10" s="236"/>
      <c r="HS10" s="236"/>
      <c r="HT10" s="236"/>
      <c r="HU10" s="236"/>
      <c r="HV10" s="236"/>
      <c r="HW10" s="236"/>
      <c r="HX10" s="236"/>
      <c r="HY10" s="236"/>
      <c r="HZ10" s="236"/>
      <c r="IA10" s="236"/>
      <c r="IB10" s="236"/>
      <c r="IC10" s="236"/>
      <c r="ID10" s="236"/>
      <c r="IE10" s="236"/>
      <c r="IF10" s="236"/>
      <c r="IG10" s="236"/>
      <c r="IH10" s="236"/>
      <c r="II10" s="236"/>
      <c r="IJ10" s="236"/>
      <c r="IK10" s="236"/>
      <c r="IL10" s="236"/>
      <c r="IM10" s="236"/>
      <c r="IN10" s="236"/>
      <c r="IO10" s="236"/>
      <c r="IP10" s="236"/>
      <c r="IQ10" s="236"/>
      <c r="IR10" s="236"/>
      <c r="IS10" s="236"/>
      <c r="IT10" s="236"/>
      <c r="IU10" s="236"/>
      <c r="IV10" s="236"/>
      <c r="IW10" s="236"/>
      <c r="IX10" s="236"/>
      <c r="IY10" s="236"/>
      <c r="IZ10" s="236"/>
      <c r="JA10" s="236"/>
      <c r="JB10" s="236"/>
      <c r="JC10" s="236"/>
      <c r="JD10" s="236"/>
      <c r="JE10" s="236"/>
      <c r="JF10" s="236"/>
      <c r="JG10" s="236"/>
      <c r="JH10" s="236"/>
      <c r="JI10" s="236"/>
      <c r="JJ10" s="236"/>
      <c r="JK10" s="236"/>
      <c r="JL10" s="236"/>
      <c r="JM10" s="236"/>
      <c r="JN10" s="236"/>
      <c r="JO10" s="236"/>
      <c r="JP10" s="236"/>
      <c r="JQ10" s="236"/>
      <c r="JR10" s="236"/>
      <c r="JS10" s="236"/>
      <c r="JT10" s="236"/>
      <c r="JU10" s="236"/>
      <c r="JV10" s="236"/>
      <c r="JW10" s="236"/>
      <c r="JX10" s="236"/>
      <c r="JY10" s="236"/>
      <c r="JZ10" s="236"/>
      <c r="KA10" s="236"/>
      <c r="KB10" s="236"/>
      <c r="KC10" s="236"/>
      <c r="KD10" s="236"/>
      <c r="KE10" s="236"/>
      <c r="KF10" s="236"/>
      <c r="KG10" s="236"/>
      <c r="KH10" s="236"/>
      <c r="KI10" s="236"/>
      <c r="KJ10" s="236"/>
      <c r="KK10" s="236"/>
      <c r="KL10" s="236"/>
      <c r="KM10" s="236"/>
      <c r="KN10" s="236"/>
      <c r="KO10" s="236"/>
      <c r="KP10" s="236"/>
      <c r="KQ10" s="236"/>
      <c r="KR10" s="236"/>
      <c r="KS10" s="236"/>
      <c r="KT10" s="236"/>
      <c r="KU10" s="236"/>
      <c r="KV10" s="236"/>
      <c r="KW10" s="236"/>
      <c r="KX10" s="236"/>
      <c r="KY10" s="236"/>
      <c r="KZ10" s="236"/>
      <c r="LA10" s="236"/>
      <c r="LB10" s="236"/>
      <c r="LC10" s="236"/>
      <c r="LD10" s="236"/>
      <c r="LE10" s="236"/>
      <c r="LF10" s="236"/>
      <c r="LG10" s="236"/>
      <c r="LH10" s="236"/>
      <c r="LI10" s="236"/>
      <c r="LJ10" s="236"/>
      <c r="LK10" s="236"/>
      <c r="LL10" s="236"/>
      <c r="LM10" s="236"/>
      <c r="LN10" s="236"/>
      <c r="LO10" s="236"/>
      <c r="LP10" s="236"/>
      <c r="LQ10" s="236"/>
      <c r="LR10" s="236"/>
      <c r="LS10" s="236"/>
      <c r="LT10" s="236"/>
      <c r="LU10" s="236"/>
      <c r="LV10" s="236"/>
      <c r="LW10" s="236"/>
      <c r="LX10" s="236"/>
      <c r="LY10" s="236"/>
      <c r="LZ10" s="236"/>
      <c r="MA10" s="236"/>
      <c r="MB10" s="236"/>
      <c r="MC10" s="236"/>
      <c r="MD10" s="236"/>
      <c r="ME10" s="236"/>
      <c r="MF10" s="236"/>
      <c r="MG10" s="236"/>
      <c r="MH10" s="236"/>
      <c r="MI10" s="236"/>
      <c r="MJ10" s="236"/>
      <c r="MK10" s="236"/>
      <c r="ML10" s="236"/>
      <c r="MM10" s="236"/>
      <c r="MN10" s="236"/>
      <c r="MO10" s="236"/>
      <c r="MP10" s="236"/>
      <c r="MQ10" s="236"/>
      <c r="MR10" s="236"/>
      <c r="MS10" s="236"/>
      <c r="MT10" s="236"/>
      <c r="MU10" s="236"/>
      <c r="MV10" s="236"/>
      <c r="MW10" s="236"/>
      <c r="MX10" s="236"/>
      <c r="MY10" s="236"/>
      <c r="MZ10" s="236"/>
      <c r="NA10" s="236"/>
      <c r="NB10" s="236"/>
      <c r="NC10" s="236"/>
      <c r="ND10" s="236"/>
      <c r="NE10" s="236"/>
      <c r="NF10" s="236"/>
      <c r="NG10" s="236"/>
      <c r="NH10" s="236"/>
      <c r="NI10" s="236"/>
      <c r="NJ10" s="236"/>
      <c r="NK10" s="236"/>
      <c r="NL10" s="236"/>
      <c r="NM10" s="236"/>
      <c r="NN10" s="236"/>
      <c r="NO10" s="236"/>
      <c r="NP10" s="236"/>
      <c r="NQ10" s="236"/>
      <c r="NR10" s="236"/>
      <c r="NS10" s="236"/>
      <c r="NT10" s="236"/>
      <c r="NU10" s="236"/>
      <c r="NV10" s="236"/>
      <c r="NW10" s="236"/>
      <c r="NX10" s="236"/>
      <c r="NY10" s="236"/>
      <c r="NZ10" s="236"/>
      <c r="OA10" s="236"/>
      <c r="OB10" s="236"/>
      <c r="OC10" s="236"/>
      <c r="OD10" s="236"/>
      <c r="OE10" s="236"/>
      <c r="OF10" s="236"/>
      <c r="OG10" s="236"/>
      <c r="OH10" s="236"/>
      <c r="OI10" s="236"/>
      <c r="OJ10" s="236"/>
      <c r="OK10" s="236"/>
      <c r="OL10" s="236"/>
      <c r="OM10" s="236"/>
      <c r="ON10" s="236"/>
      <c r="OO10" s="236"/>
      <c r="OP10" s="236"/>
      <c r="OQ10" s="236"/>
      <c r="OR10" s="236"/>
      <c r="OS10" s="236"/>
      <c r="OT10" s="236"/>
      <c r="OU10" s="236"/>
      <c r="OV10" s="236"/>
      <c r="OW10" s="236"/>
      <c r="OX10" s="236"/>
      <c r="OY10" s="236"/>
      <c r="OZ10" s="236"/>
      <c r="PA10" s="236"/>
      <c r="PB10" s="236"/>
      <c r="PC10" s="236"/>
      <c r="PD10" s="236"/>
      <c r="PE10" s="236"/>
      <c r="PF10" s="236"/>
      <c r="PG10" s="236"/>
      <c r="PH10" s="236"/>
      <c r="PI10" s="236"/>
      <c r="PJ10" s="236"/>
      <c r="PK10" s="236"/>
      <c r="PL10" s="236"/>
      <c r="PM10" s="236"/>
      <c r="PN10" s="236"/>
      <c r="PO10" s="236"/>
      <c r="PP10" s="236"/>
      <c r="PQ10" s="236"/>
      <c r="PR10" s="236"/>
      <c r="PS10" s="236"/>
      <c r="PT10" s="236"/>
      <c r="PU10" s="236"/>
      <c r="PV10" s="236"/>
      <c r="PW10" s="236"/>
      <c r="PX10" s="236"/>
      <c r="PY10" s="236"/>
      <c r="PZ10" s="236"/>
      <c r="QA10" s="236"/>
      <c r="QB10" s="236"/>
      <c r="QC10" s="236"/>
      <c r="QD10" s="236"/>
      <c r="QE10" s="236"/>
      <c r="QF10" s="236"/>
      <c r="QG10" s="236"/>
      <c r="QH10" s="236"/>
      <c r="QI10" s="236"/>
      <c r="QJ10" s="236"/>
      <c r="QK10" s="236"/>
      <c r="QL10" s="236"/>
      <c r="QM10" s="236"/>
      <c r="QN10" s="236"/>
      <c r="QO10" s="236"/>
      <c r="QP10" s="236"/>
      <c r="QQ10" s="236"/>
      <c r="QR10" s="236"/>
      <c r="QS10" s="236"/>
      <c r="QT10" s="236"/>
      <c r="QU10" s="236"/>
      <c r="QV10" s="236"/>
      <c r="QW10" s="236"/>
      <c r="QX10" s="236"/>
      <c r="QY10" s="236"/>
      <c r="QZ10" s="236"/>
      <c r="RA10" s="236"/>
      <c r="RB10" s="236"/>
      <c r="RC10" s="236"/>
      <c r="RD10" s="236"/>
      <c r="RE10" s="236"/>
      <c r="RF10" s="236"/>
      <c r="RG10" s="236"/>
      <c r="RH10" s="236"/>
      <c r="RI10" s="236"/>
      <c r="RJ10" s="236"/>
      <c r="RK10" s="236"/>
      <c r="RL10" s="236"/>
      <c r="RM10" s="236"/>
      <c r="RN10" s="236"/>
      <c r="RO10" s="236"/>
      <c r="RP10" s="236"/>
      <c r="RQ10" s="236"/>
      <c r="RR10" s="236"/>
      <c r="RS10" s="236"/>
      <c r="RT10" s="236"/>
      <c r="RU10" s="236"/>
      <c r="RV10" s="236"/>
      <c r="RW10" s="236"/>
      <c r="RX10" s="236"/>
      <c r="RY10" s="236"/>
      <c r="RZ10" s="236"/>
      <c r="SA10" s="236"/>
      <c r="SB10" s="236"/>
      <c r="SC10" s="236"/>
      <c r="SD10" s="236"/>
      <c r="SE10" s="236"/>
      <c r="SF10" s="236"/>
      <c r="SG10" s="236"/>
      <c r="SH10" s="236"/>
      <c r="SI10" s="236"/>
      <c r="SJ10" s="236"/>
      <c r="SK10" s="236"/>
      <c r="SL10" s="236"/>
      <c r="SM10" s="236"/>
      <c r="SN10" s="236"/>
      <c r="SO10" s="236"/>
      <c r="SP10" s="236"/>
      <c r="SQ10" s="236"/>
      <c r="SR10" s="236"/>
      <c r="SS10" s="236"/>
      <c r="ST10" s="236"/>
      <c r="SU10" s="236"/>
      <c r="SV10" s="236"/>
      <c r="SW10" s="236"/>
      <c r="SX10" s="236"/>
      <c r="SY10" s="236"/>
      <c r="SZ10" s="236"/>
      <c r="TA10" s="236"/>
      <c r="TB10" s="236"/>
      <c r="TC10" s="236"/>
      <c r="TD10" s="236"/>
      <c r="TE10" s="236"/>
      <c r="TF10" s="236"/>
      <c r="TG10" s="236"/>
      <c r="TH10" s="236"/>
      <c r="TI10" s="236"/>
      <c r="TJ10" s="236"/>
      <c r="TK10" s="236"/>
      <c r="TL10" s="236"/>
      <c r="TM10" s="236"/>
      <c r="TN10" s="236"/>
      <c r="TO10" s="236"/>
      <c r="TP10" s="236"/>
      <c r="TQ10" s="236"/>
      <c r="TR10" s="236"/>
      <c r="TS10" s="236"/>
      <c r="TT10" s="236"/>
      <c r="TU10" s="236"/>
      <c r="TV10" s="236"/>
      <c r="TW10" s="236"/>
      <c r="TX10" s="236"/>
      <c r="TY10" s="236"/>
      <c r="TZ10" s="236"/>
      <c r="UA10" s="236"/>
      <c r="UB10" s="236"/>
      <c r="UC10" s="236"/>
      <c r="UD10" s="236"/>
      <c r="UE10" s="236"/>
      <c r="UF10" s="236"/>
      <c r="UG10" s="236"/>
      <c r="UH10" s="236"/>
      <c r="UI10" s="236"/>
      <c r="UJ10" s="236"/>
      <c r="UK10" s="236"/>
      <c r="UL10" s="236"/>
      <c r="UM10" s="236"/>
      <c r="UN10" s="236"/>
      <c r="UO10" s="236"/>
      <c r="UP10" s="236"/>
      <c r="UQ10" s="236"/>
      <c r="UR10" s="236"/>
      <c r="US10" s="236"/>
      <c r="UT10" s="236"/>
      <c r="UU10" s="236"/>
      <c r="UV10" s="236"/>
      <c r="UW10" s="236"/>
      <c r="UX10" s="236"/>
      <c r="UY10" s="236"/>
      <c r="UZ10" s="236"/>
      <c r="VA10" s="236"/>
      <c r="VB10" s="236"/>
      <c r="VC10" s="236"/>
      <c r="VD10" s="236"/>
      <c r="VE10" s="236"/>
      <c r="VF10" s="236"/>
      <c r="VG10" s="236"/>
      <c r="VH10" s="236"/>
      <c r="VI10" s="236"/>
      <c r="VJ10" s="236"/>
      <c r="VK10" s="236"/>
      <c r="VL10" s="236"/>
      <c r="VM10" s="236"/>
      <c r="VN10" s="236"/>
      <c r="VO10" s="236"/>
      <c r="VP10" s="236"/>
      <c r="VQ10" s="236"/>
      <c r="VR10" s="236"/>
      <c r="VS10" s="236"/>
      <c r="VT10" s="236"/>
      <c r="VU10" s="236"/>
      <c r="VV10" s="236"/>
      <c r="VW10" s="236"/>
      <c r="VX10" s="236"/>
      <c r="VY10" s="236"/>
      <c r="VZ10" s="236"/>
      <c r="WA10" s="236"/>
      <c r="WB10" s="236"/>
      <c r="WC10" s="236"/>
      <c r="WD10" s="236"/>
      <c r="WE10" s="236"/>
      <c r="WF10" s="236"/>
      <c r="WG10" s="236"/>
      <c r="WH10" s="236"/>
      <c r="WI10" s="236"/>
      <c r="WJ10" s="236"/>
      <c r="WK10" s="236"/>
      <c r="WL10" s="236"/>
      <c r="WM10" s="236"/>
      <c r="WN10" s="236"/>
      <c r="WO10" s="236"/>
      <c r="WP10" s="236"/>
      <c r="WQ10" s="236"/>
      <c r="WR10" s="236"/>
      <c r="WS10" s="236"/>
      <c r="WT10" s="236"/>
      <c r="WU10" s="236"/>
      <c r="WV10" s="236"/>
      <c r="WW10" s="236"/>
      <c r="WX10" s="236"/>
      <c r="WY10" s="236"/>
      <c r="WZ10" s="236"/>
      <c r="XA10" s="236"/>
      <c r="XB10" s="236"/>
      <c r="XC10" s="236"/>
      <c r="XD10" s="236"/>
      <c r="XE10" s="236"/>
      <c r="XF10" s="236"/>
      <c r="XG10" s="236"/>
      <c r="XH10" s="236"/>
      <c r="XI10" s="236"/>
      <c r="XJ10" s="236"/>
      <c r="XK10" s="236"/>
      <c r="XL10" s="236"/>
      <c r="XM10" s="236"/>
      <c r="XN10" s="236"/>
      <c r="XO10" s="236"/>
      <c r="XP10" s="236"/>
      <c r="XQ10" s="236"/>
      <c r="XR10" s="236"/>
      <c r="XS10" s="236"/>
      <c r="XT10" s="236"/>
      <c r="XU10" s="236"/>
      <c r="XV10" s="236"/>
      <c r="XW10" s="236"/>
      <c r="XX10" s="236"/>
      <c r="XY10" s="236"/>
      <c r="XZ10" s="236"/>
      <c r="YA10" s="236"/>
      <c r="YB10" s="236"/>
      <c r="YC10" s="236"/>
      <c r="YD10" s="236"/>
      <c r="YE10" s="236"/>
      <c r="YF10" s="236"/>
      <c r="YG10" s="236"/>
      <c r="YH10" s="236"/>
      <c r="YI10" s="236"/>
      <c r="YJ10" s="236"/>
      <c r="YK10" s="236"/>
      <c r="YL10" s="236"/>
      <c r="YM10" s="236"/>
      <c r="YN10" s="236"/>
      <c r="YO10" s="236"/>
      <c r="YP10" s="236"/>
      <c r="YQ10" s="236"/>
      <c r="YR10" s="236"/>
      <c r="YS10" s="236"/>
      <c r="YT10" s="236"/>
      <c r="YU10" s="236"/>
      <c r="YV10" s="236"/>
      <c r="YW10" s="236"/>
      <c r="YX10" s="236"/>
      <c r="YY10" s="236"/>
      <c r="YZ10" s="236"/>
      <c r="ZA10" s="236"/>
      <c r="ZB10" s="236"/>
      <c r="ZC10" s="236"/>
      <c r="ZD10" s="236"/>
      <c r="ZE10" s="236"/>
      <c r="ZF10" s="236"/>
      <c r="ZG10" s="236"/>
      <c r="ZH10" s="236"/>
      <c r="ZI10" s="236"/>
      <c r="ZJ10" s="236"/>
      <c r="ZK10" s="236"/>
      <c r="ZL10" s="236"/>
      <c r="ZM10" s="236"/>
      <c r="ZN10" s="236"/>
      <c r="ZO10" s="236"/>
      <c r="ZP10" s="236"/>
      <c r="ZQ10" s="236"/>
      <c r="ZR10" s="236"/>
      <c r="ZS10" s="236"/>
      <c r="ZT10" s="236"/>
      <c r="ZU10" s="236"/>
      <c r="ZV10" s="236"/>
      <c r="ZW10" s="236"/>
      <c r="ZX10" s="236"/>
      <c r="ZY10" s="236"/>
      <c r="ZZ10" s="236"/>
      <c r="AAA10" s="236"/>
      <c r="AAB10" s="236"/>
      <c r="AAC10" s="236"/>
      <c r="AAD10" s="236"/>
      <c r="AAE10" s="236"/>
      <c r="AAF10" s="236"/>
      <c r="AAG10" s="236"/>
      <c r="AAH10" s="236"/>
      <c r="AAI10" s="236"/>
      <c r="AAJ10" s="236"/>
      <c r="AAK10" s="236"/>
      <c r="AAL10" s="236"/>
      <c r="AAM10" s="236"/>
      <c r="AAN10" s="236"/>
      <c r="AAO10" s="236"/>
      <c r="AAP10" s="236"/>
      <c r="AAQ10" s="236"/>
      <c r="AAR10" s="236"/>
      <c r="AAS10" s="236"/>
      <c r="AAT10" s="236"/>
      <c r="AAU10" s="236"/>
      <c r="AAV10" s="236"/>
      <c r="AAW10" s="236"/>
      <c r="AAX10" s="236"/>
      <c r="AAY10" s="236"/>
      <c r="AAZ10" s="236"/>
      <c r="ABA10" s="236"/>
      <c r="ABB10" s="236"/>
      <c r="ABC10" s="236"/>
      <c r="ABD10" s="236"/>
      <c r="ABE10" s="236"/>
      <c r="ABF10" s="236"/>
      <c r="ABG10" s="236"/>
      <c r="ABH10" s="236"/>
      <c r="ABI10" s="236"/>
      <c r="ABJ10" s="236"/>
      <c r="ABK10" s="236"/>
      <c r="ABL10" s="236"/>
      <c r="ABM10" s="236"/>
      <c r="ABN10" s="236"/>
      <c r="ABO10" s="236"/>
      <c r="ABP10" s="236"/>
      <c r="ABQ10" s="236"/>
      <c r="ABR10" s="236"/>
      <c r="ABS10" s="236"/>
      <c r="ABT10" s="236"/>
      <c r="ABU10" s="236"/>
      <c r="ABV10" s="236"/>
      <c r="ABW10" s="236"/>
      <c r="ABX10" s="236"/>
      <c r="ABY10" s="236"/>
      <c r="ABZ10" s="236"/>
      <c r="ACA10" s="236"/>
      <c r="ACB10" s="236"/>
      <c r="ACC10" s="236"/>
      <c r="ACD10" s="236"/>
      <c r="ACE10" s="236"/>
      <c r="ACF10" s="236"/>
      <c r="ACG10" s="236"/>
      <c r="ACH10" s="236"/>
      <c r="ACI10" s="236"/>
      <c r="ACJ10" s="236"/>
      <c r="ACK10" s="236"/>
      <c r="ACL10" s="236"/>
      <c r="ACM10" s="236"/>
      <c r="ACN10" s="236"/>
      <c r="ACO10" s="236"/>
      <c r="ACP10" s="236"/>
      <c r="ACQ10" s="236"/>
      <c r="ACR10" s="236"/>
      <c r="ACS10" s="236"/>
      <c r="ACT10" s="236"/>
      <c r="ACU10" s="236"/>
      <c r="ACV10" s="236"/>
      <c r="ACW10" s="236"/>
      <c r="ACX10" s="236"/>
      <c r="ACY10" s="236"/>
      <c r="ACZ10" s="236"/>
      <c r="ADA10" s="236"/>
      <c r="ADB10" s="236"/>
      <c r="ADC10" s="236"/>
      <c r="ADD10" s="236"/>
      <c r="ADE10" s="236"/>
      <c r="ADF10" s="236"/>
      <c r="ADG10" s="236"/>
      <c r="ADH10" s="236"/>
      <c r="ADI10" s="236"/>
      <c r="ADJ10" s="236"/>
      <c r="ADK10" s="236"/>
      <c r="ADL10" s="236"/>
      <c r="ADM10" s="236"/>
      <c r="ADN10" s="236"/>
      <c r="ADO10" s="236"/>
      <c r="ADP10" s="236"/>
      <c r="ADQ10" s="236"/>
      <c r="ADR10" s="236"/>
      <c r="ADS10" s="236"/>
      <c r="ADT10" s="236"/>
      <c r="ADU10" s="236"/>
      <c r="ADV10" s="236"/>
      <c r="ADW10" s="236"/>
      <c r="ADX10" s="236"/>
      <c r="ADY10" s="236"/>
      <c r="ADZ10" s="236"/>
      <c r="AEA10" s="236"/>
      <c r="AEB10" s="236"/>
      <c r="AEC10" s="236"/>
      <c r="AED10" s="236"/>
      <c r="AEE10" s="236"/>
      <c r="AEF10" s="236"/>
      <c r="AEG10" s="236"/>
      <c r="AEH10" s="236"/>
      <c r="AEI10" s="236"/>
      <c r="AEJ10" s="236"/>
      <c r="AEK10" s="236"/>
      <c r="AEL10" s="236"/>
      <c r="AEM10" s="236"/>
      <c r="AEN10" s="236"/>
      <c r="AEO10" s="236"/>
      <c r="AEP10" s="236"/>
      <c r="AEQ10" s="236"/>
      <c r="AER10" s="236"/>
      <c r="AES10" s="236"/>
      <c r="AET10" s="236"/>
      <c r="AEU10" s="236"/>
      <c r="AEV10" s="236"/>
      <c r="AEW10" s="236"/>
      <c r="AEX10" s="236"/>
      <c r="AEY10" s="236"/>
      <c r="AEZ10" s="236"/>
      <c r="AFA10" s="236"/>
      <c r="AFB10" s="236"/>
      <c r="AFC10" s="236"/>
      <c r="AFD10" s="236"/>
      <c r="AFE10" s="236"/>
      <c r="AFF10" s="236"/>
      <c r="AFG10" s="236"/>
      <c r="AFH10" s="236"/>
      <c r="AFI10" s="236"/>
      <c r="AFJ10" s="236"/>
      <c r="AFK10" s="236"/>
      <c r="AFL10" s="236"/>
      <c r="AFM10" s="236"/>
      <c r="AFN10" s="236"/>
      <c r="AFO10" s="236"/>
      <c r="AFP10" s="236"/>
      <c r="AFQ10" s="236"/>
      <c r="AFR10" s="236"/>
      <c r="AFS10" s="236"/>
      <c r="AFT10" s="236"/>
      <c r="AFU10" s="236"/>
      <c r="AFV10" s="236"/>
      <c r="AFW10" s="236"/>
      <c r="AFX10" s="236"/>
      <c r="AFY10" s="236"/>
      <c r="AFZ10" s="236"/>
      <c r="AGA10" s="236"/>
      <c r="AGB10" s="236"/>
      <c r="AGC10" s="236"/>
      <c r="AGD10" s="236"/>
      <c r="AGE10" s="236"/>
      <c r="AGF10" s="236"/>
      <c r="AGG10" s="236"/>
      <c r="AGH10" s="236"/>
      <c r="AGI10" s="236"/>
      <c r="AGJ10" s="236"/>
      <c r="AGK10" s="236"/>
      <c r="AGL10" s="236"/>
      <c r="AGM10" s="236"/>
      <c r="AGN10" s="236"/>
      <c r="AGO10" s="236"/>
      <c r="AGP10" s="236"/>
      <c r="AGQ10" s="236"/>
      <c r="AGR10" s="236"/>
      <c r="AGS10" s="236"/>
      <c r="AGT10" s="236"/>
      <c r="AGU10" s="236"/>
      <c r="AGV10" s="236"/>
      <c r="AGW10" s="236"/>
      <c r="AGX10" s="236"/>
      <c r="AGY10" s="236"/>
      <c r="AGZ10" s="236"/>
      <c r="AHA10" s="236"/>
      <c r="AHB10" s="236"/>
      <c r="AHC10" s="236"/>
      <c r="AHD10" s="236"/>
      <c r="AHE10" s="236"/>
      <c r="AHF10" s="236"/>
      <c r="AHG10" s="236"/>
      <c r="AHH10" s="236"/>
      <c r="AHI10" s="236"/>
      <c r="AHJ10" s="236"/>
      <c r="AHK10" s="236"/>
      <c r="AHL10" s="236"/>
      <c r="AHM10" s="236"/>
      <c r="AHN10" s="236"/>
      <c r="AHO10" s="236"/>
      <c r="AHP10" s="236"/>
      <c r="AHQ10" s="236"/>
      <c r="AHR10" s="236"/>
      <c r="AHS10" s="236"/>
      <c r="AHT10" s="236"/>
      <c r="AHU10" s="236"/>
      <c r="AHV10" s="236"/>
      <c r="AHW10" s="236"/>
      <c r="AHX10" s="236"/>
      <c r="AHY10" s="236"/>
      <c r="AHZ10" s="236"/>
      <c r="AIA10" s="236"/>
      <c r="AIB10" s="236"/>
      <c r="AIC10" s="236"/>
      <c r="AID10" s="236"/>
      <c r="AIE10" s="236"/>
      <c r="AIF10" s="236"/>
      <c r="AIG10" s="236"/>
      <c r="AIH10" s="236"/>
      <c r="AII10" s="236"/>
      <c r="AIJ10" s="236"/>
      <c r="AIK10" s="236"/>
      <c r="AIL10" s="236"/>
      <c r="AIM10" s="236"/>
      <c r="AIN10" s="236"/>
      <c r="AIO10" s="236"/>
      <c r="AIP10" s="236"/>
      <c r="AIQ10" s="236"/>
      <c r="AIR10" s="236"/>
      <c r="AIS10" s="236"/>
      <c r="AIT10" s="236"/>
      <c r="AIU10" s="236"/>
      <c r="AIV10" s="236"/>
      <c r="AIW10" s="236"/>
      <c r="AIX10" s="236"/>
      <c r="AIY10" s="236"/>
      <c r="AIZ10" s="236"/>
      <c r="AJA10" s="236"/>
      <c r="AJB10" s="236"/>
      <c r="AJC10" s="236"/>
      <c r="AJD10" s="236"/>
      <c r="AJE10" s="236"/>
      <c r="AJF10" s="236"/>
      <c r="AJG10" s="236"/>
      <c r="AJH10" s="236"/>
      <c r="AJI10" s="236"/>
      <c r="AJJ10" s="236"/>
      <c r="AJK10" s="236"/>
      <c r="AJL10" s="236"/>
      <c r="AJM10" s="236"/>
      <c r="AJN10" s="236"/>
      <c r="AJO10" s="236"/>
      <c r="AJP10" s="236"/>
      <c r="AJQ10" s="236"/>
      <c r="AJR10" s="236"/>
      <c r="AJS10" s="236"/>
      <c r="AJT10" s="236"/>
      <c r="AJU10" s="236"/>
      <c r="AJV10" s="236"/>
      <c r="AJW10" s="236"/>
      <c r="AJX10" s="236"/>
      <c r="AJY10" s="236"/>
      <c r="AJZ10" s="236"/>
      <c r="AKA10" s="236"/>
      <c r="AKB10" s="236"/>
      <c r="AKC10" s="236"/>
      <c r="AKD10" s="236"/>
      <c r="AKE10" s="236"/>
      <c r="AKF10" s="236"/>
      <c r="AKG10" s="236"/>
      <c r="AKH10" s="236"/>
      <c r="AKI10" s="236"/>
      <c r="AKJ10" s="236"/>
      <c r="AKK10" s="236"/>
      <c r="AKL10" s="236"/>
      <c r="AKM10" s="236"/>
      <c r="AKN10" s="236"/>
      <c r="AKO10" s="236"/>
      <c r="AKP10" s="236"/>
      <c r="AKQ10" s="236"/>
      <c r="AKR10" s="236"/>
      <c r="AKS10" s="236"/>
      <c r="AKT10" s="236"/>
      <c r="AKU10" s="236"/>
      <c r="AKV10" s="236"/>
      <c r="AKW10" s="236"/>
      <c r="AKX10" s="236"/>
      <c r="AKY10" s="236"/>
      <c r="AKZ10" s="236"/>
      <c r="ALA10" s="236"/>
      <c r="ALB10" s="236"/>
      <c r="ALC10" s="236"/>
      <c r="ALD10" s="236"/>
      <c r="ALE10" s="236"/>
      <c r="ALF10" s="236"/>
      <c r="ALG10" s="236"/>
      <c r="ALH10" s="236"/>
      <c r="ALI10" s="236"/>
      <c r="ALJ10" s="236"/>
      <c r="ALK10" s="236"/>
      <c r="ALL10" s="236"/>
      <c r="ALM10" s="236"/>
      <c r="ALN10" s="236"/>
      <c r="ALO10" s="236"/>
      <c r="ALP10" s="236"/>
      <c r="ALQ10" s="236"/>
      <c r="ALR10" s="236"/>
      <c r="ALS10" s="236"/>
      <c r="ALT10" s="236"/>
      <c r="ALU10" s="236"/>
      <c r="ALV10" s="236"/>
      <c r="ALW10" s="236"/>
      <c r="ALX10" s="236"/>
      <c r="ALY10" s="236"/>
      <c r="ALZ10" s="236"/>
      <c r="AMA10" s="236"/>
      <c r="AMB10" s="236"/>
      <c r="AMC10" s="236"/>
      <c r="AMD10" s="236"/>
      <c r="AME10" s="236"/>
      <c r="AMF10" s="236"/>
      <c r="AMG10" s="236"/>
      <c r="AMH10" s="236"/>
      <c r="AMI10" s="236"/>
      <c r="AMJ10" s="236"/>
      <c r="AMK10" s="236"/>
      <c r="AML10" s="236"/>
      <c r="AMM10" s="236"/>
      <c r="AMN10" s="236"/>
      <c r="AMO10" s="236"/>
      <c r="AMP10" s="236"/>
      <c r="AMQ10" s="236"/>
      <c r="AMR10" s="236"/>
      <c r="AMS10" s="236"/>
      <c r="AMT10" s="236"/>
      <c r="AMU10" s="236"/>
      <c r="AMV10" s="236"/>
      <c r="AMW10" s="236"/>
      <c r="AMX10" s="236"/>
      <c r="AMY10" s="236"/>
      <c r="AMZ10" s="236"/>
      <c r="ANA10" s="236"/>
      <c r="ANB10" s="236"/>
      <c r="ANC10" s="236"/>
      <c r="AND10" s="236"/>
      <c r="ANE10" s="236"/>
      <c r="ANF10" s="236"/>
      <c r="ANG10" s="236"/>
      <c r="ANH10" s="236"/>
      <c r="ANI10" s="236"/>
      <c r="ANJ10" s="236"/>
      <c r="ANK10" s="236"/>
      <c r="ANL10" s="236"/>
      <c r="ANM10" s="236"/>
      <c r="ANN10" s="236"/>
      <c r="ANO10" s="236"/>
      <c r="ANP10" s="236"/>
      <c r="ANQ10" s="236"/>
      <c r="ANR10" s="236"/>
      <c r="ANS10" s="236"/>
      <c r="ANT10" s="236"/>
      <c r="ANU10" s="236"/>
      <c r="ANV10" s="236"/>
      <c r="ANW10" s="236"/>
      <c r="ANX10" s="236"/>
      <c r="ANY10" s="236"/>
      <c r="ANZ10" s="236"/>
      <c r="AOA10" s="236"/>
      <c r="AOB10" s="236"/>
      <c r="AOC10" s="236"/>
      <c r="AOD10" s="236"/>
      <c r="AOE10" s="236"/>
      <c r="AOF10" s="236"/>
      <c r="AOG10" s="236"/>
      <c r="AOH10" s="236"/>
      <c r="AOI10" s="236"/>
      <c r="AOJ10" s="236"/>
      <c r="AOK10" s="236"/>
      <c r="AOL10" s="236"/>
      <c r="AOM10" s="236"/>
      <c r="AON10" s="236"/>
      <c r="AOO10" s="236"/>
      <c r="AOP10" s="236"/>
      <c r="AOQ10" s="236"/>
      <c r="AOR10" s="236"/>
      <c r="AOS10" s="236"/>
      <c r="AOT10" s="236"/>
      <c r="AOU10" s="236"/>
      <c r="AOV10" s="236"/>
      <c r="AOW10" s="236"/>
      <c r="AOX10" s="236"/>
      <c r="AOY10" s="236"/>
      <c r="AOZ10" s="236"/>
      <c r="APA10" s="236"/>
      <c r="APB10" s="236"/>
      <c r="APC10" s="236"/>
      <c r="APD10" s="236"/>
      <c r="APE10" s="236"/>
      <c r="APF10" s="236"/>
      <c r="APG10" s="236"/>
      <c r="APH10" s="236"/>
      <c r="API10" s="236"/>
      <c r="APJ10" s="236"/>
      <c r="APK10" s="236"/>
      <c r="APL10" s="236"/>
      <c r="APM10" s="236"/>
      <c r="APN10" s="236"/>
      <c r="APO10" s="236"/>
      <c r="APP10" s="236"/>
      <c r="APQ10" s="236"/>
      <c r="APR10" s="236"/>
      <c r="APS10" s="236"/>
      <c r="APT10" s="236"/>
      <c r="APU10" s="236"/>
      <c r="APV10" s="236"/>
      <c r="APW10" s="236"/>
      <c r="APX10" s="236"/>
      <c r="APY10" s="236"/>
      <c r="APZ10" s="236"/>
      <c r="AQA10" s="236"/>
      <c r="AQB10" s="236"/>
      <c r="AQC10" s="236"/>
      <c r="AQD10" s="236"/>
      <c r="AQE10" s="236"/>
      <c r="AQF10" s="236"/>
      <c r="AQG10" s="236"/>
      <c r="AQH10" s="236"/>
      <c r="AQI10" s="236"/>
      <c r="AQJ10" s="236"/>
      <c r="AQK10" s="236"/>
      <c r="AQL10" s="236"/>
      <c r="AQM10" s="236"/>
      <c r="AQN10" s="236"/>
      <c r="AQO10" s="236"/>
      <c r="AQP10" s="236"/>
      <c r="AQQ10" s="236"/>
      <c r="AQR10" s="236"/>
      <c r="AQS10" s="236"/>
      <c r="AQT10" s="236"/>
      <c r="AQU10" s="236"/>
      <c r="AQV10" s="236"/>
      <c r="AQW10" s="236"/>
      <c r="AQX10" s="236"/>
      <c r="AQY10" s="236"/>
      <c r="AQZ10" s="236"/>
      <c r="ARA10" s="236"/>
      <c r="ARB10" s="236"/>
      <c r="ARC10" s="236"/>
      <c r="ARD10" s="236"/>
      <c r="ARE10" s="236"/>
      <c r="ARF10" s="236"/>
      <c r="ARG10" s="236"/>
      <c r="ARH10" s="236"/>
      <c r="ARI10" s="236"/>
      <c r="ARJ10" s="236"/>
      <c r="ARK10" s="236"/>
      <c r="ARL10" s="236"/>
      <c r="ARM10" s="236"/>
      <c r="ARN10" s="236"/>
      <c r="ARO10" s="236"/>
      <c r="ARP10" s="236"/>
      <c r="ARQ10" s="236"/>
      <c r="ARR10" s="236"/>
      <c r="ARS10" s="236"/>
      <c r="ART10" s="236"/>
      <c r="ARU10" s="236"/>
      <c r="ARV10" s="236"/>
      <c r="ARW10" s="236"/>
      <c r="ARX10" s="236"/>
      <c r="ARY10" s="236"/>
      <c r="ARZ10" s="236"/>
      <c r="ASA10" s="236"/>
      <c r="ASB10" s="236"/>
      <c r="ASC10" s="236"/>
      <c r="ASD10" s="236"/>
      <c r="ASE10" s="236"/>
      <c r="ASF10" s="236"/>
      <c r="ASG10" s="236"/>
      <c r="ASH10" s="236"/>
      <c r="ASI10" s="236"/>
      <c r="ASJ10" s="236"/>
      <c r="ASK10" s="236"/>
      <c r="ASL10" s="236"/>
      <c r="ASM10" s="236"/>
      <c r="ASN10" s="236"/>
      <c r="ASO10" s="236"/>
      <c r="ASP10" s="236"/>
      <c r="ASQ10" s="236"/>
      <c r="ASR10" s="236"/>
      <c r="ASS10" s="236"/>
      <c r="AST10" s="236"/>
      <c r="ASU10" s="236"/>
      <c r="ASV10" s="236"/>
      <c r="ASW10" s="236"/>
      <c r="ASX10" s="236"/>
      <c r="ASY10" s="236"/>
      <c r="ASZ10" s="236"/>
      <c r="ATA10" s="236"/>
      <c r="ATB10" s="236"/>
      <c r="ATC10" s="236"/>
      <c r="ATD10" s="236"/>
      <c r="ATE10" s="236"/>
      <c r="ATF10" s="236"/>
      <c r="ATG10" s="236"/>
      <c r="ATH10" s="236"/>
      <c r="ATI10" s="236"/>
      <c r="ATJ10" s="236"/>
      <c r="ATK10" s="236"/>
      <c r="ATL10" s="236"/>
      <c r="ATM10" s="236"/>
      <c r="ATN10" s="236"/>
      <c r="ATO10" s="236"/>
      <c r="ATP10" s="236"/>
      <c r="ATQ10" s="236"/>
      <c r="ATR10" s="236"/>
      <c r="ATS10" s="236"/>
      <c r="ATT10" s="236"/>
      <c r="ATU10" s="236"/>
      <c r="ATV10" s="236"/>
      <c r="ATW10" s="236"/>
      <c r="ATX10" s="236"/>
      <c r="ATY10" s="236"/>
      <c r="ATZ10" s="236"/>
      <c r="AUA10" s="236"/>
      <c r="AUB10" s="236"/>
      <c r="AUC10" s="236"/>
      <c r="AUD10" s="236"/>
      <c r="AUE10" s="236"/>
      <c r="AUF10" s="236"/>
      <c r="AUG10" s="236"/>
      <c r="AUH10" s="236"/>
      <c r="AUI10" s="236"/>
      <c r="AUJ10" s="236"/>
      <c r="AUK10" s="236"/>
      <c r="AUL10" s="236"/>
      <c r="AUM10" s="236"/>
      <c r="AUN10" s="236"/>
      <c r="AUO10" s="236"/>
      <c r="AUP10" s="236"/>
      <c r="AUQ10" s="236"/>
      <c r="AUR10" s="236"/>
      <c r="AUS10" s="236"/>
      <c r="AUT10" s="236"/>
      <c r="AUU10" s="236"/>
      <c r="AUV10" s="236"/>
      <c r="AUW10" s="236"/>
      <c r="AUX10" s="236"/>
      <c r="AUY10" s="236"/>
      <c r="AUZ10" s="236"/>
      <c r="AVA10" s="236"/>
      <c r="AVB10" s="236"/>
      <c r="AVC10" s="236"/>
      <c r="AVD10" s="236"/>
      <c r="AVE10" s="236"/>
      <c r="AVF10" s="236"/>
      <c r="AVG10" s="236"/>
      <c r="AVH10" s="236"/>
      <c r="AVI10" s="236"/>
      <c r="AVJ10" s="236"/>
      <c r="AVK10" s="236"/>
      <c r="AVL10" s="236"/>
      <c r="AVM10" s="236"/>
      <c r="AVN10" s="236"/>
      <c r="AVO10" s="236"/>
      <c r="AVP10" s="236"/>
      <c r="AVQ10" s="236"/>
      <c r="AVR10" s="236"/>
      <c r="AVS10" s="236"/>
      <c r="AVT10" s="236"/>
      <c r="AVU10" s="236"/>
      <c r="AVV10" s="236"/>
      <c r="AVW10" s="236"/>
      <c r="AVX10" s="236"/>
      <c r="AVY10" s="236"/>
      <c r="AVZ10" s="236"/>
      <c r="AWA10" s="236"/>
      <c r="AWB10" s="236"/>
      <c r="AWC10" s="236"/>
      <c r="AWD10" s="236"/>
      <c r="AWE10" s="236"/>
      <c r="AWF10" s="236"/>
      <c r="AWG10" s="236"/>
      <c r="AWH10" s="236"/>
      <c r="AWI10" s="236"/>
      <c r="AWJ10" s="236"/>
      <c r="AWK10" s="236"/>
      <c r="AWL10" s="236"/>
      <c r="AWM10" s="236"/>
      <c r="AWN10" s="236"/>
      <c r="AWO10" s="236"/>
      <c r="AWP10" s="236"/>
      <c r="AWQ10" s="236"/>
      <c r="AWR10" s="236"/>
      <c r="AWS10" s="236"/>
      <c r="AWT10" s="236"/>
      <c r="AWU10" s="236"/>
      <c r="AWV10" s="236"/>
      <c r="AWW10" s="236"/>
      <c r="AWX10" s="236"/>
      <c r="AWY10" s="236"/>
      <c r="AWZ10" s="236"/>
      <c r="AXA10" s="236"/>
      <c r="AXB10" s="236"/>
      <c r="AXC10" s="236"/>
      <c r="AXD10" s="236"/>
      <c r="AXE10" s="236"/>
      <c r="AXF10" s="236"/>
      <c r="AXG10" s="236"/>
      <c r="AXH10" s="236"/>
      <c r="AXI10" s="236"/>
      <c r="AXJ10" s="236"/>
      <c r="AXK10" s="236"/>
      <c r="AXL10" s="236"/>
      <c r="AXM10" s="236"/>
      <c r="AXN10" s="236"/>
      <c r="AXO10" s="236"/>
      <c r="AXP10" s="236"/>
      <c r="AXQ10" s="236"/>
      <c r="AXR10" s="236"/>
      <c r="AXS10" s="236"/>
      <c r="AXT10" s="236"/>
      <c r="AXU10" s="236"/>
      <c r="AXV10" s="236"/>
      <c r="AXW10" s="236"/>
      <c r="AXX10" s="236"/>
      <c r="AXY10" s="236"/>
      <c r="AXZ10" s="236"/>
      <c r="AYA10" s="236"/>
      <c r="AYB10" s="236"/>
      <c r="AYC10" s="236"/>
      <c r="AYD10" s="236"/>
      <c r="AYE10" s="236"/>
      <c r="AYF10" s="236"/>
      <c r="AYG10" s="236"/>
      <c r="AYH10" s="236"/>
      <c r="AYI10" s="236"/>
      <c r="AYJ10" s="236"/>
      <c r="AYK10" s="236"/>
      <c r="AYL10" s="236"/>
      <c r="AYM10" s="236"/>
      <c r="AYN10" s="236"/>
      <c r="AYO10" s="236"/>
      <c r="AYP10" s="236"/>
      <c r="AYQ10" s="236"/>
      <c r="AYR10" s="236"/>
      <c r="AYS10" s="236"/>
      <c r="AYT10" s="236"/>
      <c r="AYU10" s="236"/>
      <c r="AYV10" s="236"/>
      <c r="AYW10" s="236"/>
      <c r="AYX10" s="236"/>
      <c r="AYY10" s="236"/>
      <c r="AYZ10" s="236"/>
      <c r="AZA10" s="236"/>
      <c r="AZB10" s="236"/>
      <c r="AZC10" s="236"/>
      <c r="AZD10" s="236"/>
      <c r="AZE10" s="236"/>
      <c r="AZF10" s="236"/>
      <c r="AZG10" s="236"/>
      <c r="AZH10" s="236"/>
      <c r="AZI10" s="236"/>
      <c r="AZJ10" s="236"/>
      <c r="AZK10" s="236"/>
      <c r="AZL10" s="236"/>
      <c r="AZM10" s="236"/>
      <c r="AZN10" s="236"/>
      <c r="AZO10" s="236"/>
      <c r="AZP10" s="236"/>
      <c r="AZQ10" s="236"/>
      <c r="AZR10" s="236"/>
      <c r="AZS10" s="236"/>
      <c r="AZT10" s="236"/>
      <c r="AZU10" s="236"/>
      <c r="AZV10" s="236"/>
      <c r="AZW10" s="236"/>
      <c r="AZX10" s="236"/>
      <c r="AZY10" s="236"/>
      <c r="AZZ10" s="236"/>
      <c r="BAA10" s="236"/>
      <c r="BAB10" s="236"/>
      <c r="BAC10" s="236"/>
      <c r="BAD10" s="236"/>
      <c r="BAE10" s="236"/>
      <c r="BAF10" s="236"/>
      <c r="BAG10" s="236"/>
      <c r="BAH10" s="236"/>
      <c r="BAI10" s="236"/>
      <c r="BAJ10" s="236"/>
      <c r="BAK10" s="236"/>
      <c r="BAL10" s="236"/>
      <c r="BAM10" s="236"/>
      <c r="BAN10" s="236"/>
      <c r="BAO10" s="236"/>
      <c r="BAP10" s="236"/>
      <c r="BAQ10" s="236"/>
      <c r="BAR10" s="236"/>
      <c r="BAS10" s="236"/>
      <c r="BAT10" s="236"/>
      <c r="BAU10" s="236"/>
      <c r="BAV10" s="236"/>
      <c r="BAW10" s="236"/>
      <c r="BAX10" s="236"/>
      <c r="BAY10" s="236"/>
      <c r="BAZ10" s="236"/>
      <c r="BBA10" s="236"/>
      <c r="BBB10" s="236"/>
      <c r="BBC10" s="236"/>
      <c r="BBD10" s="236"/>
      <c r="BBE10" s="236"/>
      <c r="BBF10" s="236"/>
      <c r="BBG10" s="236"/>
      <c r="BBH10" s="236"/>
      <c r="BBI10" s="236"/>
      <c r="BBJ10" s="236"/>
      <c r="BBK10" s="236"/>
      <c r="BBL10" s="236"/>
      <c r="BBM10" s="236"/>
      <c r="BBN10" s="236"/>
      <c r="BBO10" s="236"/>
      <c r="BBP10" s="236"/>
      <c r="BBQ10" s="236"/>
      <c r="BBR10" s="236"/>
      <c r="BBS10" s="236"/>
      <c r="BBT10" s="236"/>
      <c r="BBU10" s="236"/>
      <c r="BBV10" s="236"/>
      <c r="BBW10" s="236"/>
      <c r="BBX10" s="236"/>
      <c r="BBY10" s="236"/>
      <c r="BBZ10" s="236"/>
      <c r="BCA10" s="236"/>
      <c r="BCB10" s="236"/>
      <c r="BCC10" s="236"/>
      <c r="BCD10" s="236"/>
      <c r="BCE10" s="236"/>
      <c r="BCF10" s="236"/>
      <c r="BCG10" s="236"/>
      <c r="BCH10" s="236"/>
      <c r="BCI10" s="236"/>
      <c r="BCJ10" s="236"/>
      <c r="BCK10" s="236"/>
      <c r="BCL10" s="236"/>
      <c r="BCM10" s="236"/>
      <c r="BCN10" s="236"/>
      <c r="BCO10" s="236"/>
      <c r="BCP10" s="236"/>
      <c r="BCQ10" s="236"/>
      <c r="BCR10" s="236"/>
      <c r="BCS10" s="236"/>
      <c r="BCT10" s="236"/>
      <c r="BCU10" s="236"/>
      <c r="BCV10" s="236"/>
      <c r="BCW10" s="236"/>
      <c r="BCX10" s="236"/>
      <c r="BCY10" s="236"/>
      <c r="BCZ10" s="236"/>
      <c r="BDA10" s="236"/>
      <c r="BDB10" s="236"/>
      <c r="BDC10" s="236"/>
      <c r="BDD10" s="236"/>
      <c r="BDE10" s="236"/>
      <c r="BDF10" s="236"/>
      <c r="BDG10" s="236"/>
      <c r="BDH10" s="236"/>
      <c r="BDI10" s="236"/>
      <c r="BDJ10" s="236"/>
      <c r="BDK10" s="236"/>
      <c r="BDL10" s="236"/>
      <c r="BDM10" s="236"/>
      <c r="BDN10" s="236"/>
      <c r="BDO10" s="236"/>
      <c r="BDP10" s="236"/>
      <c r="BDQ10" s="236"/>
      <c r="BDR10" s="236"/>
      <c r="BDS10" s="236"/>
      <c r="BDT10" s="236"/>
      <c r="BDU10" s="236"/>
      <c r="BDV10" s="236"/>
      <c r="BDW10" s="236"/>
      <c r="BDX10" s="236"/>
      <c r="BDY10" s="236"/>
      <c r="BDZ10" s="236"/>
      <c r="BEA10" s="236"/>
      <c r="BEB10" s="236"/>
      <c r="BEC10" s="236"/>
      <c r="BED10" s="236"/>
      <c r="BEE10" s="236"/>
      <c r="BEF10" s="236"/>
      <c r="BEG10" s="236"/>
      <c r="BEH10" s="236"/>
      <c r="BEI10" s="236"/>
      <c r="BEJ10" s="236"/>
      <c r="BEK10" s="236"/>
      <c r="BEL10" s="236"/>
      <c r="BEM10" s="236"/>
      <c r="BEN10" s="236"/>
      <c r="BEO10" s="236"/>
      <c r="BEP10" s="236"/>
      <c r="BEQ10" s="236"/>
      <c r="BER10" s="236"/>
      <c r="BES10" s="236"/>
      <c r="BET10" s="236"/>
      <c r="BEU10" s="236"/>
      <c r="BEV10" s="236"/>
      <c r="BEW10" s="236"/>
      <c r="BEX10" s="236"/>
      <c r="BEY10" s="236"/>
      <c r="BEZ10" s="236"/>
      <c r="BFA10" s="236"/>
      <c r="BFB10" s="236"/>
      <c r="BFC10" s="236"/>
      <c r="BFD10" s="236"/>
      <c r="BFE10" s="236"/>
      <c r="BFF10" s="236"/>
      <c r="BFG10" s="236"/>
      <c r="BFH10" s="236"/>
      <c r="BFI10" s="236"/>
      <c r="BFJ10" s="236"/>
      <c r="BFK10" s="236"/>
      <c r="BFL10" s="236"/>
      <c r="BFM10" s="236"/>
      <c r="BFN10" s="236"/>
      <c r="BFO10" s="236"/>
      <c r="BFP10" s="236"/>
      <c r="BFQ10" s="236"/>
      <c r="BFR10" s="236"/>
      <c r="BFS10" s="236"/>
      <c r="BFT10" s="236"/>
      <c r="BFU10" s="236"/>
      <c r="BFV10" s="236"/>
      <c r="BFW10" s="236"/>
      <c r="BFX10" s="236"/>
      <c r="BFY10" s="236"/>
      <c r="BFZ10" s="236"/>
      <c r="BGA10" s="236"/>
      <c r="BGB10" s="236"/>
      <c r="BGC10" s="236"/>
      <c r="BGD10" s="236"/>
      <c r="BGE10" s="236"/>
      <c r="BGF10" s="236"/>
      <c r="BGG10" s="236"/>
      <c r="BGH10" s="236"/>
      <c r="BGI10" s="236"/>
      <c r="BGJ10" s="236"/>
      <c r="BGK10" s="236"/>
      <c r="BGL10" s="236"/>
      <c r="BGM10" s="236"/>
      <c r="BGN10" s="236"/>
      <c r="BGO10" s="236"/>
      <c r="BGP10" s="236"/>
      <c r="BGQ10" s="236"/>
      <c r="BGR10" s="236"/>
      <c r="BGS10" s="236"/>
      <c r="BGT10" s="236"/>
      <c r="BGU10" s="236"/>
      <c r="BGV10" s="236"/>
      <c r="BGW10" s="236"/>
      <c r="BGX10" s="236"/>
      <c r="BGY10" s="236"/>
      <c r="BGZ10" s="236"/>
      <c r="BHA10" s="236"/>
      <c r="BHB10" s="236"/>
      <c r="BHC10" s="236"/>
      <c r="BHD10" s="236"/>
      <c r="BHE10" s="236"/>
      <c r="BHF10" s="236"/>
      <c r="BHG10" s="236"/>
      <c r="BHH10" s="236"/>
      <c r="BHI10" s="236"/>
      <c r="BHJ10" s="236"/>
      <c r="BHK10" s="236"/>
      <c r="BHL10" s="236"/>
      <c r="BHM10" s="236"/>
      <c r="BHN10" s="236"/>
      <c r="BHO10" s="236"/>
      <c r="BHP10" s="236"/>
      <c r="BHQ10" s="236"/>
      <c r="BHR10" s="236"/>
      <c r="BHS10" s="236"/>
      <c r="BHT10" s="236"/>
      <c r="BHU10" s="236"/>
      <c r="BHV10" s="236"/>
      <c r="BHW10" s="236"/>
      <c r="BHX10" s="236"/>
      <c r="BHY10" s="236"/>
      <c r="BHZ10" s="236"/>
      <c r="BIA10" s="236"/>
      <c r="BIB10" s="236"/>
      <c r="BIC10" s="236"/>
      <c r="BID10" s="236"/>
      <c r="BIE10" s="236"/>
      <c r="BIF10" s="236"/>
      <c r="BIG10" s="236"/>
      <c r="BIH10" s="236"/>
      <c r="BII10" s="236"/>
      <c r="BIJ10" s="236"/>
      <c r="BIK10" s="236"/>
      <c r="BIL10" s="236"/>
      <c r="BIM10" s="236"/>
      <c r="BIN10" s="236"/>
      <c r="BIO10" s="236"/>
      <c r="BIP10" s="236"/>
      <c r="BIQ10" s="236"/>
      <c r="BIR10" s="236"/>
      <c r="BIS10" s="236"/>
      <c r="BIT10" s="236"/>
      <c r="BIU10" s="236"/>
      <c r="BIV10" s="236"/>
      <c r="BIW10" s="236"/>
      <c r="BIX10" s="236"/>
      <c r="BIY10" s="236"/>
      <c r="BIZ10" s="236"/>
      <c r="BJA10" s="236"/>
      <c r="BJB10" s="236"/>
      <c r="BJC10" s="236"/>
      <c r="BJD10" s="236"/>
      <c r="BJE10" s="236"/>
      <c r="BJF10" s="236"/>
      <c r="BJG10" s="236"/>
      <c r="BJH10" s="236"/>
      <c r="BJI10" s="236"/>
      <c r="BJJ10" s="236"/>
      <c r="BJK10" s="236"/>
      <c r="BJL10" s="236"/>
      <c r="BJM10" s="236"/>
      <c r="BJN10" s="236"/>
      <c r="BJO10" s="236"/>
      <c r="BJP10" s="236"/>
      <c r="BJQ10" s="236"/>
      <c r="BJR10" s="236"/>
      <c r="BJS10" s="236"/>
      <c r="BJT10" s="236"/>
      <c r="BJU10" s="236"/>
      <c r="BJV10" s="236"/>
      <c r="BJW10" s="236"/>
      <c r="BJX10" s="236"/>
      <c r="BJY10" s="236"/>
      <c r="BJZ10" s="236"/>
      <c r="BKA10" s="236"/>
      <c r="BKB10" s="236"/>
      <c r="BKC10" s="236"/>
      <c r="BKD10" s="236"/>
      <c r="BKE10" s="236"/>
      <c r="BKF10" s="236"/>
      <c r="BKG10" s="236"/>
      <c r="BKH10" s="236"/>
      <c r="BKI10" s="236"/>
      <c r="BKJ10" s="236"/>
      <c r="BKK10" s="236"/>
      <c r="BKL10" s="236"/>
      <c r="BKM10" s="236"/>
      <c r="BKN10" s="236"/>
      <c r="BKO10" s="236"/>
      <c r="BKP10" s="236"/>
      <c r="BKQ10" s="236"/>
      <c r="BKR10" s="236"/>
      <c r="BKS10" s="236"/>
      <c r="BKT10" s="236"/>
      <c r="BKU10" s="236"/>
      <c r="BKV10" s="236"/>
      <c r="BKW10" s="236"/>
      <c r="BKX10" s="236"/>
      <c r="BKY10" s="236"/>
      <c r="BKZ10" s="236"/>
      <c r="BLA10" s="236"/>
      <c r="BLB10" s="236"/>
      <c r="BLC10" s="236"/>
      <c r="BLD10" s="236"/>
      <c r="BLE10" s="236"/>
      <c r="BLF10" s="236"/>
      <c r="BLG10" s="236"/>
      <c r="BLH10" s="236"/>
      <c r="BLI10" s="236"/>
      <c r="BLJ10" s="236"/>
      <c r="BLK10" s="236"/>
      <c r="BLL10" s="236"/>
      <c r="BLM10" s="236"/>
      <c r="BLN10" s="236"/>
      <c r="BLO10" s="236"/>
      <c r="BLP10" s="236"/>
      <c r="BLQ10" s="236"/>
      <c r="BLR10" s="236"/>
      <c r="BLS10" s="236"/>
      <c r="BLT10" s="236"/>
      <c r="BLU10" s="236"/>
      <c r="BLV10" s="236"/>
      <c r="BLW10" s="236"/>
      <c r="BLX10" s="236"/>
      <c r="BLY10" s="236"/>
      <c r="BLZ10" s="236"/>
      <c r="BMA10" s="236"/>
      <c r="BMB10" s="236"/>
      <c r="BMC10" s="236"/>
      <c r="BMD10" s="236"/>
      <c r="BME10" s="236"/>
      <c r="BMF10" s="236"/>
      <c r="BMG10" s="236"/>
      <c r="BMH10" s="236"/>
      <c r="BMI10" s="236"/>
      <c r="BMJ10" s="236"/>
      <c r="BMK10" s="236"/>
      <c r="BML10" s="236"/>
      <c r="BMM10" s="236"/>
      <c r="BMN10" s="236"/>
      <c r="BMO10" s="236"/>
      <c r="BMP10" s="236"/>
      <c r="BMQ10" s="236"/>
      <c r="BMR10" s="236"/>
      <c r="BMS10" s="236"/>
      <c r="BMT10" s="236"/>
      <c r="BMU10" s="236"/>
      <c r="BMV10" s="236"/>
      <c r="BMW10" s="236"/>
      <c r="BMX10" s="236"/>
      <c r="BMY10" s="236"/>
      <c r="BMZ10" s="236"/>
      <c r="BNA10" s="236"/>
      <c r="BNB10" s="236"/>
      <c r="BNC10" s="236"/>
      <c r="BND10" s="236"/>
      <c r="BNE10" s="236"/>
      <c r="BNF10" s="236"/>
      <c r="BNG10" s="236"/>
      <c r="BNH10" s="236"/>
      <c r="BNI10" s="236"/>
      <c r="BNJ10" s="236"/>
      <c r="BNK10" s="236"/>
      <c r="BNL10" s="236"/>
      <c r="BNM10" s="236"/>
      <c r="BNN10" s="236"/>
      <c r="BNO10" s="236"/>
      <c r="BNP10" s="236"/>
      <c r="BNQ10" s="236"/>
      <c r="BNR10" s="236"/>
      <c r="BNS10" s="236"/>
      <c r="BNT10" s="236"/>
      <c r="BNU10" s="236"/>
      <c r="BNV10" s="236"/>
      <c r="BNW10" s="236"/>
      <c r="BNX10" s="236"/>
      <c r="BNY10" s="236"/>
      <c r="BNZ10" s="236"/>
      <c r="BOA10" s="236"/>
      <c r="BOB10" s="236"/>
      <c r="BOC10" s="236"/>
      <c r="BOD10" s="236"/>
      <c r="BOE10" s="236"/>
      <c r="BOF10" s="236"/>
      <c r="BOG10" s="236"/>
      <c r="BOH10" s="236"/>
      <c r="BOI10" s="236"/>
      <c r="BOJ10" s="236"/>
      <c r="BOK10" s="236"/>
      <c r="BOL10" s="236"/>
      <c r="BOM10" s="236"/>
      <c r="BON10" s="236"/>
      <c r="BOO10" s="236"/>
      <c r="BOP10" s="236"/>
      <c r="BOQ10" s="236"/>
      <c r="BOR10" s="236"/>
      <c r="BOS10" s="236"/>
      <c r="BOT10" s="236"/>
      <c r="BOU10" s="236"/>
      <c r="BOV10" s="236"/>
      <c r="BOW10" s="236"/>
      <c r="BOX10" s="236"/>
      <c r="BOY10" s="236"/>
      <c r="BOZ10" s="236"/>
      <c r="BPA10" s="236"/>
      <c r="BPB10" s="236"/>
      <c r="BPC10" s="236"/>
      <c r="BPD10" s="236"/>
      <c r="BPE10" s="236"/>
      <c r="BPF10" s="236"/>
      <c r="BPG10" s="236"/>
      <c r="BPH10" s="236"/>
      <c r="BPI10" s="236"/>
      <c r="BPJ10" s="236"/>
      <c r="BPK10" s="236"/>
      <c r="BPL10" s="236"/>
      <c r="BPM10" s="236"/>
      <c r="BPN10" s="236"/>
      <c r="BPO10" s="236"/>
      <c r="BPP10" s="236"/>
      <c r="BPQ10" s="236"/>
      <c r="BPR10" s="236"/>
      <c r="BPS10" s="236"/>
      <c r="BPT10" s="236"/>
      <c r="BPU10" s="236"/>
      <c r="BPV10" s="236"/>
      <c r="BPW10" s="236"/>
      <c r="BPX10" s="236"/>
      <c r="BPY10" s="236"/>
      <c r="BPZ10" s="236"/>
      <c r="BQA10" s="236"/>
      <c r="BQB10" s="236"/>
      <c r="BQC10" s="236"/>
      <c r="BQD10" s="236"/>
      <c r="BQE10" s="236"/>
      <c r="BQF10" s="236"/>
      <c r="BQG10" s="236"/>
      <c r="BQH10" s="236"/>
      <c r="BQI10" s="236"/>
      <c r="BQJ10" s="236"/>
      <c r="BQK10" s="236"/>
      <c r="BQL10" s="236"/>
      <c r="BQM10" s="236"/>
      <c r="BQN10" s="236"/>
      <c r="BQO10" s="236"/>
      <c r="BQP10" s="236"/>
      <c r="BQQ10" s="236"/>
      <c r="BQR10" s="236"/>
      <c r="BQS10" s="236"/>
      <c r="BQT10" s="236"/>
      <c r="BQU10" s="236"/>
      <c r="BQV10" s="236"/>
      <c r="BQW10" s="236"/>
      <c r="BQX10" s="236"/>
      <c r="BQY10" s="236"/>
      <c r="BQZ10" s="236"/>
      <c r="BRA10" s="236"/>
      <c r="BRB10" s="236"/>
      <c r="BRC10" s="236"/>
      <c r="BRD10" s="236"/>
      <c r="BRE10" s="236"/>
      <c r="BRF10" s="236"/>
      <c r="BRG10" s="236"/>
      <c r="BRH10" s="236"/>
      <c r="BRI10" s="236"/>
      <c r="BRJ10" s="236"/>
      <c r="BRK10" s="236"/>
      <c r="BRL10" s="236"/>
      <c r="BRM10" s="236"/>
      <c r="BRN10" s="236"/>
      <c r="BRO10" s="236"/>
      <c r="BRP10" s="236"/>
      <c r="BRQ10" s="236"/>
      <c r="BRR10" s="236"/>
      <c r="BRS10" s="236"/>
      <c r="BRT10" s="236"/>
      <c r="BRU10" s="236"/>
      <c r="BRV10" s="236"/>
      <c r="BRW10" s="236"/>
      <c r="BRX10" s="236"/>
      <c r="BRY10" s="236"/>
      <c r="BRZ10" s="236"/>
      <c r="BSA10" s="236"/>
      <c r="BSB10" s="236"/>
      <c r="BSC10" s="236"/>
      <c r="BSD10" s="236"/>
      <c r="BSE10" s="236"/>
      <c r="BSF10" s="236"/>
      <c r="BSG10" s="236"/>
      <c r="BSH10" s="236"/>
      <c r="BSI10" s="236"/>
      <c r="BSJ10" s="236"/>
      <c r="BSK10" s="236"/>
      <c r="BSL10" s="236"/>
      <c r="BSM10" s="236"/>
      <c r="BSN10" s="236"/>
      <c r="BSO10" s="236"/>
      <c r="BSP10" s="236"/>
      <c r="BSQ10" s="236"/>
      <c r="BSR10" s="236"/>
      <c r="BSS10" s="236"/>
      <c r="BST10" s="236"/>
      <c r="BSU10" s="236"/>
      <c r="BSV10" s="236"/>
      <c r="BSW10" s="236"/>
      <c r="BSX10" s="236"/>
      <c r="BSY10" s="236"/>
      <c r="BSZ10" s="236"/>
      <c r="BTA10" s="236"/>
      <c r="BTB10" s="236"/>
      <c r="BTC10" s="236"/>
      <c r="BTD10" s="236"/>
      <c r="BTE10" s="236"/>
      <c r="BTF10" s="236"/>
      <c r="BTG10" s="236"/>
      <c r="BTH10" s="236"/>
      <c r="BTI10" s="236"/>
      <c r="BTJ10" s="236"/>
      <c r="BTK10" s="236"/>
      <c r="BTL10" s="236"/>
      <c r="BTM10" s="236"/>
      <c r="BTN10" s="236"/>
      <c r="BTO10" s="236"/>
      <c r="BTP10" s="236"/>
      <c r="BTQ10" s="236"/>
      <c r="BTR10" s="236"/>
      <c r="BTS10" s="236"/>
      <c r="BTT10" s="236"/>
      <c r="BTU10" s="236"/>
      <c r="BTV10" s="236"/>
      <c r="BTW10" s="236"/>
      <c r="BTX10" s="236"/>
      <c r="BTY10" s="236"/>
      <c r="BTZ10" s="236"/>
      <c r="BUA10" s="236"/>
      <c r="BUB10" s="236"/>
      <c r="BUC10" s="236"/>
      <c r="BUD10" s="236"/>
      <c r="BUE10" s="236"/>
      <c r="BUF10" s="236"/>
      <c r="BUG10" s="236"/>
      <c r="BUH10" s="236"/>
      <c r="BUI10" s="236"/>
      <c r="BUJ10" s="236"/>
      <c r="BUK10" s="236"/>
      <c r="BUL10" s="236"/>
      <c r="BUM10" s="236"/>
      <c r="BUN10" s="236"/>
      <c r="BUO10" s="236"/>
      <c r="BUP10" s="236"/>
      <c r="BUQ10" s="236"/>
      <c r="BUR10" s="236"/>
      <c r="BUS10" s="236"/>
      <c r="BUT10" s="236"/>
      <c r="BUU10" s="236"/>
      <c r="BUV10" s="236"/>
      <c r="BUW10" s="236"/>
      <c r="BUX10" s="236"/>
      <c r="BUY10" s="236"/>
      <c r="BUZ10" s="236"/>
      <c r="BVA10" s="236"/>
      <c r="BVB10" s="236"/>
      <c r="BVC10" s="236"/>
      <c r="BVD10" s="236"/>
      <c r="BVE10" s="236"/>
      <c r="BVF10" s="236"/>
      <c r="BVG10" s="236"/>
      <c r="BVH10" s="236"/>
      <c r="BVI10" s="236"/>
      <c r="BVJ10" s="236"/>
      <c r="BVK10" s="236"/>
      <c r="BVL10" s="236"/>
      <c r="BVM10" s="236"/>
      <c r="BVN10" s="236"/>
      <c r="BVO10" s="236"/>
      <c r="BVP10" s="236"/>
      <c r="BVQ10" s="236"/>
      <c r="BVR10" s="236"/>
      <c r="BVS10" s="236"/>
      <c r="BVT10" s="236"/>
      <c r="BVU10" s="236"/>
      <c r="BVV10" s="236"/>
      <c r="BVW10" s="236"/>
      <c r="BVX10" s="236"/>
      <c r="BVY10" s="236"/>
      <c r="BVZ10" s="236"/>
      <c r="BWA10" s="236"/>
      <c r="BWB10" s="236"/>
      <c r="BWC10" s="236"/>
      <c r="BWD10" s="236"/>
      <c r="BWE10" s="236"/>
      <c r="BWF10" s="236"/>
      <c r="BWG10" s="236"/>
      <c r="BWH10" s="236"/>
      <c r="BWI10" s="236"/>
      <c r="BWJ10" s="236"/>
      <c r="BWK10" s="236"/>
      <c r="BWL10" s="236"/>
      <c r="BWM10" s="236"/>
      <c r="BWN10" s="236"/>
      <c r="BWO10" s="236"/>
      <c r="BWP10" s="236"/>
      <c r="BWQ10" s="236"/>
      <c r="BWR10" s="236"/>
      <c r="BWS10" s="236"/>
      <c r="BWT10" s="236"/>
      <c r="BWU10" s="236"/>
      <c r="BWV10" s="236"/>
      <c r="BWW10" s="236"/>
      <c r="BWX10" s="236"/>
      <c r="BWY10" s="236"/>
      <c r="BWZ10" s="236"/>
      <c r="BXA10" s="236"/>
      <c r="BXB10" s="236"/>
      <c r="BXC10" s="236"/>
      <c r="BXD10" s="236"/>
      <c r="BXE10" s="236"/>
      <c r="BXF10" s="236"/>
      <c r="BXG10" s="236"/>
      <c r="BXH10" s="236"/>
      <c r="BXI10" s="236"/>
      <c r="BXJ10" s="236"/>
      <c r="BXK10" s="236"/>
      <c r="BXL10" s="236"/>
      <c r="BXM10" s="236"/>
      <c r="BXN10" s="236"/>
      <c r="BXO10" s="236"/>
      <c r="BXP10" s="236"/>
      <c r="BXQ10" s="236"/>
      <c r="BXR10" s="236"/>
      <c r="BXS10" s="236"/>
      <c r="BXT10" s="236"/>
      <c r="BXU10" s="236"/>
      <c r="BXV10" s="236"/>
      <c r="BXW10" s="236"/>
      <c r="BXX10" s="236"/>
      <c r="BXY10" s="236"/>
      <c r="BXZ10" s="236"/>
      <c r="BYA10" s="236"/>
      <c r="BYB10" s="236"/>
      <c r="BYC10" s="236"/>
      <c r="BYD10" s="236"/>
      <c r="BYE10" s="236"/>
      <c r="BYF10" s="236"/>
      <c r="BYG10" s="236"/>
      <c r="BYH10" s="236"/>
      <c r="BYI10" s="236"/>
      <c r="BYJ10" s="236"/>
      <c r="BYK10" s="236"/>
      <c r="BYL10" s="236"/>
      <c r="BYM10" s="236"/>
      <c r="BYN10" s="236"/>
      <c r="BYO10" s="236"/>
      <c r="BYP10" s="236"/>
      <c r="BYQ10" s="236"/>
      <c r="BYR10" s="236"/>
      <c r="BYS10" s="236"/>
      <c r="BYT10" s="236"/>
      <c r="BYU10" s="236"/>
      <c r="BYV10" s="236"/>
      <c r="BYW10" s="236"/>
      <c r="BYX10" s="236"/>
      <c r="BYY10" s="236"/>
      <c r="BYZ10" s="236"/>
      <c r="BZA10" s="236"/>
      <c r="BZB10" s="236"/>
      <c r="BZC10" s="236"/>
      <c r="BZD10" s="236"/>
      <c r="BZE10" s="236"/>
      <c r="BZF10" s="236"/>
      <c r="BZG10" s="236"/>
      <c r="BZH10" s="236"/>
      <c r="BZI10" s="236"/>
      <c r="BZJ10" s="236"/>
      <c r="BZK10" s="236"/>
      <c r="BZL10" s="236"/>
      <c r="BZM10" s="236"/>
      <c r="BZN10" s="236"/>
      <c r="BZO10" s="236"/>
      <c r="BZP10" s="236"/>
      <c r="BZQ10" s="236"/>
      <c r="BZR10" s="236"/>
      <c r="BZS10" s="236"/>
      <c r="BZT10" s="236"/>
      <c r="BZU10" s="236"/>
      <c r="BZV10" s="236"/>
      <c r="BZW10" s="236"/>
      <c r="BZX10" s="236"/>
      <c r="BZY10" s="236"/>
      <c r="BZZ10" s="236"/>
      <c r="CAA10" s="236"/>
      <c r="CAB10" s="236"/>
      <c r="CAC10" s="236"/>
      <c r="CAD10" s="236"/>
      <c r="CAE10" s="236"/>
      <c r="CAF10" s="236"/>
      <c r="CAG10" s="236"/>
      <c r="CAH10" s="236"/>
      <c r="CAI10" s="236"/>
      <c r="CAJ10" s="236"/>
      <c r="CAK10" s="236"/>
      <c r="CAL10" s="236"/>
      <c r="CAM10" s="236"/>
      <c r="CAN10" s="236"/>
      <c r="CAO10" s="236"/>
      <c r="CAP10" s="236"/>
      <c r="CAQ10" s="236"/>
      <c r="CAR10" s="236"/>
      <c r="CAS10" s="236"/>
      <c r="CAT10" s="236"/>
      <c r="CAU10" s="236"/>
      <c r="CAV10" s="236"/>
      <c r="CAW10" s="236"/>
      <c r="CAX10" s="236"/>
      <c r="CAY10" s="236"/>
      <c r="CAZ10" s="236"/>
      <c r="CBA10" s="236"/>
      <c r="CBB10" s="236"/>
      <c r="CBC10" s="236"/>
      <c r="CBD10" s="236"/>
      <c r="CBE10" s="236"/>
      <c r="CBF10" s="236"/>
      <c r="CBG10" s="236"/>
      <c r="CBH10" s="236"/>
      <c r="CBI10" s="236"/>
      <c r="CBJ10" s="236"/>
      <c r="CBK10" s="236"/>
      <c r="CBL10" s="236"/>
      <c r="CBM10" s="236"/>
      <c r="CBN10" s="236"/>
      <c r="CBO10" s="236"/>
      <c r="CBP10" s="236"/>
      <c r="CBQ10" s="236"/>
      <c r="CBR10" s="236"/>
      <c r="CBS10" s="236"/>
      <c r="CBT10" s="236"/>
      <c r="CBU10" s="236"/>
      <c r="CBV10" s="236"/>
      <c r="CBW10" s="236"/>
      <c r="CBX10" s="236"/>
      <c r="CBY10" s="236"/>
      <c r="CBZ10" s="236"/>
      <c r="CCA10" s="236"/>
      <c r="CCB10" s="236"/>
      <c r="CCC10" s="236"/>
      <c r="CCD10" s="236"/>
      <c r="CCE10" s="236"/>
      <c r="CCF10" s="236"/>
      <c r="CCG10" s="236"/>
      <c r="CCH10" s="236"/>
      <c r="CCI10" s="236"/>
      <c r="CCJ10" s="236"/>
      <c r="CCK10" s="236"/>
      <c r="CCL10" s="236"/>
      <c r="CCM10" s="236"/>
      <c r="CCN10" s="236"/>
      <c r="CCO10" s="236"/>
      <c r="CCP10" s="236"/>
      <c r="CCQ10" s="236"/>
      <c r="CCR10" s="236"/>
      <c r="CCS10" s="236"/>
      <c r="CCT10" s="236"/>
      <c r="CCU10" s="236"/>
      <c r="CCV10" s="236"/>
      <c r="CCW10" s="236"/>
      <c r="CCX10" s="236"/>
      <c r="CCY10" s="236"/>
      <c r="CCZ10" s="236"/>
      <c r="CDA10" s="236"/>
      <c r="CDB10" s="236"/>
      <c r="CDC10" s="236"/>
      <c r="CDD10" s="236"/>
      <c r="CDE10" s="236"/>
      <c r="CDF10" s="236"/>
      <c r="CDG10" s="236"/>
      <c r="CDH10" s="236"/>
      <c r="CDI10" s="236"/>
      <c r="CDJ10" s="236"/>
      <c r="CDK10" s="236"/>
      <c r="CDL10" s="236"/>
      <c r="CDM10" s="236"/>
      <c r="CDN10" s="236"/>
      <c r="CDO10" s="236"/>
      <c r="CDP10" s="236"/>
      <c r="CDQ10" s="236"/>
      <c r="CDR10" s="236"/>
      <c r="CDS10" s="236"/>
      <c r="CDT10" s="236"/>
      <c r="CDU10" s="236"/>
      <c r="CDV10" s="236"/>
      <c r="CDW10" s="236"/>
      <c r="CDX10" s="236"/>
      <c r="CDY10" s="236"/>
      <c r="CDZ10" s="236"/>
      <c r="CEA10" s="236"/>
      <c r="CEB10" s="236"/>
      <c r="CEC10" s="236"/>
      <c r="CED10" s="236"/>
      <c r="CEE10" s="236"/>
      <c r="CEF10" s="236"/>
      <c r="CEG10" s="236"/>
      <c r="CEH10" s="236"/>
      <c r="CEI10" s="236"/>
      <c r="CEJ10" s="236"/>
      <c r="CEK10" s="236"/>
      <c r="CEL10" s="236"/>
      <c r="CEM10" s="236"/>
      <c r="CEN10" s="236"/>
      <c r="CEO10" s="236"/>
      <c r="CEP10" s="236"/>
      <c r="CEQ10" s="236"/>
      <c r="CER10" s="236"/>
      <c r="CES10" s="236"/>
      <c r="CET10" s="236"/>
      <c r="CEU10" s="236"/>
      <c r="CEV10" s="236"/>
      <c r="CEW10" s="236"/>
      <c r="CEX10" s="236"/>
      <c r="CEY10" s="236"/>
      <c r="CEZ10" s="236"/>
      <c r="CFA10" s="236"/>
      <c r="CFB10" s="236"/>
      <c r="CFC10" s="236"/>
      <c r="CFD10" s="236"/>
      <c r="CFE10" s="236"/>
      <c r="CFF10" s="236"/>
      <c r="CFG10" s="236"/>
      <c r="CFH10" s="236"/>
      <c r="CFI10" s="236"/>
      <c r="CFJ10" s="236"/>
      <c r="CFK10" s="236"/>
      <c r="CFL10" s="236"/>
      <c r="CFM10" s="236"/>
      <c r="CFN10" s="236"/>
      <c r="CFO10" s="236"/>
      <c r="CFP10" s="236"/>
      <c r="CFQ10" s="236"/>
      <c r="CFR10" s="236"/>
      <c r="CFS10" s="236"/>
      <c r="CFT10" s="236"/>
      <c r="CFU10" s="236"/>
      <c r="CFV10" s="236"/>
      <c r="CFW10" s="236"/>
      <c r="CFX10" s="236"/>
      <c r="CFY10" s="236"/>
      <c r="CFZ10" s="236"/>
      <c r="CGA10" s="236"/>
      <c r="CGB10" s="236"/>
      <c r="CGC10" s="236"/>
      <c r="CGD10" s="236"/>
      <c r="CGE10" s="236"/>
      <c r="CGF10" s="236"/>
      <c r="CGG10" s="236"/>
      <c r="CGH10" s="236"/>
      <c r="CGI10" s="236"/>
      <c r="CGJ10" s="236"/>
      <c r="CGK10" s="236"/>
      <c r="CGL10" s="236"/>
      <c r="CGM10" s="236"/>
      <c r="CGN10" s="236"/>
      <c r="CGO10" s="236"/>
      <c r="CGP10" s="236"/>
      <c r="CGQ10" s="236"/>
      <c r="CGR10" s="236"/>
      <c r="CGS10" s="236"/>
      <c r="CGT10" s="236"/>
      <c r="CGU10" s="236"/>
      <c r="CGV10" s="236"/>
      <c r="CGW10" s="236"/>
      <c r="CGX10" s="236"/>
      <c r="CGY10" s="236"/>
      <c r="CGZ10" s="236"/>
      <c r="CHA10" s="236"/>
      <c r="CHB10" s="236"/>
      <c r="CHC10" s="236"/>
      <c r="CHD10" s="236"/>
      <c r="CHE10" s="236"/>
      <c r="CHF10" s="236"/>
      <c r="CHG10" s="236"/>
      <c r="CHH10" s="236"/>
      <c r="CHI10" s="236"/>
      <c r="CHJ10" s="236"/>
      <c r="CHK10" s="236"/>
      <c r="CHL10" s="236"/>
      <c r="CHM10" s="236"/>
      <c r="CHN10" s="236"/>
      <c r="CHO10" s="236"/>
      <c r="CHP10" s="236"/>
      <c r="CHQ10" s="236"/>
      <c r="CHR10" s="236"/>
      <c r="CHS10" s="236"/>
      <c r="CHT10" s="236"/>
      <c r="CHU10" s="236"/>
      <c r="CHV10" s="236"/>
      <c r="CHW10" s="236"/>
      <c r="CHX10" s="236"/>
      <c r="CHY10" s="236"/>
      <c r="CHZ10" s="236"/>
      <c r="CIA10" s="236"/>
      <c r="CIB10" s="236"/>
      <c r="CIC10" s="236"/>
      <c r="CID10" s="236"/>
      <c r="CIE10" s="236"/>
      <c r="CIF10" s="236"/>
      <c r="CIG10" s="236"/>
      <c r="CIH10" s="236"/>
      <c r="CII10" s="236"/>
      <c r="CIJ10" s="236"/>
      <c r="CIK10" s="236"/>
      <c r="CIL10" s="236"/>
      <c r="CIM10" s="236"/>
      <c r="CIN10" s="236"/>
      <c r="CIO10" s="236"/>
      <c r="CIP10" s="236"/>
      <c r="CIQ10" s="236"/>
      <c r="CIR10" s="236"/>
      <c r="CIS10" s="236"/>
      <c r="CIT10" s="236"/>
      <c r="CIU10" s="236"/>
      <c r="CIV10" s="236"/>
      <c r="CIW10" s="236"/>
      <c r="CIX10" s="236"/>
      <c r="CIY10" s="236"/>
      <c r="CIZ10" s="236"/>
      <c r="CJA10" s="236"/>
      <c r="CJB10" s="236"/>
      <c r="CJC10" s="236"/>
      <c r="CJD10" s="236"/>
      <c r="CJE10" s="236"/>
      <c r="CJF10" s="236"/>
      <c r="CJG10" s="236"/>
      <c r="CJH10" s="236"/>
      <c r="CJI10" s="236"/>
      <c r="CJJ10" s="236"/>
      <c r="CJK10" s="236"/>
      <c r="CJL10" s="236"/>
      <c r="CJM10" s="236"/>
      <c r="CJN10" s="236"/>
      <c r="CJO10" s="236"/>
      <c r="CJP10" s="236"/>
      <c r="CJQ10" s="236"/>
      <c r="CJR10" s="236"/>
      <c r="CJS10" s="236"/>
      <c r="CJT10" s="236"/>
      <c r="CJU10" s="236"/>
      <c r="CJV10" s="236"/>
      <c r="CJW10" s="236"/>
      <c r="CJX10" s="236"/>
      <c r="CJY10" s="236"/>
      <c r="CJZ10" s="236"/>
      <c r="CKA10" s="236"/>
      <c r="CKB10" s="236"/>
      <c r="CKC10" s="236"/>
      <c r="CKD10" s="236"/>
      <c r="CKE10" s="236"/>
      <c r="CKF10" s="236"/>
      <c r="CKG10" s="236"/>
      <c r="CKH10" s="236"/>
      <c r="CKI10" s="236"/>
      <c r="CKJ10" s="236"/>
      <c r="CKK10" s="236"/>
      <c r="CKL10" s="236"/>
      <c r="CKM10" s="236"/>
      <c r="CKN10" s="236"/>
      <c r="CKO10" s="236"/>
      <c r="CKP10" s="236"/>
      <c r="CKQ10" s="236"/>
      <c r="CKR10" s="236"/>
      <c r="CKS10" s="236"/>
      <c r="CKT10" s="236"/>
      <c r="CKU10" s="236"/>
      <c r="CKV10" s="236"/>
      <c r="CKW10" s="236"/>
      <c r="CKX10" s="236"/>
      <c r="CKY10" s="236"/>
      <c r="CKZ10" s="236"/>
      <c r="CLA10" s="236"/>
      <c r="CLB10" s="236"/>
      <c r="CLC10" s="236"/>
      <c r="CLD10" s="236"/>
      <c r="CLE10" s="236"/>
      <c r="CLF10" s="236"/>
      <c r="CLG10" s="236"/>
      <c r="CLH10" s="236"/>
      <c r="CLI10" s="236"/>
      <c r="CLJ10" s="236"/>
      <c r="CLK10" s="236"/>
      <c r="CLL10" s="236"/>
      <c r="CLM10" s="236"/>
      <c r="CLN10" s="236"/>
      <c r="CLO10" s="236"/>
      <c r="CLP10" s="236"/>
      <c r="CLQ10" s="236"/>
      <c r="CLR10" s="236"/>
      <c r="CLS10" s="236"/>
      <c r="CLT10" s="236"/>
      <c r="CLU10" s="236"/>
      <c r="CLV10" s="236"/>
      <c r="CLW10" s="236"/>
      <c r="CLX10" s="236"/>
      <c r="CLY10" s="236"/>
      <c r="CLZ10" s="236"/>
      <c r="CMA10" s="236"/>
      <c r="CMB10" s="236"/>
      <c r="CMC10" s="236"/>
      <c r="CMD10" s="236"/>
      <c r="CME10" s="236"/>
      <c r="CMF10" s="236"/>
      <c r="CMG10" s="236"/>
      <c r="CMH10" s="236"/>
      <c r="CMI10" s="236"/>
      <c r="CMJ10" s="236"/>
      <c r="CMK10" s="236"/>
      <c r="CML10" s="236"/>
      <c r="CMM10" s="236"/>
      <c r="CMN10" s="236"/>
      <c r="CMO10" s="236"/>
      <c r="CMP10" s="236"/>
      <c r="CMQ10" s="236"/>
      <c r="CMR10" s="236"/>
      <c r="CMS10" s="236"/>
      <c r="CMT10" s="236"/>
      <c r="CMU10" s="236"/>
      <c r="CMV10" s="236"/>
      <c r="CMW10" s="236"/>
      <c r="CMX10" s="236"/>
      <c r="CMY10" s="236"/>
      <c r="CMZ10" s="236"/>
      <c r="CNA10" s="236"/>
      <c r="CNB10" s="236"/>
      <c r="CNC10" s="236"/>
      <c r="CND10" s="236"/>
      <c r="CNE10" s="236"/>
      <c r="CNF10" s="236"/>
      <c r="CNG10" s="236"/>
      <c r="CNH10" s="236"/>
      <c r="CNI10" s="236"/>
      <c r="CNJ10" s="236"/>
      <c r="CNK10" s="236"/>
      <c r="CNL10" s="236"/>
      <c r="CNM10" s="236"/>
      <c r="CNN10" s="236"/>
      <c r="CNO10" s="236"/>
      <c r="CNP10" s="236"/>
      <c r="CNQ10" s="236"/>
      <c r="CNR10" s="236"/>
      <c r="CNS10" s="236"/>
      <c r="CNT10" s="236"/>
      <c r="CNU10" s="236"/>
      <c r="CNV10" s="236"/>
      <c r="CNW10" s="236"/>
      <c r="CNX10" s="236"/>
      <c r="CNY10" s="236"/>
      <c r="CNZ10" s="236"/>
      <c r="COA10" s="236"/>
      <c r="COB10" s="236"/>
      <c r="COC10" s="236"/>
      <c r="COD10" s="236"/>
      <c r="COE10" s="236"/>
      <c r="COF10" s="236"/>
      <c r="COG10" s="236"/>
      <c r="COH10" s="236"/>
      <c r="COI10" s="236"/>
      <c r="COJ10" s="236"/>
      <c r="COK10" s="236"/>
      <c r="COL10" s="236"/>
      <c r="COM10" s="236"/>
      <c r="CON10" s="236"/>
      <c r="COO10" s="236"/>
      <c r="COP10" s="236"/>
      <c r="COQ10" s="236"/>
      <c r="COR10" s="236"/>
      <c r="COS10" s="236"/>
      <c r="COT10" s="236"/>
      <c r="COU10" s="236"/>
      <c r="COV10" s="236"/>
      <c r="COW10" s="236"/>
      <c r="COX10" s="236"/>
      <c r="COY10" s="236"/>
      <c r="COZ10" s="236"/>
      <c r="CPA10" s="236"/>
      <c r="CPB10" s="236"/>
      <c r="CPC10" s="236"/>
      <c r="CPD10" s="236"/>
      <c r="CPE10" s="236"/>
      <c r="CPF10" s="236"/>
      <c r="CPG10" s="236"/>
      <c r="CPH10" s="236"/>
      <c r="CPI10" s="236"/>
      <c r="CPJ10" s="236"/>
      <c r="CPK10" s="236"/>
      <c r="CPL10" s="236"/>
      <c r="CPM10" s="236"/>
      <c r="CPN10" s="236"/>
      <c r="CPO10" s="236"/>
      <c r="CPP10" s="236"/>
      <c r="CPQ10" s="236"/>
      <c r="CPR10" s="236"/>
      <c r="CPS10" s="236"/>
      <c r="CPT10" s="236"/>
      <c r="CPU10" s="236"/>
      <c r="CPV10" s="236"/>
      <c r="CPW10" s="236"/>
      <c r="CPX10" s="236"/>
      <c r="CPY10" s="236"/>
      <c r="CPZ10" s="236"/>
      <c r="CQA10" s="236"/>
      <c r="CQB10" s="236"/>
      <c r="CQC10" s="236"/>
      <c r="CQD10" s="236"/>
      <c r="CQE10" s="236"/>
      <c r="CQF10" s="236"/>
      <c r="CQG10" s="236"/>
      <c r="CQH10" s="236"/>
      <c r="CQI10" s="236"/>
      <c r="CQJ10" s="236"/>
      <c r="CQK10" s="236"/>
      <c r="CQL10" s="236"/>
      <c r="CQM10" s="236"/>
      <c r="CQN10" s="236"/>
      <c r="CQO10" s="236"/>
      <c r="CQP10" s="236"/>
      <c r="CQQ10" s="236"/>
      <c r="CQR10" s="236"/>
      <c r="CQS10" s="236"/>
      <c r="CQT10" s="236"/>
      <c r="CQU10" s="236"/>
      <c r="CQV10" s="236"/>
      <c r="CQW10" s="236"/>
      <c r="CQX10" s="236"/>
      <c r="CQY10" s="236"/>
      <c r="CQZ10" s="236"/>
      <c r="CRA10" s="236"/>
      <c r="CRB10" s="236"/>
      <c r="CRC10" s="236"/>
      <c r="CRD10" s="236"/>
      <c r="CRE10" s="236"/>
      <c r="CRF10" s="236"/>
      <c r="CRG10" s="236"/>
      <c r="CRH10" s="236"/>
      <c r="CRI10" s="236"/>
      <c r="CRJ10" s="236"/>
      <c r="CRK10" s="236"/>
      <c r="CRL10" s="236"/>
      <c r="CRM10" s="236"/>
      <c r="CRN10" s="236"/>
      <c r="CRO10" s="236"/>
      <c r="CRP10" s="236"/>
      <c r="CRQ10" s="236"/>
      <c r="CRR10" s="236"/>
      <c r="CRS10" s="236"/>
      <c r="CRT10" s="236"/>
      <c r="CRU10" s="236"/>
      <c r="CRV10" s="236"/>
      <c r="CRW10" s="236"/>
      <c r="CRX10" s="236"/>
      <c r="CRY10" s="236"/>
      <c r="CRZ10" s="236"/>
      <c r="CSA10" s="236"/>
      <c r="CSB10" s="236"/>
      <c r="CSC10" s="236"/>
      <c r="CSD10" s="236"/>
      <c r="CSE10" s="236"/>
      <c r="CSF10" s="236"/>
      <c r="CSG10" s="236"/>
      <c r="CSH10" s="236"/>
      <c r="CSI10" s="236"/>
      <c r="CSJ10" s="236"/>
      <c r="CSK10" s="236"/>
      <c r="CSL10" s="236"/>
      <c r="CSM10" s="236"/>
      <c r="CSN10" s="236"/>
      <c r="CSO10" s="236"/>
      <c r="CSP10" s="236"/>
      <c r="CSQ10" s="236"/>
      <c r="CSR10" s="236"/>
      <c r="CSS10" s="236"/>
      <c r="CST10" s="236"/>
      <c r="CSU10" s="236"/>
      <c r="CSV10" s="236"/>
      <c r="CSW10" s="236"/>
      <c r="CSX10" s="236"/>
      <c r="CSY10" s="236"/>
      <c r="CSZ10" s="236"/>
      <c r="CTA10" s="236"/>
      <c r="CTB10" s="236"/>
      <c r="CTC10" s="236"/>
      <c r="CTD10" s="236"/>
      <c r="CTE10" s="236"/>
      <c r="CTF10" s="236"/>
      <c r="CTG10" s="236"/>
      <c r="CTH10" s="236"/>
      <c r="CTI10" s="236"/>
      <c r="CTJ10" s="236"/>
      <c r="CTK10" s="236"/>
      <c r="CTL10" s="236"/>
      <c r="CTM10" s="236"/>
      <c r="CTN10" s="236"/>
      <c r="CTO10" s="236"/>
      <c r="CTP10" s="236"/>
      <c r="CTQ10" s="236"/>
      <c r="CTR10" s="236"/>
      <c r="CTS10" s="236"/>
      <c r="CTT10" s="236"/>
      <c r="CTU10" s="236"/>
      <c r="CTV10" s="236"/>
      <c r="CTW10" s="236"/>
      <c r="CTX10" s="236"/>
      <c r="CTY10" s="236"/>
      <c r="CTZ10" s="236"/>
      <c r="CUA10" s="236"/>
      <c r="CUB10" s="236"/>
      <c r="CUC10" s="236"/>
      <c r="CUD10" s="236"/>
      <c r="CUE10" s="236"/>
      <c r="CUF10" s="236"/>
      <c r="CUG10" s="236"/>
      <c r="CUH10" s="236"/>
      <c r="CUI10" s="236"/>
      <c r="CUJ10" s="236"/>
      <c r="CUK10" s="236"/>
      <c r="CUL10" s="236"/>
      <c r="CUM10" s="236"/>
      <c r="CUN10" s="236"/>
      <c r="CUO10" s="236"/>
      <c r="CUP10" s="236"/>
      <c r="CUQ10" s="236"/>
      <c r="CUR10" s="236"/>
      <c r="CUS10" s="236"/>
      <c r="CUT10" s="236"/>
      <c r="CUU10" s="236"/>
      <c r="CUV10" s="236"/>
      <c r="CUW10" s="236"/>
      <c r="CUX10" s="236"/>
      <c r="CUY10" s="236"/>
      <c r="CUZ10" s="236"/>
      <c r="CVA10" s="236"/>
      <c r="CVB10" s="236"/>
      <c r="CVC10" s="236"/>
      <c r="CVD10" s="236"/>
      <c r="CVE10" s="236"/>
      <c r="CVF10" s="236"/>
      <c r="CVG10" s="236"/>
      <c r="CVH10" s="236"/>
      <c r="CVI10" s="236"/>
      <c r="CVJ10" s="236"/>
      <c r="CVK10" s="236"/>
      <c r="CVL10" s="236"/>
      <c r="CVM10" s="236"/>
      <c r="CVN10" s="236"/>
      <c r="CVO10" s="236"/>
      <c r="CVP10" s="236"/>
      <c r="CVQ10" s="236"/>
      <c r="CVR10" s="236"/>
      <c r="CVS10" s="236"/>
      <c r="CVT10" s="236"/>
      <c r="CVU10" s="236"/>
      <c r="CVV10" s="236"/>
      <c r="CVW10" s="236"/>
      <c r="CVX10" s="236"/>
      <c r="CVY10" s="236"/>
      <c r="CVZ10" s="236"/>
      <c r="CWA10" s="236"/>
      <c r="CWB10" s="236"/>
      <c r="CWC10" s="236"/>
      <c r="CWD10" s="236"/>
      <c r="CWE10" s="236"/>
      <c r="CWF10" s="236"/>
      <c r="CWG10" s="236"/>
      <c r="CWH10" s="236"/>
      <c r="CWI10" s="236"/>
      <c r="CWJ10" s="236"/>
      <c r="CWK10" s="236"/>
      <c r="CWL10" s="236"/>
      <c r="CWM10" s="236"/>
      <c r="CWN10" s="236"/>
      <c r="CWO10" s="236"/>
      <c r="CWP10" s="236"/>
      <c r="CWQ10" s="236"/>
      <c r="CWR10" s="236"/>
      <c r="CWS10" s="236"/>
      <c r="CWT10" s="236"/>
      <c r="CWU10" s="236"/>
      <c r="CWV10" s="236"/>
      <c r="CWW10" s="236"/>
      <c r="CWX10" s="236"/>
      <c r="CWY10" s="236"/>
      <c r="CWZ10" s="236"/>
      <c r="CXA10" s="236"/>
      <c r="CXB10" s="236"/>
      <c r="CXC10" s="236"/>
      <c r="CXD10" s="236"/>
      <c r="CXE10" s="236"/>
      <c r="CXF10" s="236"/>
      <c r="CXG10" s="236"/>
      <c r="CXH10" s="236"/>
      <c r="CXI10" s="236"/>
      <c r="CXJ10" s="236"/>
      <c r="CXK10" s="236"/>
      <c r="CXL10" s="236"/>
      <c r="CXM10" s="236"/>
      <c r="CXN10" s="236"/>
      <c r="CXO10" s="236"/>
      <c r="CXP10" s="236"/>
      <c r="CXQ10" s="236"/>
      <c r="CXR10" s="236"/>
      <c r="CXS10" s="236"/>
      <c r="CXT10" s="236"/>
      <c r="CXU10" s="236"/>
      <c r="CXV10" s="236"/>
      <c r="CXW10" s="236"/>
      <c r="CXX10" s="236"/>
      <c r="CXY10" s="236"/>
      <c r="CXZ10" s="236"/>
      <c r="CYA10" s="236"/>
      <c r="CYB10" s="236"/>
      <c r="CYC10" s="236"/>
      <c r="CYD10" s="236"/>
      <c r="CYE10" s="236"/>
      <c r="CYF10" s="236"/>
      <c r="CYG10" s="236"/>
      <c r="CYH10" s="236"/>
      <c r="CYI10" s="236"/>
      <c r="CYJ10" s="236"/>
      <c r="CYK10" s="236"/>
      <c r="CYL10" s="236"/>
      <c r="CYM10" s="236"/>
      <c r="CYN10" s="236"/>
      <c r="CYO10" s="236"/>
      <c r="CYP10" s="236"/>
      <c r="CYQ10" s="236"/>
      <c r="CYR10" s="236"/>
      <c r="CYS10" s="236"/>
      <c r="CYT10" s="236"/>
      <c r="CYU10" s="236"/>
      <c r="CYV10" s="236"/>
      <c r="CYW10" s="236"/>
      <c r="CYX10" s="236"/>
      <c r="CYY10" s="236"/>
      <c r="CYZ10" s="236"/>
      <c r="CZA10" s="236"/>
      <c r="CZB10" s="236"/>
      <c r="CZC10" s="236"/>
      <c r="CZD10" s="236"/>
      <c r="CZE10" s="236"/>
      <c r="CZF10" s="236"/>
      <c r="CZG10" s="236"/>
      <c r="CZH10" s="236"/>
      <c r="CZI10" s="236"/>
      <c r="CZJ10" s="236"/>
      <c r="CZK10" s="236"/>
      <c r="CZL10" s="236"/>
      <c r="CZM10" s="236"/>
      <c r="CZN10" s="236"/>
      <c r="CZO10" s="236"/>
      <c r="CZP10" s="236"/>
      <c r="CZQ10" s="236"/>
      <c r="CZR10" s="236"/>
      <c r="CZS10" s="236"/>
      <c r="CZT10" s="236"/>
      <c r="CZU10" s="236"/>
      <c r="CZV10" s="236"/>
      <c r="CZW10" s="236"/>
      <c r="CZX10" s="236"/>
      <c r="CZY10" s="236"/>
      <c r="CZZ10" s="236"/>
      <c r="DAA10" s="236"/>
      <c r="DAB10" s="236"/>
      <c r="DAC10" s="236"/>
      <c r="DAD10" s="236"/>
      <c r="DAE10" s="236"/>
      <c r="DAF10" s="236"/>
      <c r="DAG10" s="236"/>
      <c r="DAH10" s="236"/>
      <c r="DAI10" s="236"/>
      <c r="DAJ10" s="236"/>
      <c r="DAK10" s="236"/>
      <c r="DAL10" s="236"/>
      <c r="DAM10" s="236"/>
      <c r="DAN10" s="236"/>
      <c r="DAO10" s="236"/>
      <c r="DAP10" s="236"/>
      <c r="DAQ10" s="236"/>
      <c r="DAR10" s="236"/>
      <c r="DAS10" s="236"/>
      <c r="DAT10" s="236"/>
      <c r="DAU10" s="236"/>
      <c r="DAV10" s="236"/>
      <c r="DAW10" s="236"/>
      <c r="DAX10" s="236"/>
      <c r="DAY10" s="236"/>
      <c r="DAZ10" s="236"/>
      <c r="DBA10" s="236"/>
      <c r="DBB10" s="236"/>
      <c r="DBC10" s="236"/>
      <c r="DBD10" s="236"/>
      <c r="DBE10" s="236"/>
      <c r="DBF10" s="236"/>
      <c r="DBG10" s="236"/>
      <c r="DBH10" s="236"/>
      <c r="DBI10" s="236"/>
      <c r="DBJ10" s="236"/>
      <c r="DBK10" s="236"/>
      <c r="DBL10" s="236"/>
      <c r="DBM10" s="236"/>
      <c r="DBN10" s="236"/>
      <c r="DBO10" s="236"/>
      <c r="DBP10" s="236"/>
      <c r="DBQ10" s="236"/>
      <c r="DBR10" s="236"/>
      <c r="DBS10" s="236"/>
      <c r="DBT10" s="236"/>
      <c r="DBU10" s="236"/>
      <c r="DBV10" s="236"/>
      <c r="DBW10" s="236"/>
      <c r="DBX10" s="236"/>
      <c r="DBY10" s="236"/>
      <c r="DBZ10" s="236"/>
      <c r="DCA10" s="236"/>
      <c r="DCB10" s="236"/>
      <c r="DCC10" s="236"/>
      <c r="DCD10" s="236"/>
      <c r="DCE10" s="236"/>
      <c r="DCF10" s="236"/>
      <c r="DCG10" s="236"/>
      <c r="DCH10" s="236"/>
      <c r="DCI10" s="236"/>
      <c r="DCJ10" s="236"/>
      <c r="DCK10" s="236"/>
      <c r="DCL10" s="236"/>
      <c r="DCM10" s="236"/>
      <c r="DCN10" s="236"/>
      <c r="DCO10" s="236"/>
      <c r="DCP10" s="236"/>
      <c r="DCQ10" s="236"/>
      <c r="DCR10" s="236"/>
      <c r="DCS10" s="236"/>
      <c r="DCT10" s="236"/>
      <c r="DCU10" s="236"/>
      <c r="DCV10" s="236"/>
      <c r="DCW10" s="236"/>
      <c r="DCX10" s="236"/>
      <c r="DCY10" s="236"/>
      <c r="DCZ10" s="236"/>
      <c r="DDA10" s="236"/>
      <c r="DDB10" s="236"/>
      <c r="DDC10" s="236"/>
      <c r="DDD10" s="236"/>
      <c r="DDE10" s="236"/>
      <c r="DDF10" s="236"/>
      <c r="DDG10" s="236"/>
      <c r="DDH10" s="236"/>
      <c r="DDI10" s="236"/>
      <c r="DDJ10" s="236"/>
      <c r="DDK10" s="236"/>
      <c r="DDL10" s="236"/>
      <c r="DDM10" s="236"/>
      <c r="DDN10" s="236"/>
      <c r="DDO10" s="236"/>
      <c r="DDP10" s="236"/>
      <c r="DDQ10" s="236"/>
      <c r="DDR10" s="236"/>
      <c r="DDS10" s="236"/>
      <c r="DDT10" s="236"/>
      <c r="DDU10" s="236"/>
      <c r="DDV10" s="236"/>
      <c r="DDW10" s="236"/>
      <c r="DDX10" s="236"/>
      <c r="DDY10" s="236"/>
      <c r="DDZ10" s="236"/>
      <c r="DEA10" s="236"/>
      <c r="DEB10" s="236"/>
      <c r="DEC10" s="236"/>
      <c r="DED10" s="236"/>
      <c r="DEE10" s="236"/>
      <c r="DEF10" s="236"/>
      <c r="DEG10" s="236"/>
      <c r="DEH10" s="236"/>
      <c r="DEI10" s="236"/>
      <c r="DEJ10" s="236"/>
      <c r="DEK10" s="236"/>
      <c r="DEL10" s="236"/>
      <c r="DEM10" s="236"/>
      <c r="DEN10" s="236"/>
      <c r="DEO10" s="236"/>
      <c r="DEP10" s="236"/>
      <c r="DEQ10" s="236"/>
      <c r="DER10" s="236"/>
      <c r="DES10" s="236"/>
      <c r="DET10" s="236"/>
      <c r="DEU10" s="236"/>
      <c r="DEV10" s="236"/>
      <c r="DEW10" s="236"/>
      <c r="DEX10" s="236"/>
      <c r="DEY10" s="236"/>
      <c r="DEZ10" s="236"/>
      <c r="DFA10" s="236"/>
      <c r="DFB10" s="236"/>
      <c r="DFC10" s="236"/>
      <c r="DFD10" s="236"/>
      <c r="DFE10" s="236"/>
      <c r="DFF10" s="236"/>
      <c r="DFG10" s="236"/>
      <c r="DFH10" s="236"/>
      <c r="DFI10" s="236"/>
      <c r="DFJ10" s="236"/>
      <c r="DFK10" s="236"/>
      <c r="DFL10" s="236"/>
      <c r="DFM10" s="236"/>
      <c r="DFN10" s="236"/>
      <c r="DFO10" s="236"/>
      <c r="DFP10" s="236"/>
      <c r="DFQ10" s="236"/>
      <c r="DFR10" s="236"/>
      <c r="DFS10" s="236"/>
      <c r="DFT10" s="236"/>
      <c r="DFU10" s="236"/>
      <c r="DFV10" s="236"/>
      <c r="DFW10" s="236"/>
      <c r="DFX10" s="236"/>
      <c r="DFY10" s="236"/>
      <c r="DFZ10" s="236"/>
      <c r="DGA10" s="236"/>
      <c r="DGB10" s="236"/>
      <c r="DGC10" s="236"/>
      <c r="DGD10" s="236"/>
      <c r="DGE10" s="236"/>
      <c r="DGF10" s="236"/>
      <c r="DGG10" s="236"/>
      <c r="DGH10" s="236"/>
      <c r="DGI10" s="236"/>
      <c r="DGJ10" s="236"/>
      <c r="DGK10" s="236"/>
      <c r="DGL10" s="236"/>
      <c r="DGM10" s="236"/>
      <c r="DGN10" s="236"/>
      <c r="DGO10" s="236"/>
      <c r="DGP10" s="236"/>
      <c r="DGQ10" s="236"/>
      <c r="DGR10" s="236"/>
      <c r="DGS10" s="236"/>
      <c r="DGT10" s="236"/>
      <c r="DGU10" s="236"/>
      <c r="DGV10" s="236"/>
      <c r="DGW10" s="236"/>
      <c r="DGX10" s="236"/>
      <c r="DGY10" s="236"/>
      <c r="DGZ10" s="236"/>
      <c r="DHA10" s="236"/>
      <c r="DHB10" s="236"/>
      <c r="DHC10" s="236"/>
      <c r="DHD10" s="236"/>
      <c r="DHE10" s="236"/>
      <c r="DHF10" s="236"/>
      <c r="DHG10" s="236"/>
      <c r="DHH10" s="236"/>
      <c r="DHI10" s="236"/>
      <c r="DHJ10" s="236"/>
      <c r="DHK10" s="236"/>
      <c r="DHL10" s="236"/>
      <c r="DHM10" s="236"/>
      <c r="DHN10" s="236"/>
      <c r="DHO10" s="236"/>
      <c r="DHP10" s="236"/>
      <c r="DHQ10" s="236"/>
      <c r="DHR10" s="236"/>
      <c r="DHS10" s="236"/>
      <c r="DHT10" s="236"/>
      <c r="DHU10" s="236"/>
      <c r="DHV10" s="236"/>
      <c r="DHW10" s="236"/>
      <c r="DHX10" s="236"/>
      <c r="DHY10" s="236"/>
      <c r="DHZ10" s="236"/>
      <c r="DIA10" s="236"/>
      <c r="DIB10" s="236"/>
      <c r="DIC10" s="236"/>
      <c r="DID10" s="236"/>
      <c r="DIE10" s="236"/>
      <c r="DIF10" s="236"/>
      <c r="DIG10" s="236"/>
      <c r="DIH10" s="236"/>
      <c r="DII10" s="236"/>
      <c r="DIJ10" s="236"/>
      <c r="DIK10" s="236"/>
      <c r="DIL10" s="236"/>
      <c r="DIM10" s="236"/>
      <c r="DIN10" s="236"/>
      <c r="DIO10" s="236"/>
      <c r="DIP10" s="236"/>
      <c r="DIQ10" s="236"/>
      <c r="DIR10" s="236"/>
      <c r="DIS10" s="236"/>
      <c r="DIT10" s="236"/>
      <c r="DIU10" s="236"/>
      <c r="DIV10" s="236"/>
      <c r="DIW10" s="236"/>
      <c r="DIX10" s="236"/>
      <c r="DIY10" s="236"/>
      <c r="DIZ10" s="236"/>
      <c r="DJA10" s="236"/>
      <c r="DJB10" s="236"/>
      <c r="DJC10" s="236"/>
      <c r="DJD10" s="236"/>
      <c r="DJE10" s="236"/>
      <c r="DJF10" s="236"/>
      <c r="DJG10" s="236"/>
      <c r="DJH10" s="236"/>
      <c r="DJI10" s="236"/>
      <c r="DJJ10" s="236"/>
      <c r="DJK10" s="236"/>
      <c r="DJL10" s="236"/>
      <c r="DJM10" s="236"/>
      <c r="DJN10" s="236"/>
      <c r="DJO10" s="236"/>
      <c r="DJP10" s="236"/>
      <c r="DJQ10" s="236"/>
      <c r="DJR10" s="236"/>
      <c r="DJS10" s="236"/>
      <c r="DJT10" s="236"/>
      <c r="DJU10" s="236"/>
      <c r="DJV10" s="236"/>
      <c r="DJW10" s="236"/>
      <c r="DJX10" s="236"/>
      <c r="DJY10" s="236"/>
      <c r="DJZ10" s="236"/>
      <c r="DKA10" s="236"/>
      <c r="DKB10" s="236"/>
      <c r="DKC10" s="236"/>
      <c r="DKD10" s="236"/>
      <c r="DKE10" s="236"/>
      <c r="DKF10" s="236"/>
      <c r="DKG10" s="236"/>
      <c r="DKH10" s="236"/>
      <c r="DKI10" s="236"/>
      <c r="DKJ10" s="236"/>
      <c r="DKK10" s="236"/>
      <c r="DKL10" s="236"/>
      <c r="DKM10" s="236"/>
      <c r="DKN10" s="236"/>
      <c r="DKO10" s="236"/>
      <c r="DKP10" s="236"/>
      <c r="DKQ10" s="236"/>
      <c r="DKR10" s="236"/>
      <c r="DKS10" s="236"/>
      <c r="DKT10" s="236"/>
      <c r="DKU10" s="236"/>
      <c r="DKV10" s="236"/>
      <c r="DKW10" s="236"/>
      <c r="DKX10" s="236"/>
      <c r="DKY10" s="236"/>
      <c r="DKZ10" s="236"/>
      <c r="DLA10" s="236"/>
      <c r="DLB10" s="236"/>
      <c r="DLC10" s="236"/>
      <c r="DLD10" s="236"/>
      <c r="DLE10" s="236"/>
      <c r="DLF10" s="236"/>
      <c r="DLG10" s="236"/>
      <c r="DLH10" s="236"/>
      <c r="DLI10" s="236"/>
      <c r="DLJ10" s="236"/>
      <c r="DLK10" s="236"/>
      <c r="DLL10" s="236"/>
      <c r="DLM10" s="236"/>
      <c r="DLN10" s="236"/>
      <c r="DLO10" s="236"/>
      <c r="DLP10" s="236"/>
      <c r="DLQ10" s="236"/>
      <c r="DLR10" s="236"/>
      <c r="DLS10" s="236"/>
      <c r="DLT10" s="236"/>
      <c r="DLU10" s="236"/>
      <c r="DLV10" s="236"/>
      <c r="DLW10" s="236"/>
      <c r="DLX10" s="236"/>
      <c r="DLY10" s="236"/>
      <c r="DLZ10" s="236"/>
      <c r="DMA10" s="236"/>
      <c r="DMB10" s="236"/>
      <c r="DMC10" s="236"/>
      <c r="DMD10" s="236"/>
      <c r="DME10" s="236"/>
      <c r="DMF10" s="236"/>
      <c r="DMG10" s="236"/>
      <c r="DMH10" s="236"/>
      <c r="DMI10" s="236"/>
      <c r="DMJ10" s="236"/>
      <c r="DMK10" s="236"/>
      <c r="DML10" s="236"/>
      <c r="DMM10" s="236"/>
      <c r="DMN10" s="236"/>
      <c r="DMO10" s="236"/>
      <c r="DMP10" s="236"/>
      <c r="DMQ10" s="236"/>
      <c r="DMR10" s="236"/>
      <c r="DMS10" s="236"/>
      <c r="DMT10" s="236"/>
      <c r="DMU10" s="236"/>
      <c r="DMV10" s="236"/>
      <c r="DMW10" s="236"/>
      <c r="DMX10" s="236"/>
      <c r="DMY10" s="236"/>
      <c r="DMZ10" s="236"/>
      <c r="DNA10" s="236"/>
      <c r="DNB10" s="236"/>
      <c r="DNC10" s="236"/>
      <c r="DND10" s="236"/>
      <c r="DNE10" s="236"/>
      <c r="DNF10" s="236"/>
      <c r="DNG10" s="236"/>
      <c r="DNH10" s="236"/>
      <c r="DNI10" s="236"/>
      <c r="DNJ10" s="236"/>
      <c r="DNK10" s="236"/>
      <c r="DNL10" s="236"/>
      <c r="DNM10" s="236"/>
      <c r="DNN10" s="236"/>
      <c r="DNO10" s="236"/>
      <c r="DNP10" s="236"/>
      <c r="DNQ10" s="236"/>
      <c r="DNR10" s="236"/>
      <c r="DNS10" s="236"/>
      <c r="DNT10" s="236"/>
      <c r="DNU10" s="236"/>
      <c r="DNV10" s="236"/>
      <c r="DNW10" s="236"/>
      <c r="DNX10" s="236"/>
      <c r="DNY10" s="236"/>
      <c r="DNZ10" s="236"/>
      <c r="DOA10" s="236"/>
      <c r="DOB10" s="236"/>
      <c r="DOC10" s="236"/>
      <c r="DOD10" s="236"/>
      <c r="DOE10" s="236"/>
      <c r="DOF10" s="236"/>
      <c r="DOG10" s="236"/>
      <c r="DOH10" s="236"/>
      <c r="DOI10" s="236"/>
      <c r="DOJ10" s="236"/>
      <c r="DOK10" s="236"/>
      <c r="DOL10" s="236"/>
      <c r="DOM10" s="236"/>
      <c r="DON10" s="236"/>
      <c r="DOO10" s="236"/>
      <c r="DOP10" s="236"/>
      <c r="DOQ10" s="236"/>
      <c r="DOR10" s="236"/>
      <c r="DOS10" s="236"/>
      <c r="DOT10" s="236"/>
      <c r="DOU10" s="236"/>
      <c r="DOV10" s="236"/>
      <c r="DOW10" s="236"/>
      <c r="DOX10" s="236"/>
      <c r="DOY10" s="236"/>
      <c r="DOZ10" s="236"/>
      <c r="DPA10" s="236"/>
      <c r="DPB10" s="236"/>
      <c r="DPC10" s="236"/>
      <c r="DPD10" s="236"/>
      <c r="DPE10" s="236"/>
      <c r="DPF10" s="236"/>
      <c r="DPG10" s="236"/>
      <c r="DPH10" s="236"/>
      <c r="DPI10" s="236"/>
      <c r="DPJ10" s="236"/>
      <c r="DPK10" s="236"/>
      <c r="DPL10" s="236"/>
      <c r="DPM10" s="236"/>
      <c r="DPN10" s="236"/>
      <c r="DPO10" s="236"/>
      <c r="DPP10" s="236"/>
      <c r="DPQ10" s="236"/>
      <c r="DPR10" s="236"/>
      <c r="DPS10" s="236"/>
      <c r="DPT10" s="236"/>
      <c r="DPU10" s="236"/>
      <c r="DPV10" s="236"/>
      <c r="DPW10" s="236"/>
      <c r="DPX10" s="236"/>
      <c r="DPY10" s="236"/>
      <c r="DPZ10" s="236"/>
      <c r="DQA10" s="236"/>
      <c r="DQB10" s="236"/>
      <c r="DQC10" s="236"/>
      <c r="DQD10" s="236"/>
      <c r="DQE10" s="236"/>
      <c r="DQF10" s="236"/>
      <c r="DQG10" s="236"/>
      <c r="DQH10" s="236"/>
      <c r="DQI10" s="236"/>
      <c r="DQJ10" s="236"/>
      <c r="DQK10" s="236"/>
      <c r="DQL10" s="236"/>
      <c r="DQM10" s="236"/>
      <c r="DQN10" s="236"/>
      <c r="DQO10" s="236"/>
      <c r="DQP10" s="236"/>
      <c r="DQQ10" s="236"/>
      <c r="DQR10" s="236"/>
      <c r="DQS10" s="236"/>
      <c r="DQT10" s="236"/>
      <c r="DQU10" s="236"/>
      <c r="DQV10" s="236"/>
      <c r="DQW10" s="236"/>
      <c r="DQX10" s="236"/>
      <c r="DQY10" s="236"/>
      <c r="DQZ10" s="236"/>
      <c r="DRA10" s="236"/>
      <c r="DRB10" s="236"/>
      <c r="DRC10" s="236"/>
      <c r="DRD10" s="236"/>
      <c r="DRE10" s="236"/>
      <c r="DRF10" s="236"/>
      <c r="DRG10" s="236"/>
      <c r="DRH10" s="236"/>
      <c r="DRI10" s="236"/>
      <c r="DRJ10" s="236"/>
      <c r="DRK10" s="236"/>
      <c r="DRL10" s="236"/>
      <c r="DRM10" s="236"/>
      <c r="DRN10" s="236"/>
      <c r="DRO10" s="236"/>
      <c r="DRP10" s="236"/>
      <c r="DRQ10" s="236"/>
      <c r="DRR10" s="236"/>
      <c r="DRS10" s="236"/>
      <c r="DRT10" s="236"/>
      <c r="DRU10" s="236"/>
      <c r="DRV10" s="236"/>
      <c r="DRW10" s="236"/>
      <c r="DRX10" s="236"/>
      <c r="DRY10" s="236"/>
      <c r="DRZ10" s="236"/>
      <c r="DSA10" s="236"/>
      <c r="DSB10" s="236"/>
      <c r="DSC10" s="236"/>
      <c r="DSD10" s="236"/>
      <c r="DSE10" s="236"/>
      <c r="DSF10" s="236"/>
      <c r="DSG10" s="236"/>
      <c r="DSH10" s="236"/>
      <c r="DSI10" s="236"/>
      <c r="DSJ10" s="236"/>
      <c r="DSK10" s="236"/>
      <c r="DSL10" s="236"/>
      <c r="DSM10" s="236"/>
      <c r="DSN10" s="236"/>
      <c r="DSO10" s="236"/>
      <c r="DSP10" s="236"/>
      <c r="DSQ10" s="236"/>
      <c r="DSR10" s="236"/>
      <c r="DSS10" s="236"/>
      <c r="DST10" s="236"/>
      <c r="DSU10" s="236"/>
      <c r="DSV10" s="236"/>
      <c r="DSW10" s="236"/>
      <c r="DSX10" s="236"/>
      <c r="DSY10" s="236"/>
      <c r="DSZ10" s="236"/>
      <c r="DTA10" s="236"/>
      <c r="DTB10" s="236"/>
      <c r="DTC10" s="236"/>
      <c r="DTD10" s="236"/>
      <c r="DTE10" s="236"/>
      <c r="DTF10" s="236"/>
      <c r="DTG10" s="236"/>
      <c r="DTH10" s="236"/>
      <c r="DTI10" s="236"/>
      <c r="DTJ10" s="236"/>
      <c r="DTK10" s="236"/>
      <c r="DTL10" s="236"/>
      <c r="DTM10" s="236"/>
      <c r="DTN10" s="236"/>
      <c r="DTO10" s="236"/>
      <c r="DTP10" s="236"/>
      <c r="DTQ10" s="236"/>
      <c r="DTR10" s="236"/>
      <c r="DTS10" s="236"/>
      <c r="DTT10" s="236"/>
      <c r="DTU10" s="236"/>
      <c r="DTV10" s="236"/>
      <c r="DTW10" s="236"/>
      <c r="DTX10" s="236"/>
      <c r="DTY10" s="236"/>
      <c r="DTZ10" s="236"/>
      <c r="DUA10" s="236"/>
      <c r="DUB10" s="236"/>
      <c r="DUC10" s="236"/>
      <c r="DUD10" s="236"/>
      <c r="DUE10" s="236"/>
      <c r="DUF10" s="236"/>
      <c r="DUG10" s="236"/>
      <c r="DUH10" s="236"/>
      <c r="DUI10" s="236"/>
      <c r="DUJ10" s="236"/>
      <c r="DUK10" s="236"/>
      <c r="DUL10" s="236"/>
      <c r="DUM10" s="236"/>
      <c r="DUN10" s="236"/>
      <c r="DUO10" s="236"/>
      <c r="DUP10" s="236"/>
      <c r="DUQ10" s="236"/>
      <c r="DUR10" s="236"/>
      <c r="DUS10" s="236"/>
      <c r="DUT10" s="236"/>
      <c r="DUU10" s="236"/>
      <c r="DUV10" s="236"/>
      <c r="DUW10" s="236"/>
      <c r="DUX10" s="236"/>
      <c r="DUY10" s="236"/>
      <c r="DUZ10" s="236"/>
      <c r="DVA10" s="236"/>
      <c r="DVB10" s="236"/>
      <c r="DVC10" s="236"/>
      <c r="DVD10" s="236"/>
      <c r="DVE10" s="236"/>
      <c r="DVF10" s="236"/>
      <c r="DVG10" s="236"/>
      <c r="DVH10" s="236"/>
      <c r="DVI10" s="236"/>
      <c r="DVJ10" s="236"/>
      <c r="DVK10" s="236"/>
      <c r="DVL10" s="236"/>
      <c r="DVM10" s="236"/>
      <c r="DVN10" s="236"/>
      <c r="DVO10" s="236"/>
      <c r="DVP10" s="236"/>
      <c r="DVQ10" s="236"/>
      <c r="DVR10" s="236"/>
      <c r="DVS10" s="236"/>
      <c r="DVT10" s="236"/>
      <c r="DVU10" s="236"/>
      <c r="DVV10" s="236"/>
      <c r="DVW10" s="236"/>
      <c r="DVX10" s="236"/>
      <c r="DVY10" s="236"/>
      <c r="DVZ10" s="236"/>
      <c r="DWA10" s="236"/>
      <c r="DWB10" s="236"/>
      <c r="DWC10" s="236"/>
      <c r="DWD10" s="236"/>
      <c r="DWE10" s="236"/>
      <c r="DWF10" s="236"/>
      <c r="DWG10" s="236"/>
      <c r="DWH10" s="236"/>
      <c r="DWI10" s="236"/>
      <c r="DWJ10" s="236"/>
      <c r="DWK10" s="236"/>
      <c r="DWL10" s="236"/>
      <c r="DWM10" s="236"/>
      <c r="DWN10" s="236"/>
      <c r="DWO10" s="236"/>
      <c r="DWP10" s="236"/>
      <c r="DWQ10" s="236"/>
      <c r="DWR10" s="236"/>
      <c r="DWS10" s="236"/>
      <c r="DWT10" s="236"/>
      <c r="DWU10" s="236"/>
      <c r="DWV10" s="236"/>
      <c r="DWW10" s="236"/>
      <c r="DWX10" s="236"/>
      <c r="DWY10" s="236"/>
      <c r="DWZ10" s="236"/>
      <c r="DXA10" s="236"/>
      <c r="DXB10" s="236"/>
      <c r="DXC10" s="236"/>
      <c r="DXD10" s="236"/>
      <c r="DXE10" s="236"/>
      <c r="DXF10" s="236"/>
      <c r="DXG10" s="236"/>
      <c r="DXH10" s="236"/>
      <c r="DXI10" s="236"/>
      <c r="DXJ10" s="236"/>
      <c r="DXK10" s="236"/>
      <c r="DXL10" s="236"/>
      <c r="DXM10" s="236"/>
      <c r="DXN10" s="236"/>
      <c r="DXO10" s="236"/>
      <c r="DXP10" s="236"/>
      <c r="DXQ10" s="236"/>
      <c r="DXR10" s="236"/>
      <c r="DXS10" s="236"/>
      <c r="DXT10" s="236"/>
      <c r="DXU10" s="236"/>
      <c r="DXV10" s="236"/>
      <c r="DXW10" s="236"/>
      <c r="DXX10" s="236"/>
      <c r="DXY10" s="236"/>
      <c r="DXZ10" s="236"/>
      <c r="DYA10" s="236"/>
      <c r="DYB10" s="236"/>
      <c r="DYC10" s="236"/>
      <c r="DYD10" s="236"/>
      <c r="DYE10" s="236"/>
      <c r="DYF10" s="236"/>
      <c r="DYG10" s="236"/>
      <c r="DYH10" s="236"/>
      <c r="DYI10" s="236"/>
      <c r="DYJ10" s="236"/>
      <c r="DYK10" s="236"/>
      <c r="DYL10" s="236"/>
      <c r="DYM10" s="236"/>
      <c r="DYN10" s="236"/>
      <c r="DYO10" s="236"/>
      <c r="DYP10" s="236"/>
      <c r="DYQ10" s="236"/>
      <c r="DYR10" s="236"/>
      <c r="DYS10" s="236"/>
      <c r="DYT10" s="236"/>
      <c r="DYU10" s="236"/>
      <c r="DYV10" s="236"/>
      <c r="DYW10" s="236"/>
      <c r="DYX10" s="236"/>
      <c r="DYY10" s="236"/>
      <c r="DYZ10" s="236"/>
      <c r="DZA10" s="236"/>
      <c r="DZB10" s="236"/>
      <c r="DZC10" s="236"/>
      <c r="DZD10" s="236"/>
      <c r="DZE10" s="236"/>
      <c r="DZF10" s="236"/>
      <c r="DZG10" s="236"/>
      <c r="DZH10" s="236"/>
      <c r="DZI10" s="236"/>
      <c r="DZJ10" s="236"/>
      <c r="DZK10" s="236"/>
      <c r="DZL10" s="236"/>
      <c r="DZM10" s="236"/>
      <c r="DZN10" s="236"/>
      <c r="DZO10" s="236"/>
      <c r="DZP10" s="236"/>
      <c r="DZQ10" s="236"/>
      <c r="DZR10" s="236"/>
      <c r="DZS10" s="236"/>
      <c r="DZT10" s="236"/>
      <c r="DZU10" s="236"/>
      <c r="DZV10" s="236"/>
      <c r="DZW10" s="236"/>
      <c r="DZX10" s="236"/>
      <c r="DZY10" s="236"/>
      <c r="DZZ10" s="236"/>
      <c r="EAA10" s="236"/>
      <c r="EAB10" s="236"/>
      <c r="EAC10" s="236"/>
      <c r="EAD10" s="236"/>
      <c r="EAE10" s="236"/>
      <c r="EAF10" s="236"/>
      <c r="EAG10" s="236"/>
      <c r="EAH10" s="236"/>
      <c r="EAI10" s="236"/>
      <c r="EAJ10" s="236"/>
      <c r="EAK10" s="236"/>
      <c r="EAL10" s="236"/>
      <c r="EAM10" s="236"/>
      <c r="EAN10" s="236"/>
      <c r="EAO10" s="236"/>
      <c r="EAP10" s="236"/>
      <c r="EAQ10" s="236"/>
      <c r="EAR10" s="236"/>
      <c r="EAS10" s="236"/>
      <c r="EAT10" s="236"/>
      <c r="EAU10" s="236"/>
      <c r="EAV10" s="236"/>
      <c r="EAW10" s="236"/>
      <c r="EAX10" s="236"/>
      <c r="EAY10" s="236"/>
      <c r="EAZ10" s="236"/>
      <c r="EBA10" s="236"/>
      <c r="EBB10" s="236"/>
      <c r="EBC10" s="236"/>
      <c r="EBD10" s="236"/>
      <c r="EBE10" s="236"/>
      <c r="EBF10" s="236"/>
      <c r="EBG10" s="236"/>
      <c r="EBH10" s="236"/>
      <c r="EBI10" s="236"/>
      <c r="EBJ10" s="236"/>
      <c r="EBK10" s="236"/>
      <c r="EBL10" s="236"/>
      <c r="EBM10" s="236"/>
      <c r="EBN10" s="236"/>
      <c r="EBO10" s="236"/>
      <c r="EBP10" s="236"/>
      <c r="EBQ10" s="236"/>
      <c r="EBR10" s="236"/>
      <c r="EBS10" s="236"/>
      <c r="EBT10" s="236"/>
      <c r="EBU10" s="236"/>
      <c r="EBV10" s="236"/>
      <c r="EBW10" s="236"/>
      <c r="EBX10" s="236"/>
      <c r="EBY10" s="236"/>
      <c r="EBZ10" s="236"/>
      <c r="ECA10" s="236"/>
      <c r="ECB10" s="236"/>
      <c r="ECC10" s="236"/>
      <c r="ECD10" s="236"/>
      <c r="ECE10" s="236"/>
      <c r="ECF10" s="236"/>
      <c r="ECG10" s="236"/>
      <c r="ECH10" s="236"/>
      <c r="ECI10" s="236"/>
      <c r="ECJ10" s="236"/>
      <c r="ECK10" s="236"/>
      <c r="ECL10" s="236"/>
      <c r="ECM10" s="236"/>
      <c r="ECN10" s="236"/>
      <c r="ECO10" s="236"/>
      <c r="ECP10" s="236"/>
      <c r="ECQ10" s="236"/>
      <c r="ECR10" s="236"/>
      <c r="ECS10" s="236"/>
      <c r="ECT10" s="236"/>
      <c r="ECU10" s="236"/>
      <c r="ECV10" s="236"/>
      <c r="ECW10" s="236"/>
      <c r="ECX10" s="236"/>
      <c r="ECY10" s="236"/>
      <c r="ECZ10" s="236"/>
      <c r="EDA10" s="236"/>
      <c r="EDB10" s="236"/>
      <c r="EDC10" s="236"/>
      <c r="EDD10" s="236"/>
      <c r="EDE10" s="236"/>
      <c r="EDF10" s="236"/>
      <c r="EDG10" s="236"/>
      <c r="EDH10" s="236"/>
      <c r="EDI10" s="236"/>
      <c r="EDJ10" s="236"/>
      <c r="EDK10" s="236"/>
      <c r="EDL10" s="236"/>
      <c r="EDM10" s="236"/>
      <c r="EDN10" s="236"/>
      <c r="EDO10" s="236"/>
      <c r="EDP10" s="236"/>
      <c r="EDQ10" s="236"/>
      <c r="EDR10" s="236"/>
      <c r="EDS10" s="236"/>
      <c r="EDT10" s="236"/>
      <c r="EDU10" s="236"/>
      <c r="EDV10" s="236"/>
      <c r="EDW10" s="236"/>
      <c r="EDX10" s="236"/>
      <c r="EDY10" s="236"/>
      <c r="EDZ10" s="236"/>
      <c r="EEA10" s="236"/>
      <c r="EEB10" s="236"/>
      <c r="EEC10" s="236"/>
      <c r="EED10" s="236"/>
      <c r="EEE10" s="236"/>
      <c r="EEF10" s="236"/>
      <c r="EEG10" s="236"/>
      <c r="EEH10" s="236"/>
      <c r="EEI10" s="236"/>
      <c r="EEJ10" s="236"/>
      <c r="EEK10" s="236"/>
      <c r="EEL10" s="236"/>
      <c r="EEM10" s="236"/>
      <c r="EEN10" s="236"/>
      <c r="EEO10" s="236"/>
      <c r="EEP10" s="236"/>
      <c r="EEQ10" s="236"/>
      <c r="EER10" s="236"/>
      <c r="EES10" s="236"/>
      <c r="EET10" s="236"/>
      <c r="EEU10" s="236"/>
      <c r="EEV10" s="236"/>
      <c r="EEW10" s="236"/>
      <c r="EEX10" s="236"/>
      <c r="EEY10" s="236"/>
      <c r="EEZ10" s="236"/>
      <c r="EFA10" s="236"/>
      <c r="EFB10" s="236"/>
      <c r="EFC10" s="236"/>
      <c r="EFD10" s="236"/>
      <c r="EFE10" s="236"/>
      <c r="EFF10" s="236"/>
      <c r="EFG10" s="236"/>
      <c r="EFH10" s="236"/>
      <c r="EFI10" s="236"/>
      <c r="EFJ10" s="236"/>
      <c r="EFK10" s="236"/>
      <c r="EFL10" s="236"/>
      <c r="EFM10" s="236"/>
      <c r="EFN10" s="236"/>
      <c r="EFO10" s="236"/>
      <c r="EFP10" s="236"/>
      <c r="EFQ10" s="236"/>
      <c r="EFR10" s="236"/>
      <c r="EFS10" s="236"/>
      <c r="EFT10" s="236"/>
      <c r="EFU10" s="236"/>
      <c r="EFV10" s="236"/>
      <c r="EFW10" s="236"/>
      <c r="EFX10" s="236"/>
      <c r="EFY10" s="236"/>
      <c r="EFZ10" s="236"/>
      <c r="EGA10" s="236"/>
      <c r="EGB10" s="236"/>
      <c r="EGC10" s="236"/>
      <c r="EGD10" s="236"/>
      <c r="EGE10" s="236"/>
      <c r="EGF10" s="236"/>
      <c r="EGG10" s="236"/>
      <c r="EGH10" s="236"/>
      <c r="EGI10" s="236"/>
      <c r="EGJ10" s="236"/>
      <c r="EGK10" s="236"/>
      <c r="EGL10" s="236"/>
      <c r="EGM10" s="236"/>
      <c r="EGN10" s="236"/>
      <c r="EGO10" s="236"/>
      <c r="EGP10" s="236"/>
      <c r="EGQ10" s="236"/>
      <c r="EGR10" s="236"/>
      <c r="EGS10" s="236"/>
      <c r="EGT10" s="236"/>
      <c r="EGU10" s="236"/>
      <c r="EGV10" s="236"/>
      <c r="EGW10" s="236"/>
      <c r="EGX10" s="236"/>
      <c r="EGY10" s="236"/>
      <c r="EGZ10" s="236"/>
      <c r="EHA10" s="236"/>
      <c r="EHB10" s="236"/>
      <c r="EHC10" s="236"/>
      <c r="EHD10" s="236"/>
      <c r="EHE10" s="236"/>
      <c r="EHF10" s="236"/>
      <c r="EHG10" s="236"/>
      <c r="EHH10" s="236"/>
      <c r="EHI10" s="236"/>
      <c r="EHJ10" s="236"/>
      <c r="EHK10" s="236"/>
      <c r="EHL10" s="236"/>
      <c r="EHM10" s="236"/>
      <c r="EHN10" s="236"/>
      <c r="EHO10" s="236"/>
      <c r="EHP10" s="236"/>
      <c r="EHQ10" s="236"/>
      <c r="EHR10" s="236"/>
      <c r="EHS10" s="236"/>
      <c r="EHT10" s="236"/>
      <c r="EHU10" s="236"/>
      <c r="EHV10" s="236"/>
      <c r="EHW10" s="236"/>
      <c r="EHX10" s="236"/>
      <c r="EHY10" s="236"/>
      <c r="EHZ10" s="236"/>
      <c r="EIA10" s="236"/>
      <c r="EIB10" s="236"/>
      <c r="EIC10" s="236"/>
      <c r="EID10" s="236"/>
      <c r="EIE10" s="236"/>
      <c r="EIF10" s="236"/>
      <c r="EIG10" s="236"/>
      <c r="EIH10" s="236"/>
      <c r="EII10" s="236"/>
      <c r="EIJ10" s="236"/>
      <c r="EIK10" s="236"/>
      <c r="EIL10" s="236"/>
      <c r="EIM10" s="236"/>
      <c r="EIN10" s="236"/>
      <c r="EIO10" s="236"/>
      <c r="EIP10" s="236"/>
      <c r="EIQ10" s="236"/>
      <c r="EIR10" s="236"/>
      <c r="EIS10" s="236"/>
      <c r="EIT10" s="236"/>
      <c r="EIU10" s="236"/>
      <c r="EIV10" s="236"/>
      <c r="EIW10" s="236"/>
      <c r="EIX10" s="236"/>
      <c r="EIY10" s="236"/>
      <c r="EIZ10" s="236"/>
      <c r="EJA10" s="236"/>
      <c r="EJB10" s="236"/>
      <c r="EJC10" s="236"/>
      <c r="EJD10" s="236"/>
      <c r="EJE10" s="236"/>
      <c r="EJF10" s="236"/>
      <c r="EJG10" s="236"/>
      <c r="EJH10" s="236"/>
      <c r="EJI10" s="236"/>
      <c r="EJJ10" s="236"/>
      <c r="EJK10" s="236"/>
      <c r="EJL10" s="236"/>
      <c r="EJM10" s="236"/>
      <c r="EJN10" s="236"/>
      <c r="EJO10" s="236"/>
      <c r="EJP10" s="236"/>
      <c r="EJQ10" s="236"/>
      <c r="EJR10" s="236"/>
      <c r="EJS10" s="236"/>
      <c r="EJT10" s="236"/>
      <c r="EJU10" s="236"/>
      <c r="EJV10" s="236"/>
      <c r="EJW10" s="236"/>
      <c r="EJX10" s="236"/>
      <c r="EJY10" s="236"/>
      <c r="EJZ10" s="236"/>
      <c r="EKA10" s="236"/>
      <c r="EKB10" s="236"/>
      <c r="EKC10" s="236"/>
      <c r="EKD10" s="236"/>
      <c r="EKE10" s="236"/>
      <c r="EKF10" s="236"/>
      <c r="EKG10" s="236"/>
      <c r="EKH10" s="236"/>
      <c r="EKI10" s="236"/>
      <c r="EKJ10" s="236"/>
      <c r="EKK10" s="236"/>
      <c r="EKL10" s="236"/>
      <c r="EKM10" s="236"/>
      <c r="EKN10" s="236"/>
      <c r="EKO10" s="236"/>
      <c r="EKP10" s="236"/>
      <c r="EKQ10" s="236"/>
      <c r="EKR10" s="236"/>
      <c r="EKS10" s="236"/>
      <c r="EKT10" s="236"/>
      <c r="EKU10" s="236"/>
      <c r="EKV10" s="236"/>
      <c r="EKW10" s="236"/>
      <c r="EKX10" s="236"/>
      <c r="EKY10" s="236"/>
      <c r="EKZ10" s="236"/>
      <c r="ELA10" s="236"/>
      <c r="ELB10" s="236"/>
      <c r="ELC10" s="236"/>
      <c r="ELD10" s="236"/>
      <c r="ELE10" s="236"/>
      <c r="ELF10" s="236"/>
      <c r="ELG10" s="236"/>
      <c r="ELH10" s="236"/>
      <c r="ELI10" s="236"/>
      <c r="ELJ10" s="236"/>
      <c r="ELK10" s="236"/>
      <c r="ELL10" s="236"/>
      <c r="ELM10" s="236"/>
      <c r="ELN10" s="236"/>
      <c r="ELO10" s="236"/>
      <c r="ELP10" s="236"/>
      <c r="ELQ10" s="236"/>
      <c r="ELR10" s="236"/>
      <c r="ELS10" s="236"/>
      <c r="ELT10" s="236"/>
      <c r="ELU10" s="236"/>
      <c r="ELV10" s="236"/>
      <c r="ELW10" s="236"/>
      <c r="ELX10" s="236"/>
      <c r="ELY10" s="236"/>
      <c r="ELZ10" s="236"/>
      <c r="EMA10" s="236"/>
      <c r="EMB10" s="236"/>
      <c r="EMC10" s="236"/>
      <c r="EMD10" s="236"/>
      <c r="EME10" s="236"/>
      <c r="EMF10" s="236"/>
      <c r="EMG10" s="236"/>
      <c r="EMH10" s="236"/>
      <c r="EMI10" s="236"/>
      <c r="EMJ10" s="236"/>
      <c r="EMK10" s="236"/>
      <c r="EML10" s="236"/>
      <c r="EMM10" s="236"/>
      <c r="EMN10" s="236"/>
      <c r="EMO10" s="236"/>
      <c r="EMP10" s="236"/>
      <c r="EMQ10" s="236"/>
      <c r="EMR10" s="236"/>
      <c r="EMS10" s="236"/>
      <c r="EMT10" s="236"/>
      <c r="EMU10" s="236"/>
      <c r="EMV10" s="236"/>
      <c r="EMW10" s="236"/>
      <c r="EMX10" s="236"/>
      <c r="EMY10" s="236"/>
      <c r="EMZ10" s="236"/>
      <c r="ENA10" s="236"/>
      <c r="ENB10" s="236"/>
      <c r="ENC10" s="236"/>
      <c r="END10" s="236"/>
      <c r="ENE10" s="236"/>
      <c r="ENF10" s="236"/>
      <c r="ENG10" s="236"/>
      <c r="ENH10" s="236"/>
      <c r="ENI10" s="236"/>
      <c r="ENJ10" s="236"/>
      <c r="ENK10" s="236"/>
      <c r="ENL10" s="236"/>
      <c r="ENM10" s="236"/>
      <c r="ENN10" s="236"/>
      <c r="ENO10" s="236"/>
      <c r="ENP10" s="236"/>
      <c r="ENQ10" s="236"/>
      <c r="ENR10" s="236"/>
      <c r="ENS10" s="236"/>
      <c r="ENT10" s="236"/>
      <c r="ENU10" s="236"/>
      <c r="ENV10" s="236"/>
      <c r="ENW10" s="236"/>
      <c r="ENX10" s="236"/>
      <c r="ENY10" s="236"/>
      <c r="ENZ10" s="236"/>
      <c r="EOA10" s="236"/>
      <c r="EOB10" s="236"/>
      <c r="EOC10" s="236"/>
      <c r="EOD10" s="236"/>
      <c r="EOE10" s="236"/>
      <c r="EOF10" s="236"/>
      <c r="EOG10" s="236"/>
      <c r="EOH10" s="236"/>
      <c r="EOI10" s="236"/>
      <c r="EOJ10" s="236"/>
      <c r="EOK10" s="236"/>
      <c r="EOL10" s="236"/>
      <c r="EOM10" s="236"/>
      <c r="EON10" s="236"/>
      <c r="EOO10" s="236"/>
      <c r="EOP10" s="236"/>
      <c r="EOQ10" s="236"/>
      <c r="EOR10" s="236"/>
      <c r="EOS10" s="236"/>
      <c r="EOT10" s="236"/>
      <c r="EOU10" s="236"/>
      <c r="EOV10" s="236"/>
      <c r="EOW10" s="236"/>
      <c r="EOX10" s="236"/>
      <c r="EOY10" s="236"/>
      <c r="EOZ10" s="236"/>
      <c r="EPA10" s="236"/>
      <c r="EPB10" s="236"/>
      <c r="EPC10" s="236"/>
      <c r="EPD10" s="236"/>
      <c r="EPE10" s="236"/>
      <c r="EPF10" s="236"/>
      <c r="EPG10" s="236"/>
      <c r="EPH10" s="236"/>
      <c r="EPI10" s="236"/>
      <c r="EPJ10" s="236"/>
      <c r="EPK10" s="236"/>
      <c r="EPL10" s="236"/>
      <c r="EPM10" s="236"/>
      <c r="EPN10" s="236"/>
      <c r="EPO10" s="236"/>
      <c r="EPP10" s="236"/>
      <c r="EPQ10" s="236"/>
      <c r="EPR10" s="236"/>
      <c r="EPS10" s="236"/>
      <c r="EPT10" s="236"/>
      <c r="EPU10" s="236"/>
      <c r="EPV10" s="236"/>
      <c r="EPW10" s="236"/>
      <c r="EPX10" s="236"/>
      <c r="EPY10" s="236"/>
      <c r="EPZ10" s="236"/>
      <c r="EQA10" s="236"/>
      <c r="EQB10" s="236"/>
      <c r="EQC10" s="236"/>
      <c r="EQD10" s="236"/>
      <c r="EQE10" s="236"/>
      <c r="EQF10" s="236"/>
      <c r="EQG10" s="236"/>
      <c r="EQH10" s="236"/>
      <c r="EQI10" s="236"/>
      <c r="EQJ10" s="236"/>
      <c r="EQK10" s="236"/>
      <c r="EQL10" s="236"/>
      <c r="EQM10" s="236"/>
      <c r="EQN10" s="236"/>
      <c r="EQO10" s="236"/>
      <c r="EQP10" s="236"/>
      <c r="EQQ10" s="236"/>
      <c r="EQR10" s="236"/>
      <c r="EQS10" s="236"/>
      <c r="EQT10" s="236"/>
      <c r="EQU10" s="236"/>
      <c r="EQV10" s="236"/>
      <c r="EQW10" s="236"/>
      <c r="EQX10" s="236"/>
      <c r="EQY10" s="236"/>
      <c r="EQZ10" s="236"/>
      <c r="ERA10" s="236"/>
      <c r="ERB10" s="236"/>
      <c r="ERC10" s="236"/>
      <c r="ERD10" s="236"/>
      <c r="ERE10" s="236"/>
      <c r="ERF10" s="236"/>
      <c r="ERG10" s="236"/>
      <c r="ERH10" s="236"/>
      <c r="ERI10" s="236"/>
      <c r="ERJ10" s="236"/>
      <c r="ERK10" s="236"/>
      <c r="ERL10" s="236"/>
      <c r="ERM10" s="236"/>
      <c r="ERN10" s="236"/>
      <c r="ERO10" s="236"/>
      <c r="ERP10" s="236"/>
      <c r="ERQ10" s="236"/>
      <c r="ERR10" s="236"/>
      <c r="ERS10" s="236"/>
      <c r="ERT10" s="236"/>
      <c r="ERU10" s="236"/>
      <c r="ERV10" s="236"/>
      <c r="ERW10" s="236"/>
      <c r="ERX10" s="236"/>
      <c r="ERY10" s="236"/>
      <c r="ERZ10" s="236"/>
      <c r="ESA10" s="236"/>
      <c r="ESB10" s="236"/>
      <c r="ESC10" s="236"/>
      <c r="ESD10" s="236"/>
      <c r="ESE10" s="236"/>
      <c r="ESF10" s="236"/>
      <c r="ESG10" s="236"/>
      <c r="ESH10" s="236"/>
      <c r="ESI10" s="236"/>
      <c r="ESJ10" s="236"/>
      <c r="ESK10" s="236"/>
      <c r="ESL10" s="236"/>
      <c r="ESM10" s="236"/>
      <c r="ESN10" s="236"/>
      <c r="ESO10" s="236"/>
      <c r="ESP10" s="236"/>
      <c r="ESQ10" s="236"/>
      <c r="ESR10" s="236"/>
      <c r="ESS10" s="236"/>
      <c r="EST10" s="236"/>
      <c r="ESU10" s="236"/>
      <c r="ESV10" s="236"/>
      <c r="ESW10" s="236"/>
      <c r="ESX10" s="236"/>
      <c r="ESY10" s="236"/>
      <c r="ESZ10" s="236"/>
      <c r="ETA10" s="236"/>
      <c r="ETB10" s="236"/>
      <c r="ETC10" s="236"/>
      <c r="ETD10" s="236"/>
      <c r="ETE10" s="236"/>
      <c r="ETF10" s="236"/>
      <c r="ETG10" s="236"/>
      <c r="ETH10" s="236"/>
      <c r="ETI10" s="236"/>
      <c r="ETJ10" s="236"/>
      <c r="ETK10" s="236"/>
      <c r="ETL10" s="236"/>
      <c r="ETM10" s="236"/>
      <c r="ETN10" s="236"/>
      <c r="ETO10" s="236"/>
      <c r="ETP10" s="236"/>
      <c r="ETQ10" s="236"/>
      <c r="ETR10" s="236"/>
      <c r="ETS10" s="236"/>
      <c r="ETT10" s="236"/>
      <c r="ETU10" s="236"/>
      <c r="ETV10" s="236"/>
      <c r="ETW10" s="236"/>
      <c r="ETX10" s="236"/>
      <c r="ETY10" s="236"/>
      <c r="ETZ10" s="236"/>
      <c r="EUA10" s="236"/>
      <c r="EUB10" s="236"/>
      <c r="EUC10" s="236"/>
      <c r="EUD10" s="236"/>
      <c r="EUE10" s="236"/>
      <c r="EUF10" s="236"/>
      <c r="EUG10" s="236"/>
      <c r="EUH10" s="236"/>
      <c r="EUI10" s="236"/>
      <c r="EUJ10" s="236"/>
      <c r="EUK10" s="236"/>
      <c r="EUL10" s="236"/>
      <c r="EUM10" s="236"/>
      <c r="EUN10" s="236"/>
      <c r="EUO10" s="236"/>
      <c r="EUP10" s="236"/>
      <c r="EUQ10" s="236"/>
      <c r="EUR10" s="236"/>
      <c r="EUS10" s="236"/>
      <c r="EUT10" s="236"/>
      <c r="EUU10" s="236"/>
      <c r="EUV10" s="236"/>
      <c r="EUW10" s="236"/>
      <c r="EUX10" s="236"/>
      <c r="EUY10" s="236"/>
      <c r="EUZ10" s="236"/>
      <c r="EVA10" s="236"/>
      <c r="EVB10" s="236"/>
      <c r="EVC10" s="236"/>
      <c r="EVD10" s="236"/>
      <c r="EVE10" s="236"/>
      <c r="EVF10" s="236"/>
      <c r="EVG10" s="236"/>
      <c r="EVH10" s="236"/>
      <c r="EVI10" s="236"/>
      <c r="EVJ10" s="236"/>
      <c r="EVK10" s="236"/>
      <c r="EVL10" s="236"/>
      <c r="EVM10" s="236"/>
      <c r="EVN10" s="236"/>
      <c r="EVO10" s="236"/>
      <c r="EVP10" s="236"/>
      <c r="EVQ10" s="236"/>
      <c r="EVR10" s="236"/>
      <c r="EVS10" s="236"/>
      <c r="EVT10" s="236"/>
      <c r="EVU10" s="236"/>
      <c r="EVV10" s="236"/>
      <c r="EVW10" s="236"/>
      <c r="EVX10" s="236"/>
      <c r="EVY10" s="236"/>
      <c r="EVZ10" s="236"/>
      <c r="EWA10" s="236"/>
      <c r="EWB10" s="236"/>
      <c r="EWC10" s="236"/>
      <c r="EWD10" s="236"/>
      <c r="EWE10" s="236"/>
      <c r="EWF10" s="236"/>
      <c r="EWG10" s="236"/>
      <c r="EWH10" s="236"/>
      <c r="EWI10" s="236"/>
      <c r="EWJ10" s="236"/>
      <c r="EWK10" s="236"/>
      <c r="EWL10" s="236"/>
      <c r="EWM10" s="236"/>
      <c r="EWN10" s="236"/>
      <c r="EWO10" s="236"/>
      <c r="EWP10" s="236"/>
      <c r="EWQ10" s="236"/>
      <c r="EWR10" s="236"/>
      <c r="EWS10" s="236"/>
      <c r="EWT10" s="236"/>
      <c r="EWU10" s="236"/>
      <c r="EWV10" s="236"/>
      <c r="EWW10" s="236"/>
      <c r="EWX10" s="236"/>
      <c r="EWY10" s="236"/>
      <c r="EWZ10" s="236"/>
      <c r="EXA10" s="236"/>
      <c r="EXB10" s="236"/>
      <c r="EXC10" s="236"/>
      <c r="EXD10" s="236"/>
      <c r="EXE10" s="236"/>
      <c r="EXF10" s="236"/>
      <c r="EXG10" s="236"/>
      <c r="EXH10" s="236"/>
      <c r="EXI10" s="236"/>
      <c r="EXJ10" s="236"/>
      <c r="EXK10" s="236"/>
      <c r="EXL10" s="236"/>
      <c r="EXM10" s="236"/>
      <c r="EXN10" s="236"/>
      <c r="EXO10" s="236"/>
      <c r="EXP10" s="236"/>
      <c r="EXQ10" s="236"/>
      <c r="EXR10" s="236"/>
      <c r="EXS10" s="236"/>
      <c r="EXT10" s="236"/>
      <c r="EXU10" s="236"/>
      <c r="EXV10" s="236"/>
      <c r="EXW10" s="236"/>
      <c r="EXX10" s="236"/>
      <c r="EXY10" s="236"/>
      <c r="EXZ10" s="236"/>
      <c r="EYA10" s="236"/>
      <c r="EYB10" s="236"/>
      <c r="EYC10" s="236"/>
      <c r="EYD10" s="236"/>
      <c r="EYE10" s="236"/>
      <c r="EYF10" s="236"/>
      <c r="EYG10" s="236"/>
      <c r="EYH10" s="236"/>
      <c r="EYI10" s="236"/>
      <c r="EYJ10" s="236"/>
      <c r="EYK10" s="236"/>
      <c r="EYL10" s="236"/>
      <c r="EYM10" s="236"/>
      <c r="EYN10" s="236"/>
      <c r="EYO10" s="236"/>
      <c r="EYP10" s="236"/>
      <c r="EYQ10" s="236"/>
      <c r="EYR10" s="236"/>
      <c r="EYS10" s="236"/>
      <c r="EYT10" s="236"/>
      <c r="EYU10" s="236"/>
      <c r="EYV10" s="236"/>
      <c r="EYW10" s="236"/>
      <c r="EYX10" s="236"/>
      <c r="EYY10" s="236"/>
      <c r="EYZ10" s="236"/>
      <c r="EZA10" s="236"/>
      <c r="EZB10" s="236"/>
      <c r="EZC10" s="236"/>
      <c r="EZD10" s="236"/>
      <c r="EZE10" s="236"/>
      <c r="EZF10" s="236"/>
      <c r="EZG10" s="236"/>
      <c r="EZH10" s="236"/>
      <c r="EZI10" s="236"/>
      <c r="EZJ10" s="236"/>
      <c r="EZK10" s="236"/>
      <c r="EZL10" s="236"/>
      <c r="EZM10" s="236"/>
      <c r="EZN10" s="236"/>
      <c r="EZO10" s="236"/>
      <c r="EZP10" s="236"/>
      <c r="EZQ10" s="236"/>
      <c r="EZR10" s="236"/>
      <c r="EZS10" s="236"/>
      <c r="EZT10" s="236"/>
      <c r="EZU10" s="236"/>
      <c r="EZV10" s="236"/>
      <c r="EZW10" s="236"/>
      <c r="EZX10" s="236"/>
      <c r="EZY10" s="236"/>
      <c r="EZZ10" s="236"/>
      <c r="FAA10" s="236"/>
      <c r="FAB10" s="236"/>
      <c r="FAC10" s="236"/>
      <c r="FAD10" s="236"/>
      <c r="FAE10" s="236"/>
      <c r="FAF10" s="236"/>
      <c r="FAG10" s="236"/>
      <c r="FAH10" s="236"/>
      <c r="FAI10" s="236"/>
      <c r="FAJ10" s="236"/>
      <c r="FAK10" s="236"/>
      <c r="FAL10" s="236"/>
      <c r="FAM10" s="236"/>
      <c r="FAN10" s="236"/>
      <c r="FAO10" s="236"/>
      <c r="FAP10" s="236"/>
      <c r="FAQ10" s="236"/>
      <c r="FAR10" s="236"/>
      <c r="FAS10" s="236"/>
      <c r="FAT10" s="236"/>
      <c r="FAU10" s="236"/>
      <c r="FAV10" s="236"/>
      <c r="FAW10" s="236"/>
      <c r="FAX10" s="236"/>
      <c r="FAY10" s="236"/>
      <c r="FAZ10" s="236"/>
      <c r="FBA10" s="236"/>
      <c r="FBB10" s="236"/>
      <c r="FBC10" s="236"/>
      <c r="FBD10" s="236"/>
      <c r="FBE10" s="236"/>
      <c r="FBF10" s="236"/>
      <c r="FBG10" s="236"/>
      <c r="FBH10" s="236"/>
      <c r="FBI10" s="236"/>
      <c r="FBJ10" s="236"/>
      <c r="FBK10" s="236"/>
      <c r="FBL10" s="236"/>
      <c r="FBM10" s="236"/>
      <c r="FBN10" s="236"/>
      <c r="FBO10" s="236"/>
      <c r="FBP10" s="236"/>
      <c r="FBQ10" s="236"/>
      <c r="FBR10" s="236"/>
      <c r="FBS10" s="236"/>
      <c r="FBT10" s="236"/>
      <c r="FBU10" s="236"/>
      <c r="FBV10" s="236"/>
      <c r="FBW10" s="236"/>
      <c r="FBX10" s="236"/>
      <c r="FBY10" s="236"/>
      <c r="FBZ10" s="236"/>
      <c r="FCA10" s="236"/>
      <c r="FCB10" s="236"/>
      <c r="FCC10" s="236"/>
      <c r="FCD10" s="236"/>
      <c r="FCE10" s="236"/>
      <c r="FCF10" s="236"/>
      <c r="FCG10" s="236"/>
      <c r="FCH10" s="236"/>
      <c r="FCI10" s="236"/>
      <c r="FCJ10" s="236"/>
      <c r="FCK10" s="236"/>
      <c r="FCL10" s="236"/>
      <c r="FCM10" s="236"/>
      <c r="FCN10" s="236"/>
      <c r="FCO10" s="236"/>
      <c r="FCP10" s="236"/>
      <c r="FCQ10" s="236"/>
      <c r="FCR10" s="236"/>
      <c r="FCS10" s="236"/>
      <c r="FCT10" s="236"/>
      <c r="FCU10" s="236"/>
      <c r="FCV10" s="236"/>
      <c r="FCW10" s="236"/>
      <c r="FCX10" s="236"/>
      <c r="FCY10" s="236"/>
      <c r="FCZ10" s="236"/>
      <c r="FDA10" s="236"/>
      <c r="FDB10" s="236"/>
      <c r="FDC10" s="236"/>
      <c r="FDD10" s="236"/>
      <c r="FDE10" s="236"/>
      <c r="FDF10" s="236"/>
      <c r="FDG10" s="236"/>
      <c r="FDH10" s="236"/>
      <c r="FDI10" s="236"/>
      <c r="FDJ10" s="236"/>
      <c r="FDK10" s="236"/>
      <c r="FDL10" s="236"/>
      <c r="FDM10" s="236"/>
      <c r="FDN10" s="236"/>
      <c r="FDO10" s="236"/>
      <c r="FDP10" s="236"/>
      <c r="FDQ10" s="236"/>
      <c r="FDR10" s="236"/>
      <c r="FDS10" s="236"/>
      <c r="FDT10" s="236"/>
      <c r="FDU10" s="236"/>
      <c r="FDV10" s="236"/>
      <c r="FDW10" s="236"/>
      <c r="FDX10" s="236"/>
      <c r="FDY10" s="236"/>
      <c r="FDZ10" s="236"/>
      <c r="FEA10" s="236"/>
      <c r="FEB10" s="236"/>
      <c r="FEC10" s="236"/>
      <c r="FED10" s="236"/>
      <c r="FEE10" s="236"/>
      <c r="FEF10" s="236"/>
      <c r="FEG10" s="236"/>
      <c r="FEH10" s="236"/>
      <c r="FEI10" s="236"/>
      <c r="FEJ10" s="236"/>
      <c r="FEK10" s="236"/>
      <c r="FEL10" s="236"/>
      <c r="FEM10" s="236"/>
      <c r="FEN10" s="236"/>
      <c r="FEO10" s="236"/>
      <c r="FEP10" s="236"/>
      <c r="FEQ10" s="236"/>
      <c r="FER10" s="236"/>
      <c r="FES10" s="236"/>
      <c r="FET10" s="236"/>
      <c r="FEU10" s="236"/>
      <c r="FEV10" s="236"/>
      <c r="FEW10" s="236"/>
      <c r="FEX10" s="236"/>
      <c r="FEY10" s="236"/>
      <c r="FEZ10" s="236"/>
      <c r="FFA10" s="236"/>
      <c r="FFB10" s="236"/>
      <c r="FFC10" s="236"/>
      <c r="FFD10" s="236"/>
      <c r="FFE10" s="236"/>
      <c r="FFF10" s="236"/>
      <c r="FFG10" s="236"/>
      <c r="FFH10" s="236"/>
      <c r="FFI10" s="236"/>
      <c r="FFJ10" s="236"/>
      <c r="FFK10" s="236"/>
      <c r="FFL10" s="236"/>
      <c r="FFM10" s="236"/>
      <c r="FFN10" s="236"/>
      <c r="FFO10" s="236"/>
      <c r="FFP10" s="236"/>
      <c r="FFQ10" s="236"/>
      <c r="FFR10" s="236"/>
      <c r="FFS10" s="236"/>
      <c r="FFT10" s="236"/>
      <c r="FFU10" s="236"/>
      <c r="FFV10" s="236"/>
      <c r="FFW10" s="236"/>
      <c r="FFX10" s="236"/>
      <c r="FFY10" s="236"/>
      <c r="FFZ10" s="236"/>
      <c r="FGA10" s="236"/>
      <c r="FGB10" s="236"/>
      <c r="FGC10" s="236"/>
      <c r="FGD10" s="236"/>
      <c r="FGE10" s="236"/>
      <c r="FGF10" s="236"/>
      <c r="FGG10" s="236"/>
      <c r="FGH10" s="236"/>
      <c r="FGI10" s="236"/>
      <c r="FGJ10" s="236"/>
      <c r="FGK10" s="236"/>
      <c r="FGL10" s="236"/>
      <c r="FGM10" s="236"/>
      <c r="FGN10" s="236"/>
      <c r="FGO10" s="236"/>
      <c r="FGP10" s="236"/>
      <c r="FGQ10" s="236"/>
      <c r="FGR10" s="236"/>
      <c r="FGS10" s="236"/>
      <c r="FGT10" s="236"/>
      <c r="FGU10" s="236"/>
      <c r="FGV10" s="236"/>
      <c r="FGW10" s="236"/>
      <c r="FGX10" s="236"/>
      <c r="FGY10" s="236"/>
      <c r="FGZ10" s="236"/>
      <c r="FHA10" s="236"/>
      <c r="FHB10" s="236"/>
      <c r="FHC10" s="236"/>
      <c r="FHD10" s="236"/>
      <c r="FHE10" s="236"/>
      <c r="FHF10" s="236"/>
      <c r="FHG10" s="236"/>
      <c r="FHH10" s="236"/>
      <c r="FHI10" s="236"/>
      <c r="FHJ10" s="236"/>
      <c r="FHK10" s="236"/>
      <c r="FHL10" s="236"/>
      <c r="FHM10" s="236"/>
      <c r="FHN10" s="236"/>
      <c r="FHO10" s="236"/>
      <c r="FHP10" s="236"/>
      <c r="FHQ10" s="236"/>
      <c r="FHR10" s="236"/>
      <c r="FHS10" s="236"/>
      <c r="FHT10" s="236"/>
      <c r="FHU10" s="236"/>
      <c r="FHV10" s="236"/>
      <c r="FHW10" s="236"/>
      <c r="FHX10" s="236"/>
      <c r="FHY10" s="236"/>
      <c r="FHZ10" s="236"/>
      <c r="FIA10" s="236"/>
      <c r="FIB10" s="236"/>
      <c r="FIC10" s="236"/>
      <c r="FID10" s="236"/>
      <c r="FIE10" s="236"/>
      <c r="FIF10" s="236"/>
      <c r="FIG10" s="236"/>
      <c r="FIH10" s="236"/>
      <c r="FII10" s="236"/>
      <c r="FIJ10" s="236"/>
      <c r="FIK10" s="236"/>
      <c r="FIL10" s="236"/>
      <c r="FIM10" s="236"/>
      <c r="FIN10" s="236"/>
      <c r="FIO10" s="236"/>
      <c r="FIP10" s="236"/>
      <c r="FIQ10" s="236"/>
      <c r="FIR10" s="236"/>
      <c r="FIS10" s="236"/>
      <c r="FIT10" s="236"/>
      <c r="FIU10" s="236"/>
      <c r="FIV10" s="236"/>
      <c r="FIW10" s="236"/>
      <c r="FIX10" s="236"/>
      <c r="FIY10" s="236"/>
      <c r="FIZ10" s="236"/>
      <c r="FJA10" s="236"/>
      <c r="FJB10" s="236"/>
      <c r="FJC10" s="236"/>
      <c r="FJD10" s="236"/>
      <c r="FJE10" s="236"/>
      <c r="FJF10" s="236"/>
      <c r="FJG10" s="236"/>
      <c r="FJH10" s="236"/>
      <c r="FJI10" s="236"/>
      <c r="FJJ10" s="236"/>
      <c r="FJK10" s="236"/>
      <c r="FJL10" s="236"/>
      <c r="FJM10" s="236"/>
      <c r="FJN10" s="236"/>
      <c r="FJO10" s="236"/>
      <c r="FJP10" s="236"/>
      <c r="FJQ10" s="236"/>
      <c r="FJR10" s="236"/>
      <c r="FJS10" s="236"/>
      <c r="FJT10" s="236"/>
      <c r="FJU10" s="236"/>
      <c r="FJV10" s="236"/>
      <c r="FJW10" s="236"/>
      <c r="FJX10" s="236"/>
      <c r="FJY10" s="236"/>
      <c r="FJZ10" s="236"/>
      <c r="FKA10" s="236"/>
      <c r="FKB10" s="236"/>
      <c r="FKC10" s="236"/>
      <c r="FKD10" s="236"/>
      <c r="FKE10" s="236"/>
      <c r="FKF10" s="236"/>
      <c r="FKG10" s="236"/>
      <c r="FKH10" s="236"/>
      <c r="FKI10" s="236"/>
      <c r="FKJ10" s="236"/>
      <c r="FKK10" s="236"/>
      <c r="FKL10" s="236"/>
      <c r="FKM10" s="236"/>
      <c r="FKN10" s="236"/>
      <c r="FKO10" s="236"/>
      <c r="FKP10" s="236"/>
      <c r="FKQ10" s="236"/>
      <c r="FKR10" s="236"/>
      <c r="FKS10" s="236"/>
      <c r="FKT10" s="236"/>
      <c r="FKU10" s="236"/>
      <c r="FKV10" s="236"/>
      <c r="FKW10" s="236"/>
      <c r="FKX10" s="236"/>
      <c r="FKY10" s="236"/>
      <c r="FKZ10" s="236"/>
      <c r="FLA10" s="236"/>
      <c r="FLB10" s="236"/>
      <c r="FLC10" s="236"/>
      <c r="FLD10" s="236"/>
      <c r="FLE10" s="236"/>
      <c r="FLF10" s="236"/>
      <c r="FLG10" s="236"/>
      <c r="FLH10" s="236"/>
      <c r="FLI10" s="236"/>
      <c r="FLJ10" s="236"/>
      <c r="FLK10" s="236"/>
      <c r="FLL10" s="236"/>
      <c r="FLM10" s="236"/>
      <c r="FLN10" s="236"/>
      <c r="FLO10" s="236"/>
      <c r="FLP10" s="236"/>
      <c r="FLQ10" s="236"/>
      <c r="FLR10" s="236"/>
      <c r="FLS10" s="236"/>
      <c r="FLT10" s="236"/>
      <c r="FLU10" s="236"/>
      <c r="FLV10" s="236"/>
      <c r="FLW10" s="236"/>
      <c r="FLX10" s="236"/>
      <c r="FLY10" s="236"/>
      <c r="FLZ10" s="236"/>
      <c r="FMA10" s="236"/>
      <c r="FMB10" s="236"/>
      <c r="FMC10" s="236"/>
      <c r="FMD10" s="236"/>
      <c r="FME10" s="236"/>
      <c r="FMF10" s="236"/>
      <c r="FMG10" s="236"/>
      <c r="FMH10" s="236"/>
      <c r="FMI10" s="236"/>
      <c r="FMJ10" s="236"/>
      <c r="FMK10" s="236"/>
      <c r="FML10" s="236"/>
      <c r="FMM10" s="236"/>
      <c r="FMN10" s="236"/>
      <c r="FMO10" s="236"/>
      <c r="FMP10" s="236"/>
      <c r="FMQ10" s="236"/>
      <c r="FMR10" s="236"/>
      <c r="FMS10" s="236"/>
      <c r="FMT10" s="236"/>
      <c r="FMU10" s="236"/>
      <c r="FMV10" s="236"/>
      <c r="FMW10" s="236"/>
      <c r="FMX10" s="236"/>
      <c r="FMY10" s="236"/>
      <c r="FMZ10" s="236"/>
      <c r="FNA10" s="236"/>
      <c r="FNB10" s="236"/>
      <c r="FNC10" s="236"/>
      <c r="FND10" s="236"/>
      <c r="FNE10" s="236"/>
      <c r="FNF10" s="236"/>
      <c r="FNG10" s="236"/>
      <c r="FNH10" s="236"/>
      <c r="FNI10" s="236"/>
      <c r="FNJ10" s="236"/>
      <c r="FNK10" s="236"/>
      <c r="FNL10" s="236"/>
      <c r="FNM10" s="236"/>
      <c r="FNN10" s="236"/>
      <c r="FNO10" s="236"/>
      <c r="FNP10" s="236"/>
      <c r="FNQ10" s="236"/>
      <c r="FNR10" s="236"/>
      <c r="FNS10" s="236"/>
      <c r="FNT10" s="236"/>
      <c r="FNU10" s="236"/>
      <c r="FNV10" s="236"/>
      <c r="FNW10" s="236"/>
      <c r="FNX10" s="236"/>
      <c r="FNY10" s="236"/>
      <c r="FNZ10" s="236"/>
      <c r="FOA10" s="236"/>
      <c r="FOB10" s="236"/>
      <c r="FOC10" s="236"/>
      <c r="FOD10" s="236"/>
      <c r="FOE10" s="236"/>
      <c r="FOF10" s="236"/>
      <c r="FOG10" s="236"/>
      <c r="FOH10" s="236"/>
      <c r="FOI10" s="236"/>
      <c r="FOJ10" s="236"/>
      <c r="FOK10" s="236"/>
      <c r="FOL10" s="236"/>
      <c r="FOM10" s="236"/>
      <c r="FON10" s="236"/>
      <c r="FOO10" s="236"/>
      <c r="FOP10" s="236"/>
      <c r="FOQ10" s="236"/>
      <c r="FOR10" s="236"/>
      <c r="FOS10" s="236"/>
      <c r="FOT10" s="236"/>
      <c r="FOU10" s="236"/>
      <c r="FOV10" s="236"/>
      <c r="FOW10" s="236"/>
      <c r="FOX10" s="236"/>
      <c r="FOY10" s="236"/>
      <c r="FOZ10" s="236"/>
      <c r="FPA10" s="236"/>
      <c r="FPB10" s="236"/>
      <c r="FPC10" s="236"/>
      <c r="FPD10" s="236"/>
      <c r="FPE10" s="236"/>
      <c r="FPF10" s="236"/>
      <c r="FPG10" s="236"/>
      <c r="FPH10" s="236"/>
      <c r="FPI10" s="236"/>
      <c r="FPJ10" s="236"/>
      <c r="FPK10" s="236"/>
      <c r="FPL10" s="236"/>
      <c r="FPM10" s="236"/>
      <c r="FPN10" s="236"/>
      <c r="FPO10" s="236"/>
      <c r="FPP10" s="236"/>
      <c r="FPQ10" s="236"/>
      <c r="FPR10" s="236"/>
      <c r="FPS10" s="236"/>
      <c r="FPT10" s="236"/>
      <c r="FPU10" s="236"/>
      <c r="FPV10" s="236"/>
      <c r="FPW10" s="236"/>
      <c r="FPX10" s="236"/>
      <c r="FPY10" s="236"/>
      <c r="FPZ10" s="236"/>
      <c r="FQA10" s="236"/>
      <c r="FQB10" s="236"/>
      <c r="FQC10" s="236"/>
      <c r="FQD10" s="236"/>
      <c r="FQE10" s="236"/>
      <c r="FQF10" s="236"/>
      <c r="FQG10" s="236"/>
      <c r="FQH10" s="236"/>
      <c r="FQI10" s="236"/>
      <c r="FQJ10" s="236"/>
      <c r="FQK10" s="236"/>
      <c r="FQL10" s="236"/>
      <c r="FQM10" s="236"/>
      <c r="FQN10" s="236"/>
      <c r="FQO10" s="236"/>
      <c r="FQP10" s="236"/>
      <c r="FQQ10" s="236"/>
      <c r="FQR10" s="236"/>
      <c r="FQS10" s="236"/>
      <c r="FQT10" s="236"/>
      <c r="FQU10" s="236"/>
      <c r="FQV10" s="236"/>
      <c r="FQW10" s="236"/>
      <c r="FQX10" s="236"/>
      <c r="FQY10" s="236"/>
      <c r="FQZ10" s="236"/>
      <c r="FRA10" s="236"/>
      <c r="FRB10" s="236"/>
      <c r="FRC10" s="236"/>
      <c r="FRD10" s="236"/>
      <c r="FRE10" s="236"/>
      <c r="FRF10" s="236"/>
      <c r="FRG10" s="236"/>
      <c r="FRH10" s="236"/>
      <c r="FRI10" s="236"/>
      <c r="FRJ10" s="236"/>
      <c r="FRK10" s="236"/>
      <c r="FRL10" s="236"/>
      <c r="FRM10" s="236"/>
      <c r="FRN10" s="236"/>
      <c r="FRO10" s="236"/>
      <c r="FRP10" s="236"/>
      <c r="FRQ10" s="236"/>
      <c r="FRR10" s="236"/>
      <c r="FRS10" s="236"/>
      <c r="FRT10" s="236"/>
      <c r="FRU10" s="236"/>
      <c r="FRV10" s="236"/>
      <c r="FRW10" s="236"/>
      <c r="FRX10" s="236"/>
      <c r="FRY10" s="236"/>
      <c r="FRZ10" s="236"/>
      <c r="FSA10" s="236"/>
      <c r="FSB10" s="236"/>
      <c r="FSC10" s="236"/>
      <c r="FSD10" s="236"/>
      <c r="FSE10" s="236"/>
      <c r="FSF10" s="236"/>
      <c r="FSG10" s="236"/>
      <c r="FSH10" s="236"/>
      <c r="FSI10" s="236"/>
      <c r="FSJ10" s="236"/>
      <c r="FSK10" s="236"/>
      <c r="FSL10" s="236"/>
      <c r="FSM10" s="236"/>
      <c r="FSN10" s="236"/>
      <c r="FSO10" s="236"/>
      <c r="FSP10" s="236"/>
      <c r="FSQ10" s="236"/>
      <c r="FSR10" s="236"/>
      <c r="FSS10" s="236"/>
      <c r="FST10" s="236"/>
      <c r="FSU10" s="236"/>
      <c r="FSV10" s="236"/>
      <c r="FSW10" s="236"/>
      <c r="FSX10" s="236"/>
      <c r="FSY10" s="236"/>
      <c r="FSZ10" s="236"/>
      <c r="FTA10" s="236"/>
      <c r="FTB10" s="236"/>
      <c r="FTC10" s="236"/>
      <c r="FTD10" s="236"/>
      <c r="FTE10" s="236"/>
      <c r="FTF10" s="236"/>
      <c r="FTG10" s="236"/>
      <c r="FTH10" s="236"/>
      <c r="FTI10" s="236"/>
      <c r="FTJ10" s="236"/>
      <c r="FTK10" s="236"/>
      <c r="FTL10" s="236"/>
      <c r="FTM10" s="236"/>
      <c r="FTN10" s="236"/>
      <c r="FTO10" s="236"/>
      <c r="FTP10" s="236"/>
      <c r="FTQ10" s="236"/>
      <c r="FTR10" s="236"/>
      <c r="FTS10" s="236"/>
      <c r="FTT10" s="236"/>
      <c r="FTU10" s="236"/>
      <c r="FTV10" s="236"/>
      <c r="FTW10" s="236"/>
      <c r="FTX10" s="236"/>
      <c r="FTY10" s="236"/>
      <c r="FTZ10" s="236"/>
      <c r="FUA10" s="236"/>
      <c r="FUB10" s="236"/>
      <c r="FUC10" s="236"/>
      <c r="FUD10" s="236"/>
      <c r="FUE10" s="236"/>
      <c r="FUF10" s="236"/>
      <c r="FUG10" s="236"/>
      <c r="FUH10" s="236"/>
      <c r="FUI10" s="236"/>
      <c r="FUJ10" s="236"/>
      <c r="FUK10" s="236"/>
      <c r="FUL10" s="236"/>
      <c r="FUM10" s="236"/>
      <c r="FUN10" s="236"/>
      <c r="FUO10" s="236"/>
      <c r="FUP10" s="236"/>
      <c r="FUQ10" s="236"/>
      <c r="FUR10" s="236"/>
      <c r="FUS10" s="236"/>
      <c r="FUT10" s="236"/>
      <c r="FUU10" s="236"/>
      <c r="FUV10" s="236"/>
      <c r="FUW10" s="236"/>
      <c r="FUX10" s="236"/>
      <c r="FUY10" s="236"/>
      <c r="FUZ10" s="236"/>
      <c r="FVA10" s="236"/>
      <c r="FVB10" s="236"/>
      <c r="FVC10" s="236"/>
      <c r="FVD10" s="236"/>
      <c r="FVE10" s="236"/>
      <c r="FVF10" s="236"/>
      <c r="FVG10" s="236"/>
      <c r="FVH10" s="236"/>
      <c r="FVI10" s="236"/>
      <c r="FVJ10" s="236"/>
      <c r="FVK10" s="236"/>
      <c r="FVL10" s="236"/>
      <c r="FVM10" s="236"/>
      <c r="FVN10" s="236"/>
      <c r="FVO10" s="236"/>
      <c r="FVP10" s="236"/>
      <c r="FVQ10" s="236"/>
      <c r="FVR10" s="236"/>
      <c r="FVS10" s="236"/>
      <c r="FVT10" s="236"/>
      <c r="FVU10" s="236"/>
      <c r="FVV10" s="236"/>
      <c r="FVW10" s="236"/>
      <c r="FVX10" s="236"/>
      <c r="FVY10" s="236"/>
      <c r="FVZ10" s="236"/>
      <c r="FWA10" s="236"/>
      <c r="FWB10" s="236"/>
      <c r="FWC10" s="236"/>
      <c r="FWD10" s="236"/>
      <c r="FWE10" s="236"/>
      <c r="FWF10" s="236"/>
      <c r="FWG10" s="236"/>
      <c r="FWH10" s="236"/>
      <c r="FWI10" s="236"/>
      <c r="FWJ10" s="236"/>
      <c r="FWK10" s="236"/>
      <c r="FWL10" s="236"/>
      <c r="FWM10" s="236"/>
      <c r="FWN10" s="236"/>
      <c r="FWO10" s="236"/>
      <c r="FWP10" s="236"/>
      <c r="FWQ10" s="236"/>
      <c r="FWR10" s="236"/>
      <c r="FWS10" s="236"/>
      <c r="FWT10" s="236"/>
      <c r="FWU10" s="236"/>
      <c r="FWV10" s="236"/>
      <c r="FWW10" s="236"/>
      <c r="FWX10" s="236"/>
      <c r="FWY10" s="236"/>
      <c r="FWZ10" s="236"/>
      <c r="FXA10" s="236"/>
      <c r="FXB10" s="236"/>
      <c r="FXC10" s="236"/>
      <c r="FXD10" s="236"/>
      <c r="FXE10" s="236"/>
      <c r="FXF10" s="236"/>
      <c r="FXG10" s="236"/>
      <c r="FXH10" s="236"/>
      <c r="FXI10" s="236"/>
      <c r="FXJ10" s="236"/>
      <c r="FXK10" s="236"/>
      <c r="FXL10" s="236"/>
      <c r="FXM10" s="236"/>
      <c r="FXN10" s="236"/>
      <c r="FXO10" s="236"/>
      <c r="FXP10" s="236"/>
      <c r="FXQ10" s="236"/>
      <c r="FXR10" s="236"/>
      <c r="FXS10" s="236"/>
      <c r="FXT10" s="236"/>
      <c r="FXU10" s="236"/>
      <c r="FXV10" s="236"/>
      <c r="FXW10" s="236"/>
      <c r="FXX10" s="236"/>
      <c r="FXY10" s="236"/>
      <c r="FXZ10" s="236"/>
      <c r="FYA10" s="236"/>
      <c r="FYB10" s="236"/>
      <c r="FYC10" s="236"/>
      <c r="FYD10" s="236"/>
      <c r="FYE10" s="236"/>
      <c r="FYF10" s="236"/>
      <c r="FYG10" s="236"/>
      <c r="FYH10" s="236"/>
      <c r="FYI10" s="236"/>
      <c r="FYJ10" s="236"/>
      <c r="FYK10" s="236"/>
      <c r="FYL10" s="236"/>
      <c r="FYM10" s="236"/>
      <c r="FYN10" s="236"/>
      <c r="FYO10" s="236"/>
      <c r="FYP10" s="236"/>
      <c r="FYQ10" s="236"/>
      <c r="FYR10" s="236"/>
      <c r="FYS10" s="236"/>
      <c r="FYT10" s="236"/>
      <c r="FYU10" s="236"/>
      <c r="FYV10" s="236"/>
      <c r="FYW10" s="236"/>
      <c r="FYX10" s="236"/>
      <c r="FYY10" s="236"/>
      <c r="FYZ10" s="236"/>
      <c r="FZA10" s="236"/>
      <c r="FZB10" s="236"/>
      <c r="FZC10" s="236"/>
      <c r="FZD10" s="236"/>
      <c r="FZE10" s="236"/>
      <c r="FZF10" s="236"/>
      <c r="FZG10" s="236"/>
      <c r="FZH10" s="236"/>
      <c r="FZI10" s="236"/>
      <c r="FZJ10" s="236"/>
      <c r="FZK10" s="236"/>
      <c r="FZL10" s="236"/>
      <c r="FZM10" s="236"/>
      <c r="FZN10" s="236"/>
      <c r="FZO10" s="236"/>
      <c r="FZP10" s="236"/>
      <c r="FZQ10" s="236"/>
      <c r="FZR10" s="236"/>
      <c r="FZS10" s="236"/>
      <c r="FZT10" s="236"/>
      <c r="FZU10" s="236"/>
      <c r="FZV10" s="236"/>
      <c r="FZW10" s="236"/>
      <c r="FZX10" s="236"/>
      <c r="FZY10" s="236"/>
      <c r="FZZ10" s="236"/>
      <c r="GAA10" s="236"/>
      <c r="GAB10" s="236"/>
      <c r="GAC10" s="236"/>
      <c r="GAD10" s="236"/>
      <c r="GAE10" s="236"/>
      <c r="GAF10" s="236"/>
      <c r="GAG10" s="236"/>
      <c r="GAH10" s="236"/>
      <c r="GAI10" s="236"/>
      <c r="GAJ10" s="236"/>
      <c r="GAK10" s="236"/>
      <c r="GAL10" s="236"/>
      <c r="GAM10" s="236"/>
      <c r="GAN10" s="236"/>
      <c r="GAO10" s="236"/>
      <c r="GAP10" s="236"/>
      <c r="GAQ10" s="236"/>
      <c r="GAR10" s="236"/>
      <c r="GAS10" s="236"/>
      <c r="GAT10" s="236"/>
      <c r="GAU10" s="236"/>
      <c r="GAV10" s="236"/>
      <c r="GAW10" s="236"/>
      <c r="GAX10" s="236"/>
      <c r="GAY10" s="236"/>
      <c r="GAZ10" s="236"/>
      <c r="GBA10" s="236"/>
      <c r="GBB10" s="236"/>
      <c r="GBC10" s="236"/>
      <c r="GBD10" s="236"/>
      <c r="GBE10" s="236"/>
      <c r="GBF10" s="236"/>
      <c r="GBG10" s="236"/>
      <c r="GBH10" s="236"/>
      <c r="GBI10" s="236"/>
      <c r="GBJ10" s="236"/>
      <c r="GBK10" s="236"/>
      <c r="GBL10" s="236"/>
      <c r="GBM10" s="236"/>
      <c r="GBN10" s="236"/>
      <c r="GBO10" s="236"/>
      <c r="GBP10" s="236"/>
      <c r="GBQ10" s="236"/>
      <c r="GBR10" s="236"/>
      <c r="GBS10" s="236"/>
      <c r="GBT10" s="236"/>
      <c r="GBU10" s="236"/>
      <c r="GBV10" s="236"/>
      <c r="GBW10" s="236"/>
      <c r="GBX10" s="236"/>
      <c r="GBY10" s="236"/>
      <c r="GBZ10" s="236"/>
      <c r="GCA10" s="236"/>
      <c r="GCB10" s="236"/>
      <c r="GCC10" s="236"/>
      <c r="GCD10" s="236"/>
      <c r="GCE10" s="236"/>
      <c r="GCF10" s="236"/>
      <c r="GCG10" s="236"/>
      <c r="GCH10" s="236"/>
      <c r="GCI10" s="236"/>
      <c r="GCJ10" s="236"/>
      <c r="GCK10" s="236"/>
      <c r="GCL10" s="236"/>
      <c r="GCM10" s="236"/>
      <c r="GCN10" s="236"/>
      <c r="GCO10" s="236"/>
      <c r="GCP10" s="236"/>
      <c r="GCQ10" s="236"/>
      <c r="GCR10" s="236"/>
      <c r="GCS10" s="236"/>
      <c r="GCT10" s="236"/>
      <c r="GCU10" s="236"/>
      <c r="GCV10" s="236"/>
      <c r="GCW10" s="236"/>
      <c r="GCX10" s="236"/>
      <c r="GCY10" s="236"/>
      <c r="GCZ10" s="236"/>
      <c r="GDA10" s="236"/>
      <c r="GDB10" s="236"/>
      <c r="GDC10" s="236"/>
      <c r="GDD10" s="236"/>
      <c r="GDE10" s="236"/>
      <c r="GDF10" s="236"/>
      <c r="GDG10" s="236"/>
      <c r="GDH10" s="236"/>
      <c r="GDI10" s="236"/>
      <c r="GDJ10" s="236"/>
      <c r="GDK10" s="236"/>
      <c r="GDL10" s="236"/>
      <c r="GDM10" s="236"/>
      <c r="GDN10" s="236"/>
      <c r="GDO10" s="236"/>
      <c r="GDP10" s="236"/>
      <c r="GDQ10" s="236"/>
      <c r="GDR10" s="236"/>
      <c r="GDS10" s="236"/>
      <c r="GDT10" s="236"/>
      <c r="GDU10" s="236"/>
      <c r="GDV10" s="236"/>
      <c r="GDW10" s="236"/>
      <c r="GDX10" s="236"/>
      <c r="GDY10" s="236"/>
      <c r="GDZ10" s="236"/>
      <c r="GEA10" s="236"/>
      <c r="GEB10" s="236"/>
      <c r="GEC10" s="236"/>
      <c r="GED10" s="236"/>
      <c r="GEE10" s="236"/>
      <c r="GEF10" s="236"/>
      <c r="GEG10" s="236"/>
      <c r="GEH10" s="236"/>
      <c r="GEI10" s="236"/>
      <c r="GEJ10" s="236"/>
      <c r="GEK10" s="236"/>
      <c r="GEL10" s="236"/>
      <c r="GEM10" s="236"/>
      <c r="GEN10" s="236"/>
      <c r="GEO10" s="236"/>
      <c r="GEP10" s="236"/>
      <c r="GEQ10" s="236"/>
      <c r="GER10" s="236"/>
      <c r="GES10" s="236"/>
      <c r="GET10" s="236"/>
      <c r="GEU10" s="236"/>
      <c r="GEV10" s="236"/>
      <c r="GEW10" s="236"/>
      <c r="GEX10" s="236"/>
      <c r="GEY10" s="236"/>
      <c r="GEZ10" s="236"/>
      <c r="GFA10" s="236"/>
      <c r="GFB10" s="236"/>
      <c r="GFC10" s="236"/>
      <c r="GFD10" s="236"/>
      <c r="GFE10" s="236"/>
      <c r="GFF10" s="236"/>
      <c r="GFG10" s="236"/>
      <c r="GFH10" s="236"/>
      <c r="GFI10" s="236"/>
      <c r="GFJ10" s="236"/>
      <c r="GFK10" s="236"/>
      <c r="GFL10" s="236"/>
      <c r="GFM10" s="236"/>
      <c r="GFN10" s="236"/>
      <c r="GFO10" s="236"/>
      <c r="GFP10" s="236"/>
      <c r="GFQ10" s="236"/>
      <c r="GFR10" s="236"/>
      <c r="GFS10" s="236"/>
      <c r="GFT10" s="236"/>
      <c r="GFU10" s="236"/>
      <c r="GFV10" s="236"/>
      <c r="GFW10" s="236"/>
      <c r="GFX10" s="236"/>
      <c r="GFY10" s="236"/>
      <c r="GFZ10" s="236"/>
      <c r="GGA10" s="236"/>
      <c r="GGB10" s="236"/>
      <c r="GGC10" s="236"/>
      <c r="GGD10" s="236"/>
      <c r="GGE10" s="236"/>
      <c r="GGF10" s="236"/>
      <c r="GGG10" s="236"/>
      <c r="GGH10" s="236"/>
      <c r="GGI10" s="236"/>
      <c r="GGJ10" s="236"/>
      <c r="GGK10" s="236"/>
      <c r="GGL10" s="236"/>
      <c r="GGM10" s="236"/>
      <c r="GGN10" s="236"/>
      <c r="GGO10" s="236"/>
      <c r="GGP10" s="236"/>
      <c r="GGQ10" s="236"/>
      <c r="GGR10" s="236"/>
      <c r="GGS10" s="236"/>
      <c r="GGT10" s="236"/>
      <c r="GGU10" s="236"/>
      <c r="GGV10" s="236"/>
      <c r="GGW10" s="236"/>
      <c r="GGX10" s="236"/>
      <c r="GGY10" s="236"/>
      <c r="GGZ10" s="236"/>
      <c r="GHA10" s="236"/>
      <c r="GHB10" s="236"/>
      <c r="GHC10" s="236"/>
      <c r="GHD10" s="236"/>
      <c r="GHE10" s="236"/>
      <c r="GHF10" s="236"/>
      <c r="GHG10" s="236"/>
      <c r="GHH10" s="236"/>
      <c r="GHI10" s="236"/>
      <c r="GHJ10" s="236"/>
      <c r="GHK10" s="236"/>
      <c r="GHL10" s="236"/>
      <c r="GHM10" s="236"/>
      <c r="GHN10" s="236"/>
      <c r="GHO10" s="236"/>
      <c r="GHP10" s="236"/>
      <c r="GHQ10" s="236"/>
      <c r="GHR10" s="236"/>
      <c r="GHS10" s="236"/>
      <c r="GHT10" s="236"/>
      <c r="GHU10" s="236"/>
      <c r="GHV10" s="236"/>
      <c r="GHW10" s="236"/>
      <c r="GHX10" s="236"/>
      <c r="GHY10" s="236"/>
      <c r="GHZ10" s="236"/>
      <c r="GIA10" s="236"/>
      <c r="GIB10" s="236"/>
      <c r="GIC10" s="236"/>
      <c r="GID10" s="236"/>
      <c r="GIE10" s="236"/>
      <c r="GIF10" s="236"/>
      <c r="GIG10" s="236"/>
      <c r="GIH10" s="236"/>
      <c r="GII10" s="236"/>
      <c r="GIJ10" s="236"/>
      <c r="GIK10" s="236"/>
      <c r="GIL10" s="236"/>
      <c r="GIM10" s="236"/>
      <c r="GIN10" s="236"/>
      <c r="GIO10" s="236"/>
      <c r="GIP10" s="236"/>
      <c r="GIQ10" s="236"/>
      <c r="GIR10" s="236"/>
      <c r="GIS10" s="236"/>
      <c r="GIT10" s="236"/>
      <c r="GIU10" s="236"/>
      <c r="GIV10" s="236"/>
      <c r="GIW10" s="236"/>
      <c r="GIX10" s="236"/>
      <c r="GIY10" s="236"/>
      <c r="GIZ10" s="236"/>
      <c r="GJA10" s="236"/>
      <c r="GJB10" s="236"/>
      <c r="GJC10" s="236"/>
      <c r="GJD10" s="236"/>
      <c r="GJE10" s="236"/>
      <c r="GJF10" s="236"/>
      <c r="GJG10" s="236"/>
      <c r="GJH10" s="236"/>
      <c r="GJI10" s="236"/>
      <c r="GJJ10" s="236"/>
      <c r="GJK10" s="236"/>
      <c r="GJL10" s="236"/>
      <c r="GJM10" s="236"/>
      <c r="GJN10" s="236"/>
      <c r="GJO10" s="236"/>
      <c r="GJP10" s="236"/>
      <c r="GJQ10" s="236"/>
      <c r="GJR10" s="236"/>
      <c r="GJS10" s="236"/>
      <c r="GJT10" s="236"/>
      <c r="GJU10" s="236"/>
      <c r="GJV10" s="236"/>
      <c r="GJW10" s="236"/>
      <c r="GJX10" s="236"/>
      <c r="GJY10" s="236"/>
      <c r="GJZ10" s="236"/>
      <c r="GKA10" s="236"/>
      <c r="GKB10" s="236"/>
      <c r="GKC10" s="236"/>
      <c r="GKD10" s="236"/>
      <c r="GKE10" s="236"/>
      <c r="GKF10" s="236"/>
      <c r="GKG10" s="236"/>
      <c r="GKH10" s="236"/>
      <c r="GKI10" s="236"/>
      <c r="GKJ10" s="236"/>
      <c r="GKK10" s="236"/>
      <c r="GKL10" s="236"/>
      <c r="GKM10" s="236"/>
      <c r="GKN10" s="236"/>
      <c r="GKO10" s="236"/>
      <c r="GKP10" s="236"/>
      <c r="GKQ10" s="236"/>
      <c r="GKR10" s="236"/>
      <c r="GKS10" s="236"/>
      <c r="GKT10" s="236"/>
      <c r="GKU10" s="236"/>
      <c r="GKV10" s="236"/>
      <c r="GKW10" s="236"/>
      <c r="GKX10" s="236"/>
      <c r="GKY10" s="236"/>
      <c r="GKZ10" s="236"/>
      <c r="GLA10" s="236"/>
      <c r="GLB10" s="236"/>
      <c r="GLC10" s="236"/>
      <c r="GLD10" s="236"/>
      <c r="GLE10" s="236"/>
      <c r="GLF10" s="236"/>
      <c r="GLG10" s="236"/>
      <c r="GLH10" s="236"/>
      <c r="GLI10" s="236"/>
      <c r="GLJ10" s="236"/>
      <c r="GLK10" s="236"/>
      <c r="GLL10" s="236"/>
      <c r="GLM10" s="236"/>
      <c r="GLN10" s="236"/>
      <c r="GLO10" s="236"/>
      <c r="GLP10" s="236"/>
      <c r="GLQ10" s="236"/>
      <c r="GLR10" s="236"/>
      <c r="GLS10" s="236"/>
      <c r="GLT10" s="236"/>
      <c r="GLU10" s="236"/>
      <c r="GLV10" s="236"/>
      <c r="GLW10" s="236"/>
      <c r="GLX10" s="236"/>
      <c r="GLY10" s="236"/>
      <c r="GLZ10" s="236"/>
      <c r="GMA10" s="236"/>
      <c r="GMB10" s="236"/>
      <c r="GMC10" s="236"/>
      <c r="GMD10" s="236"/>
      <c r="GME10" s="236"/>
      <c r="GMF10" s="236"/>
      <c r="GMG10" s="236"/>
      <c r="GMH10" s="236"/>
      <c r="GMI10" s="236"/>
      <c r="GMJ10" s="236"/>
      <c r="GMK10" s="236"/>
      <c r="GML10" s="236"/>
      <c r="GMM10" s="236"/>
      <c r="GMN10" s="236"/>
      <c r="GMO10" s="236"/>
      <c r="GMP10" s="236"/>
      <c r="GMQ10" s="236"/>
      <c r="GMR10" s="236"/>
      <c r="GMS10" s="236"/>
      <c r="GMT10" s="236"/>
      <c r="GMU10" s="236"/>
      <c r="GMV10" s="236"/>
      <c r="GMW10" s="236"/>
      <c r="GMX10" s="236"/>
      <c r="GMY10" s="236"/>
      <c r="GMZ10" s="236"/>
      <c r="GNA10" s="236"/>
      <c r="GNB10" s="236"/>
      <c r="GNC10" s="236"/>
      <c r="GND10" s="236"/>
      <c r="GNE10" s="236"/>
      <c r="GNF10" s="236"/>
      <c r="GNG10" s="236"/>
      <c r="GNH10" s="236"/>
      <c r="GNI10" s="236"/>
      <c r="GNJ10" s="236"/>
      <c r="GNK10" s="236"/>
      <c r="GNL10" s="236"/>
      <c r="GNM10" s="236"/>
      <c r="GNN10" s="236"/>
      <c r="GNO10" s="236"/>
      <c r="GNP10" s="236"/>
      <c r="GNQ10" s="236"/>
      <c r="GNR10" s="236"/>
      <c r="GNS10" s="236"/>
      <c r="GNT10" s="236"/>
      <c r="GNU10" s="236"/>
      <c r="GNV10" s="236"/>
      <c r="GNW10" s="236"/>
      <c r="GNX10" s="236"/>
      <c r="GNY10" s="236"/>
      <c r="GNZ10" s="236"/>
      <c r="GOA10" s="236"/>
      <c r="GOB10" s="236"/>
      <c r="GOC10" s="236"/>
      <c r="GOD10" s="236"/>
      <c r="GOE10" s="236"/>
      <c r="GOF10" s="236"/>
      <c r="GOG10" s="236"/>
      <c r="GOH10" s="236"/>
      <c r="GOI10" s="236"/>
      <c r="GOJ10" s="236"/>
      <c r="GOK10" s="236"/>
      <c r="GOL10" s="236"/>
      <c r="GOM10" s="236"/>
      <c r="GON10" s="236"/>
      <c r="GOO10" s="236"/>
      <c r="GOP10" s="236"/>
      <c r="GOQ10" s="236"/>
      <c r="GOR10" s="236"/>
      <c r="GOS10" s="236"/>
      <c r="GOT10" s="236"/>
      <c r="GOU10" s="236"/>
      <c r="GOV10" s="236"/>
      <c r="GOW10" s="236"/>
      <c r="GOX10" s="236"/>
      <c r="GOY10" s="236"/>
      <c r="GOZ10" s="236"/>
      <c r="GPA10" s="236"/>
      <c r="GPB10" s="236"/>
      <c r="GPC10" s="236"/>
      <c r="GPD10" s="236"/>
      <c r="GPE10" s="236"/>
      <c r="GPF10" s="236"/>
      <c r="GPG10" s="236"/>
      <c r="GPH10" s="236"/>
      <c r="GPI10" s="236"/>
      <c r="GPJ10" s="236"/>
      <c r="GPK10" s="236"/>
      <c r="GPL10" s="236"/>
      <c r="GPM10" s="236"/>
      <c r="GPN10" s="236"/>
      <c r="GPO10" s="236"/>
      <c r="GPP10" s="236"/>
      <c r="GPQ10" s="236"/>
      <c r="GPR10" s="236"/>
      <c r="GPS10" s="236"/>
      <c r="GPT10" s="236"/>
      <c r="GPU10" s="236"/>
      <c r="GPV10" s="236"/>
      <c r="GPW10" s="236"/>
      <c r="GPX10" s="236"/>
      <c r="GPY10" s="236"/>
      <c r="GPZ10" s="236"/>
      <c r="GQA10" s="236"/>
      <c r="GQB10" s="236"/>
      <c r="GQC10" s="236"/>
      <c r="GQD10" s="236"/>
      <c r="GQE10" s="236"/>
      <c r="GQF10" s="236"/>
      <c r="GQG10" s="236"/>
      <c r="GQH10" s="236"/>
      <c r="GQI10" s="236"/>
      <c r="GQJ10" s="236"/>
      <c r="GQK10" s="236"/>
      <c r="GQL10" s="236"/>
      <c r="GQM10" s="236"/>
      <c r="GQN10" s="236"/>
      <c r="GQO10" s="236"/>
      <c r="GQP10" s="236"/>
      <c r="GQQ10" s="236"/>
      <c r="GQR10" s="236"/>
      <c r="GQS10" s="236"/>
      <c r="GQT10" s="236"/>
      <c r="GQU10" s="236"/>
      <c r="GQV10" s="236"/>
      <c r="GQW10" s="236"/>
      <c r="GQX10" s="236"/>
      <c r="GQY10" s="236"/>
      <c r="GQZ10" s="236"/>
      <c r="GRA10" s="236"/>
      <c r="GRB10" s="236"/>
      <c r="GRC10" s="236"/>
      <c r="GRD10" s="236"/>
      <c r="GRE10" s="236"/>
      <c r="GRF10" s="236"/>
      <c r="GRG10" s="236"/>
      <c r="GRH10" s="236"/>
      <c r="GRI10" s="236"/>
      <c r="GRJ10" s="236"/>
      <c r="GRK10" s="236"/>
      <c r="GRL10" s="236"/>
      <c r="GRM10" s="236"/>
      <c r="GRN10" s="236"/>
      <c r="GRO10" s="236"/>
      <c r="GRP10" s="236"/>
      <c r="GRQ10" s="236"/>
      <c r="GRR10" s="236"/>
      <c r="GRS10" s="236"/>
      <c r="GRT10" s="236"/>
      <c r="GRU10" s="236"/>
      <c r="GRV10" s="236"/>
      <c r="GRW10" s="236"/>
      <c r="GRX10" s="236"/>
      <c r="GRY10" s="236"/>
      <c r="GRZ10" s="236"/>
      <c r="GSA10" s="236"/>
      <c r="GSB10" s="236"/>
      <c r="GSC10" s="236"/>
      <c r="GSD10" s="236"/>
      <c r="GSE10" s="236"/>
      <c r="GSF10" s="236"/>
      <c r="GSG10" s="236"/>
      <c r="GSH10" s="236"/>
      <c r="GSI10" s="236"/>
      <c r="GSJ10" s="236"/>
      <c r="GSK10" s="236"/>
      <c r="GSL10" s="236"/>
      <c r="GSM10" s="236"/>
      <c r="GSN10" s="236"/>
      <c r="GSO10" s="236"/>
      <c r="GSP10" s="236"/>
      <c r="GSQ10" s="236"/>
      <c r="GSR10" s="236"/>
      <c r="GSS10" s="236"/>
      <c r="GST10" s="236"/>
      <c r="GSU10" s="236"/>
      <c r="GSV10" s="236"/>
      <c r="GSW10" s="236"/>
      <c r="GSX10" s="236"/>
      <c r="GSY10" s="236"/>
      <c r="GSZ10" s="236"/>
      <c r="GTA10" s="236"/>
      <c r="GTB10" s="236"/>
      <c r="GTC10" s="236"/>
      <c r="GTD10" s="236"/>
      <c r="GTE10" s="236"/>
      <c r="GTF10" s="236"/>
      <c r="GTG10" s="236"/>
      <c r="GTH10" s="236"/>
      <c r="GTI10" s="236"/>
      <c r="GTJ10" s="236"/>
      <c r="GTK10" s="236"/>
      <c r="GTL10" s="236"/>
      <c r="GTM10" s="236"/>
      <c r="GTN10" s="236"/>
      <c r="GTO10" s="236"/>
      <c r="GTP10" s="236"/>
      <c r="GTQ10" s="236"/>
      <c r="GTR10" s="236"/>
      <c r="GTS10" s="236"/>
      <c r="GTT10" s="236"/>
      <c r="GTU10" s="236"/>
      <c r="GTV10" s="236"/>
      <c r="GTW10" s="236"/>
      <c r="GTX10" s="236"/>
      <c r="GTY10" s="236"/>
      <c r="GTZ10" s="236"/>
      <c r="GUA10" s="236"/>
      <c r="GUB10" s="236"/>
      <c r="GUC10" s="236"/>
      <c r="GUD10" s="236"/>
      <c r="GUE10" s="236"/>
      <c r="GUF10" s="236"/>
      <c r="GUG10" s="236"/>
      <c r="GUH10" s="236"/>
      <c r="GUI10" s="236"/>
      <c r="GUJ10" s="236"/>
      <c r="GUK10" s="236"/>
      <c r="GUL10" s="236"/>
      <c r="GUM10" s="236"/>
      <c r="GUN10" s="236"/>
      <c r="GUO10" s="236"/>
      <c r="GUP10" s="236"/>
      <c r="GUQ10" s="236"/>
      <c r="GUR10" s="236"/>
      <c r="GUS10" s="236"/>
      <c r="GUT10" s="236"/>
      <c r="GUU10" s="236"/>
      <c r="GUV10" s="236"/>
      <c r="GUW10" s="236"/>
      <c r="GUX10" s="236"/>
      <c r="GUY10" s="236"/>
      <c r="GUZ10" s="236"/>
      <c r="GVA10" s="236"/>
      <c r="GVB10" s="236"/>
      <c r="GVC10" s="236"/>
      <c r="GVD10" s="236"/>
      <c r="GVE10" s="236"/>
      <c r="GVF10" s="236"/>
      <c r="GVG10" s="236"/>
      <c r="GVH10" s="236"/>
      <c r="GVI10" s="236"/>
      <c r="GVJ10" s="236"/>
      <c r="GVK10" s="236"/>
      <c r="GVL10" s="236"/>
      <c r="GVM10" s="236"/>
      <c r="GVN10" s="236"/>
      <c r="GVO10" s="236"/>
      <c r="GVP10" s="236"/>
      <c r="GVQ10" s="236"/>
      <c r="GVR10" s="236"/>
      <c r="GVS10" s="236"/>
      <c r="GVT10" s="236"/>
      <c r="GVU10" s="236"/>
      <c r="GVV10" s="236"/>
      <c r="GVW10" s="236"/>
      <c r="GVX10" s="236"/>
      <c r="GVY10" s="236"/>
      <c r="GVZ10" s="236"/>
      <c r="GWA10" s="236"/>
      <c r="GWB10" s="236"/>
      <c r="GWC10" s="236"/>
      <c r="GWD10" s="236"/>
      <c r="GWE10" s="236"/>
      <c r="GWF10" s="236"/>
      <c r="GWG10" s="236"/>
      <c r="GWH10" s="236"/>
      <c r="GWI10" s="236"/>
      <c r="GWJ10" s="236"/>
      <c r="GWK10" s="236"/>
      <c r="GWL10" s="236"/>
      <c r="GWM10" s="236"/>
      <c r="GWN10" s="236"/>
      <c r="GWO10" s="236"/>
      <c r="GWP10" s="236"/>
      <c r="GWQ10" s="236"/>
      <c r="GWR10" s="236"/>
      <c r="GWS10" s="236"/>
      <c r="GWT10" s="236"/>
      <c r="GWU10" s="236"/>
      <c r="GWV10" s="236"/>
      <c r="GWW10" s="236"/>
      <c r="GWX10" s="236"/>
      <c r="GWY10" s="236"/>
      <c r="GWZ10" s="236"/>
      <c r="GXA10" s="236"/>
      <c r="GXB10" s="236"/>
      <c r="GXC10" s="236"/>
      <c r="GXD10" s="236"/>
      <c r="GXE10" s="236"/>
      <c r="GXF10" s="236"/>
      <c r="GXG10" s="236"/>
      <c r="GXH10" s="236"/>
      <c r="GXI10" s="236"/>
      <c r="GXJ10" s="236"/>
      <c r="GXK10" s="236"/>
      <c r="GXL10" s="236"/>
      <c r="GXM10" s="236"/>
      <c r="GXN10" s="236"/>
      <c r="GXO10" s="236"/>
      <c r="GXP10" s="236"/>
      <c r="GXQ10" s="236"/>
      <c r="GXR10" s="236"/>
      <c r="GXS10" s="236"/>
      <c r="GXT10" s="236"/>
      <c r="GXU10" s="236"/>
      <c r="GXV10" s="236"/>
      <c r="GXW10" s="236"/>
      <c r="GXX10" s="236"/>
      <c r="GXY10" s="236"/>
      <c r="GXZ10" s="236"/>
      <c r="GYA10" s="236"/>
      <c r="GYB10" s="236"/>
      <c r="GYC10" s="236"/>
      <c r="GYD10" s="236"/>
      <c r="GYE10" s="236"/>
      <c r="GYF10" s="236"/>
      <c r="GYG10" s="236"/>
      <c r="GYH10" s="236"/>
      <c r="GYI10" s="236"/>
      <c r="GYJ10" s="236"/>
      <c r="GYK10" s="236"/>
      <c r="GYL10" s="236"/>
      <c r="GYM10" s="236"/>
      <c r="GYN10" s="236"/>
      <c r="GYO10" s="236"/>
      <c r="GYP10" s="236"/>
      <c r="GYQ10" s="236"/>
      <c r="GYR10" s="236"/>
      <c r="GYS10" s="236"/>
      <c r="GYT10" s="236"/>
      <c r="GYU10" s="236"/>
      <c r="GYV10" s="236"/>
      <c r="GYW10" s="236"/>
      <c r="GYX10" s="236"/>
      <c r="GYY10" s="236"/>
      <c r="GYZ10" s="236"/>
      <c r="GZA10" s="236"/>
      <c r="GZB10" s="236"/>
      <c r="GZC10" s="236"/>
      <c r="GZD10" s="236"/>
      <c r="GZE10" s="236"/>
      <c r="GZF10" s="236"/>
      <c r="GZG10" s="236"/>
      <c r="GZH10" s="236"/>
      <c r="GZI10" s="236"/>
      <c r="GZJ10" s="236"/>
      <c r="GZK10" s="236"/>
      <c r="GZL10" s="236"/>
      <c r="GZM10" s="236"/>
      <c r="GZN10" s="236"/>
      <c r="GZO10" s="236"/>
      <c r="GZP10" s="236"/>
      <c r="GZQ10" s="236"/>
      <c r="GZR10" s="236"/>
      <c r="GZS10" s="236"/>
      <c r="GZT10" s="236"/>
      <c r="GZU10" s="236"/>
      <c r="GZV10" s="236"/>
      <c r="GZW10" s="236"/>
      <c r="GZX10" s="236"/>
      <c r="GZY10" s="236"/>
      <c r="GZZ10" s="236"/>
      <c r="HAA10" s="236"/>
      <c r="HAB10" s="236"/>
      <c r="HAC10" s="236"/>
      <c r="HAD10" s="236"/>
      <c r="HAE10" s="236"/>
      <c r="HAF10" s="236"/>
      <c r="HAG10" s="236"/>
      <c r="HAH10" s="236"/>
      <c r="HAI10" s="236"/>
      <c r="HAJ10" s="236"/>
      <c r="HAK10" s="236"/>
      <c r="HAL10" s="236"/>
      <c r="HAM10" s="236"/>
      <c r="HAN10" s="236"/>
      <c r="HAO10" s="236"/>
      <c r="HAP10" s="236"/>
      <c r="HAQ10" s="236"/>
      <c r="HAR10" s="236"/>
      <c r="HAS10" s="236"/>
      <c r="HAT10" s="236"/>
      <c r="HAU10" s="236"/>
      <c r="HAV10" s="236"/>
      <c r="HAW10" s="236"/>
      <c r="HAX10" s="236"/>
      <c r="HAY10" s="236"/>
      <c r="HAZ10" s="236"/>
      <c r="HBA10" s="236"/>
      <c r="HBB10" s="236"/>
      <c r="HBC10" s="236"/>
      <c r="HBD10" s="236"/>
      <c r="HBE10" s="236"/>
      <c r="HBF10" s="236"/>
      <c r="HBG10" s="236"/>
      <c r="HBH10" s="236"/>
      <c r="HBI10" s="236"/>
      <c r="HBJ10" s="236"/>
      <c r="HBK10" s="236"/>
      <c r="HBL10" s="236"/>
      <c r="HBM10" s="236"/>
      <c r="HBN10" s="236"/>
      <c r="HBO10" s="236"/>
      <c r="HBP10" s="236"/>
      <c r="HBQ10" s="236"/>
      <c r="HBR10" s="236"/>
      <c r="HBS10" s="236"/>
      <c r="HBT10" s="236"/>
      <c r="HBU10" s="236"/>
      <c r="HBV10" s="236"/>
      <c r="HBW10" s="236"/>
      <c r="HBX10" s="236"/>
      <c r="HBY10" s="236"/>
      <c r="HBZ10" s="236"/>
      <c r="HCA10" s="236"/>
      <c r="HCB10" s="236"/>
      <c r="HCC10" s="236"/>
      <c r="HCD10" s="236"/>
      <c r="HCE10" s="236"/>
      <c r="HCF10" s="236"/>
      <c r="HCG10" s="236"/>
      <c r="HCH10" s="236"/>
      <c r="HCI10" s="236"/>
      <c r="HCJ10" s="236"/>
      <c r="HCK10" s="236"/>
      <c r="HCL10" s="236"/>
      <c r="HCM10" s="236"/>
      <c r="HCN10" s="236"/>
      <c r="HCO10" s="236"/>
      <c r="HCP10" s="236"/>
      <c r="HCQ10" s="236"/>
      <c r="HCR10" s="236"/>
      <c r="HCS10" s="236"/>
      <c r="HCT10" s="236"/>
      <c r="HCU10" s="236"/>
      <c r="HCV10" s="236"/>
      <c r="HCW10" s="236"/>
      <c r="HCX10" s="236"/>
      <c r="HCY10" s="236"/>
      <c r="HCZ10" s="236"/>
      <c r="HDA10" s="236"/>
      <c r="HDB10" s="236"/>
      <c r="HDC10" s="236"/>
      <c r="HDD10" s="236"/>
      <c r="HDE10" s="236"/>
      <c r="HDF10" s="236"/>
      <c r="HDG10" s="236"/>
      <c r="HDH10" s="236"/>
      <c r="HDI10" s="236"/>
      <c r="HDJ10" s="236"/>
      <c r="HDK10" s="236"/>
      <c r="HDL10" s="236"/>
      <c r="HDM10" s="236"/>
      <c r="HDN10" s="236"/>
      <c r="HDO10" s="236"/>
      <c r="HDP10" s="236"/>
      <c r="HDQ10" s="236"/>
      <c r="HDR10" s="236"/>
      <c r="HDS10" s="236"/>
      <c r="HDT10" s="236"/>
      <c r="HDU10" s="236"/>
      <c r="HDV10" s="236"/>
      <c r="HDW10" s="236"/>
      <c r="HDX10" s="236"/>
      <c r="HDY10" s="236"/>
      <c r="HDZ10" s="236"/>
      <c r="HEA10" s="236"/>
      <c r="HEB10" s="236"/>
      <c r="HEC10" s="236"/>
      <c r="HED10" s="236"/>
      <c r="HEE10" s="236"/>
      <c r="HEF10" s="236"/>
      <c r="HEG10" s="236"/>
      <c r="HEH10" s="236"/>
      <c r="HEI10" s="236"/>
      <c r="HEJ10" s="236"/>
      <c r="HEK10" s="236"/>
      <c r="HEL10" s="236"/>
      <c r="HEM10" s="236"/>
      <c r="HEN10" s="236"/>
      <c r="HEO10" s="236"/>
      <c r="HEP10" s="236"/>
      <c r="HEQ10" s="236"/>
      <c r="HER10" s="236"/>
      <c r="HES10" s="236"/>
      <c r="HET10" s="236"/>
      <c r="HEU10" s="236"/>
      <c r="HEV10" s="236"/>
      <c r="HEW10" s="236"/>
      <c r="HEX10" s="236"/>
      <c r="HEY10" s="236"/>
      <c r="HEZ10" s="236"/>
      <c r="HFA10" s="236"/>
      <c r="HFB10" s="236"/>
      <c r="HFC10" s="236"/>
      <c r="HFD10" s="236"/>
      <c r="HFE10" s="236"/>
      <c r="HFF10" s="236"/>
      <c r="HFG10" s="236"/>
      <c r="HFH10" s="236"/>
      <c r="HFI10" s="236"/>
      <c r="HFJ10" s="236"/>
      <c r="HFK10" s="236"/>
      <c r="HFL10" s="236"/>
      <c r="HFM10" s="236"/>
      <c r="HFN10" s="236"/>
      <c r="HFO10" s="236"/>
      <c r="HFP10" s="236"/>
      <c r="HFQ10" s="236"/>
      <c r="HFR10" s="236"/>
      <c r="HFS10" s="236"/>
      <c r="HFT10" s="236"/>
      <c r="HFU10" s="236"/>
      <c r="HFV10" s="236"/>
      <c r="HFW10" s="236"/>
      <c r="HFX10" s="236"/>
      <c r="HFY10" s="236"/>
      <c r="HFZ10" s="236"/>
      <c r="HGA10" s="236"/>
      <c r="HGB10" s="236"/>
      <c r="HGC10" s="236"/>
      <c r="HGD10" s="236"/>
      <c r="HGE10" s="236"/>
      <c r="HGF10" s="236"/>
      <c r="HGG10" s="236"/>
      <c r="HGH10" s="236"/>
      <c r="HGI10" s="236"/>
      <c r="HGJ10" s="236"/>
      <c r="HGK10" s="236"/>
      <c r="HGL10" s="236"/>
      <c r="HGM10" s="236"/>
      <c r="HGN10" s="236"/>
      <c r="HGO10" s="236"/>
      <c r="HGP10" s="236"/>
      <c r="HGQ10" s="236"/>
      <c r="HGR10" s="236"/>
      <c r="HGS10" s="236"/>
      <c r="HGT10" s="236"/>
      <c r="HGU10" s="236"/>
      <c r="HGV10" s="236"/>
      <c r="HGW10" s="236"/>
      <c r="HGX10" s="236"/>
      <c r="HGY10" s="236"/>
      <c r="HGZ10" s="236"/>
      <c r="HHA10" s="236"/>
      <c r="HHB10" s="236"/>
      <c r="HHC10" s="236"/>
      <c r="HHD10" s="236"/>
      <c r="HHE10" s="236"/>
      <c r="HHF10" s="236"/>
      <c r="HHG10" s="236"/>
      <c r="HHH10" s="236"/>
      <c r="HHI10" s="236"/>
      <c r="HHJ10" s="236"/>
      <c r="HHK10" s="236"/>
      <c r="HHL10" s="236"/>
      <c r="HHM10" s="236"/>
      <c r="HHN10" s="236"/>
      <c r="HHO10" s="236"/>
      <c r="HHP10" s="236"/>
      <c r="HHQ10" s="236"/>
      <c r="HHR10" s="236"/>
      <c r="HHS10" s="236"/>
      <c r="HHT10" s="236"/>
      <c r="HHU10" s="236"/>
      <c r="HHV10" s="236"/>
      <c r="HHW10" s="236"/>
      <c r="HHX10" s="236"/>
      <c r="HHY10" s="236"/>
      <c r="HHZ10" s="236"/>
      <c r="HIA10" s="236"/>
      <c r="HIB10" s="236"/>
      <c r="HIC10" s="236"/>
      <c r="HID10" s="236"/>
      <c r="HIE10" s="236"/>
      <c r="HIF10" s="236"/>
      <c r="HIG10" s="236"/>
      <c r="HIH10" s="236"/>
      <c r="HII10" s="236"/>
      <c r="HIJ10" s="236"/>
      <c r="HIK10" s="236"/>
      <c r="HIL10" s="236"/>
      <c r="HIM10" s="236"/>
      <c r="HIN10" s="236"/>
      <c r="HIO10" s="236"/>
      <c r="HIP10" s="236"/>
      <c r="HIQ10" s="236"/>
      <c r="HIR10" s="236"/>
      <c r="HIS10" s="236"/>
      <c r="HIT10" s="236"/>
      <c r="HIU10" s="236"/>
      <c r="HIV10" s="236"/>
      <c r="HIW10" s="236"/>
      <c r="HIX10" s="236"/>
      <c r="HIY10" s="236"/>
      <c r="HIZ10" s="236"/>
      <c r="HJA10" s="236"/>
      <c r="HJB10" s="236"/>
      <c r="HJC10" s="236"/>
      <c r="HJD10" s="236"/>
      <c r="HJE10" s="236"/>
      <c r="HJF10" s="236"/>
      <c r="HJG10" s="236"/>
      <c r="HJH10" s="236"/>
      <c r="HJI10" s="236"/>
      <c r="HJJ10" s="236"/>
      <c r="HJK10" s="236"/>
      <c r="HJL10" s="236"/>
      <c r="HJM10" s="236"/>
      <c r="HJN10" s="236"/>
      <c r="HJO10" s="236"/>
      <c r="HJP10" s="236"/>
      <c r="HJQ10" s="236"/>
      <c r="HJR10" s="236"/>
      <c r="HJS10" s="236"/>
      <c r="HJT10" s="236"/>
      <c r="HJU10" s="236"/>
      <c r="HJV10" s="236"/>
      <c r="HJW10" s="236"/>
      <c r="HJX10" s="236"/>
      <c r="HJY10" s="236"/>
      <c r="HJZ10" s="236"/>
      <c r="HKA10" s="236"/>
      <c r="HKB10" s="236"/>
      <c r="HKC10" s="236"/>
      <c r="HKD10" s="236"/>
      <c r="HKE10" s="236"/>
      <c r="HKF10" s="236"/>
      <c r="HKG10" s="236"/>
      <c r="HKH10" s="236"/>
      <c r="HKI10" s="236"/>
      <c r="HKJ10" s="236"/>
      <c r="HKK10" s="236"/>
      <c r="HKL10" s="236"/>
      <c r="HKM10" s="236"/>
      <c r="HKN10" s="236"/>
      <c r="HKO10" s="236"/>
      <c r="HKP10" s="236"/>
      <c r="HKQ10" s="236"/>
      <c r="HKR10" s="236"/>
      <c r="HKS10" s="236"/>
      <c r="HKT10" s="236"/>
      <c r="HKU10" s="236"/>
      <c r="HKV10" s="236"/>
      <c r="HKW10" s="236"/>
      <c r="HKX10" s="236"/>
      <c r="HKY10" s="236"/>
      <c r="HKZ10" s="236"/>
      <c r="HLA10" s="236"/>
      <c r="HLB10" s="236"/>
      <c r="HLC10" s="236"/>
      <c r="HLD10" s="236"/>
      <c r="HLE10" s="236"/>
      <c r="HLF10" s="236"/>
      <c r="HLG10" s="236"/>
      <c r="HLH10" s="236"/>
      <c r="HLI10" s="236"/>
      <c r="HLJ10" s="236"/>
      <c r="HLK10" s="236"/>
      <c r="HLL10" s="236"/>
      <c r="HLM10" s="236"/>
      <c r="HLN10" s="236"/>
      <c r="HLO10" s="236"/>
      <c r="HLP10" s="236"/>
      <c r="HLQ10" s="236"/>
      <c r="HLR10" s="236"/>
      <c r="HLS10" s="236"/>
      <c r="HLT10" s="236"/>
      <c r="HLU10" s="236"/>
      <c r="HLV10" s="236"/>
      <c r="HLW10" s="236"/>
      <c r="HLX10" s="236"/>
      <c r="HLY10" s="236"/>
      <c r="HLZ10" s="236"/>
      <c r="HMA10" s="236"/>
      <c r="HMB10" s="236"/>
      <c r="HMC10" s="236"/>
      <c r="HMD10" s="236"/>
      <c r="HME10" s="236"/>
      <c r="HMF10" s="236"/>
      <c r="HMG10" s="236"/>
      <c r="HMH10" s="236"/>
      <c r="HMI10" s="236"/>
      <c r="HMJ10" s="236"/>
      <c r="HMK10" s="236"/>
      <c r="HML10" s="236"/>
      <c r="HMM10" s="236"/>
      <c r="HMN10" s="236"/>
      <c r="HMO10" s="236"/>
      <c r="HMP10" s="236"/>
      <c r="HMQ10" s="236"/>
      <c r="HMR10" s="236"/>
      <c r="HMS10" s="236"/>
      <c r="HMT10" s="236"/>
      <c r="HMU10" s="236"/>
      <c r="HMV10" s="236"/>
      <c r="HMW10" s="236"/>
      <c r="HMX10" s="236"/>
      <c r="HMY10" s="236"/>
      <c r="HMZ10" s="236"/>
      <c r="HNA10" s="236"/>
      <c r="HNB10" s="236"/>
      <c r="HNC10" s="236"/>
      <c r="HND10" s="236"/>
      <c r="HNE10" s="236"/>
      <c r="HNF10" s="236"/>
      <c r="HNG10" s="236"/>
      <c r="HNH10" s="236"/>
      <c r="HNI10" s="236"/>
      <c r="HNJ10" s="236"/>
      <c r="HNK10" s="236"/>
      <c r="HNL10" s="236"/>
      <c r="HNM10" s="236"/>
      <c r="HNN10" s="236"/>
      <c r="HNO10" s="236"/>
      <c r="HNP10" s="236"/>
      <c r="HNQ10" s="236"/>
      <c r="HNR10" s="236"/>
      <c r="HNS10" s="236"/>
      <c r="HNT10" s="236"/>
      <c r="HNU10" s="236"/>
      <c r="HNV10" s="236"/>
      <c r="HNW10" s="236"/>
      <c r="HNX10" s="236"/>
      <c r="HNY10" s="236"/>
      <c r="HNZ10" s="236"/>
      <c r="HOA10" s="236"/>
      <c r="HOB10" s="236"/>
      <c r="HOC10" s="236"/>
      <c r="HOD10" s="236"/>
      <c r="HOE10" s="236"/>
      <c r="HOF10" s="236"/>
      <c r="HOG10" s="236"/>
      <c r="HOH10" s="236"/>
      <c r="HOI10" s="236"/>
      <c r="HOJ10" s="236"/>
      <c r="HOK10" s="236"/>
      <c r="HOL10" s="236"/>
      <c r="HOM10" s="236"/>
      <c r="HON10" s="236"/>
      <c r="HOO10" s="236"/>
      <c r="HOP10" s="236"/>
      <c r="HOQ10" s="236"/>
      <c r="HOR10" s="236"/>
      <c r="HOS10" s="236"/>
      <c r="HOT10" s="236"/>
      <c r="HOU10" s="236"/>
      <c r="HOV10" s="236"/>
      <c r="HOW10" s="236"/>
      <c r="HOX10" s="236"/>
      <c r="HOY10" s="236"/>
      <c r="HOZ10" s="236"/>
      <c r="HPA10" s="236"/>
      <c r="HPB10" s="236"/>
      <c r="HPC10" s="236"/>
      <c r="HPD10" s="236"/>
      <c r="HPE10" s="236"/>
      <c r="HPF10" s="236"/>
      <c r="HPG10" s="236"/>
      <c r="HPH10" s="236"/>
      <c r="HPI10" s="236"/>
      <c r="HPJ10" s="236"/>
      <c r="HPK10" s="236"/>
      <c r="HPL10" s="236"/>
      <c r="HPM10" s="236"/>
      <c r="HPN10" s="236"/>
      <c r="HPO10" s="236"/>
      <c r="HPP10" s="236"/>
      <c r="HPQ10" s="236"/>
      <c r="HPR10" s="236"/>
      <c r="HPS10" s="236"/>
      <c r="HPT10" s="236"/>
      <c r="HPU10" s="236"/>
      <c r="HPV10" s="236"/>
      <c r="HPW10" s="236"/>
      <c r="HPX10" s="236"/>
      <c r="HPY10" s="236"/>
      <c r="HPZ10" s="236"/>
      <c r="HQA10" s="236"/>
      <c r="HQB10" s="236"/>
      <c r="HQC10" s="236"/>
      <c r="HQD10" s="236"/>
      <c r="HQE10" s="236"/>
      <c r="HQF10" s="236"/>
      <c r="HQG10" s="236"/>
      <c r="HQH10" s="236"/>
      <c r="HQI10" s="236"/>
      <c r="HQJ10" s="236"/>
      <c r="HQK10" s="236"/>
      <c r="HQL10" s="236"/>
      <c r="HQM10" s="236"/>
      <c r="HQN10" s="236"/>
      <c r="HQO10" s="236"/>
      <c r="HQP10" s="236"/>
      <c r="HQQ10" s="236"/>
      <c r="HQR10" s="236"/>
      <c r="HQS10" s="236"/>
      <c r="HQT10" s="236"/>
      <c r="HQU10" s="236"/>
      <c r="HQV10" s="236"/>
      <c r="HQW10" s="236"/>
      <c r="HQX10" s="236"/>
      <c r="HQY10" s="236"/>
      <c r="HQZ10" s="236"/>
      <c r="HRA10" s="236"/>
      <c r="HRB10" s="236"/>
      <c r="HRC10" s="236"/>
      <c r="HRD10" s="236"/>
      <c r="HRE10" s="236"/>
      <c r="HRF10" s="236"/>
      <c r="HRG10" s="236"/>
      <c r="HRH10" s="236"/>
      <c r="HRI10" s="236"/>
      <c r="HRJ10" s="236"/>
      <c r="HRK10" s="236"/>
      <c r="HRL10" s="236"/>
      <c r="HRM10" s="236"/>
      <c r="HRN10" s="236"/>
      <c r="HRO10" s="236"/>
      <c r="HRP10" s="236"/>
      <c r="HRQ10" s="236"/>
      <c r="HRR10" s="236"/>
      <c r="HRS10" s="236"/>
      <c r="HRT10" s="236"/>
      <c r="HRU10" s="236"/>
      <c r="HRV10" s="236"/>
      <c r="HRW10" s="236"/>
      <c r="HRX10" s="236"/>
      <c r="HRY10" s="236"/>
      <c r="HRZ10" s="236"/>
      <c r="HSA10" s="236"/>
      <c r="HSB10" s="236"/>
      <c r="HSC10" s="236"/>
      <c r="HSD10" s="236"/>
      <c r="HSE10" s="236"/>
      <c r="HSF10" s="236"/>
      <c r="HSG10" s="236"/>
      <c r="HSH10" s="236"/>
      <c r="HSI10" s="236"/>
      <c r="HSJ10" s="236"/>
      <c r="HSK10" s="236"/>
      <c r="HSL10" s="236"/>
      <c r="HSM10" s="236"/>
      <c r="HSN10" s="236"/>
      <c r="HSO10" s="236"/>
      <c r="HSP10" s="236"/>
      <c r="HSQ10" s="236"/>
      <c r="HSR10" s="236"/>
      <c r="HSS10" s="236"/>
      <c r="HST10" s="236"/>
      <c r="HSU10" s="236"/>
      <c r="HSV10" s="236"/>
      <c r="HSW10" s="236"/>
      <c r="HSX10" s="236"/>
      <c r="HSY10" s="236"/>
      <c r="HSZ10" s="236"/>
      <c r="HTA10" s="236"/>
      <c r="HTB10" s="236"/>
      <c r="HTC10" s="236"/>
      <c r="HTD10" s="236"/>
      <c r="HTE10" s="236"/>
      <c r="HTF10" s="236"/>
      <c r="HTG10" s="236"/>
      <c r="HTH10" s="236"/>
      <c r="HTI10" s="236"/>
      <c r="HTJ10" s="236"/>
      <c r="HTK10" s="236"/>
      <c r="HTL10" s="236"/>
      <c r="HTM10" s="236"/>
      <c r="HTN10" s="236"/>
      <c r="HTO10" s="236"/>
      <c r="HTP10" s="236"/>
      <c r="HTQ10" s="236"/>
      <c r="HTR10" s="236"/>
      <c r="HTS10" s="236"/>
      <c r="HTT10" s="236"/>
      <c r="HTU10" s="236"/>
      <c r="HTV10" s="236"/>
      <c r="HTW10" s="236"/>
      <c r="HTX10" s="236"/>
      <c r="HTY10" s="236"/>
      <c r="HTZ10" s="236"/>
      <c r="HUA10" s="236"/>
      <c r="HUB10" s="236"/>
      <c r="HUC10" s="236"/>
      <c r="HUD10" s="236"/>
      <c r="HUE10" s="236"/>
      <c r="HUF10" s="236"/>
      <c r="HUG10" s="236"/>
      <c r="HUH10" s="236"/>
      <c r="HUI10" s="236"/>
      <c r="HUJ10" s="236"/>
      <c r="HUK10" s="236"/>
      <c r="HUL10" s="236"/>
      <c r="HUM10" s="236"/>
      <c r="HUN10" s="236"/>
      <c r="HUO10" s="236"/>
      <c r="HUP10" s="236"/>
      <c r="HUQ10" s="236"/>
      <c r="HUR10" s="236"/>
      <c r="HUS10" s="236"/>
      <c r="HUT10" s="236"/>
      <c r="HUU10" s="236"/>
      <c r="HUV10" s="236"/>
      <c r="HUW10" s="236"/>
      <c r="HUX10" s="236"/>
      <c r="HUY10" s="236"/>
      <c r="HUZ10" s="236"/>
      <c r="HVA10" s="236"/>
      <c r="HVB10" s="236"/>
      <c r="HVC10" s="236"/>
      <c r="HVD10" s="236"/>
      <c r="HVE10" s="236"/>
      <c r="HVF10" s="236"/>
      <c r="HVG10" s="236"/>
      <c r="HVH10" s="236"/>
      <c r="HVI10" s="236"/>
      <c r="HVJ10" s="236"/>
      <c r="HVK10" s="236"/>
      <c r="HVL10" s="236"/>
      <c r="HVM10" s="236"/>
      <c r="HVN10" s="236"/>
      <c r="HVO10" s="236"/>
      <c r="HVP10" s="236"/>
      <c r="HVQ10" s="236"/>
      <c r="HVR10" s="236"/>
      <c r="HVS10" s="236"/>
      <c r="HVT10" s="236"/>
      <c r="HVU10" s="236"/>
      <c r="HVV10" s="236"/>
      <c r="HVW10" s="236"/>
      <c r="HVX10" s="236"/>
      <c r="HVY10" s="236"/>
      <c r="HVZ10" s="236"/>
      <c r="HWA10" s="236"/>
      <c r="HWB10" s="236"/>
      <c r="HWC10" s="236"/>
      <c r="HWD10" s="236"/>
      <c r="HWE10" s="236"/>
      <c r="HWF10" s="236"/>
      <c r="HWG10" s="236"/>
      <c r="HWH10" s="236"/>
      <c r="HWI10" s="236"/>
      <c r="HWJ10" s="236"/>
      <c r="HWK10" s="236"/>
      <c r="HWL10" s="236"/>
      <c r="HWM10" s="236"/>
      <c r="HWN10" s="236"/>
      <c r="HWO10" s="236"/>
      <c r="HWP10" s="236"/>
      <c r="HWQ10" s="236"/>
      <c r="HWR10" s="236"/>
      <c r="HWS10" s="236"/>
      <c r="HWT10" s="236"/>
      <c r="HWU10" s="236"/>
      <c r="HWV10" s="236"/>
      <c r="HWW10" s="236"/>
      <c r="HWX10" s="236"/>
      <c r="HWY10" s="236"/>
      <c r="HWZ10" s="236"/>
      <c r="HXA10" s="236"/>
      <c r="HXB10" s="236"/>
      <c r="HXC10" s="236"/>
      <c r="HXD10" s="236"/>
      <c r="HXE10" s="236"/>
      <c r="HXF10" s="236"/>
      <c r="HXG10" s="236"/>
      <c r="HXH10" s="236"/>
      <c r="HXI10" s="236"/>
      <c r="HXJ10" s="236"/>
      <c r="HXK10" s="236"/>
      <c r="HXL10" s="236"/>
      <c r="HXM10" s="236"/>
      <c r="HXN10" s="236"/>
      <c r="HXO10" s="236"/>
      <c r="HXP10" s="236"/>
      <c r="HXQ10" s="236"/>
      <c r="HXR10" s="236"/>
      <c r="HXS10" s="236"/>
      <c r="HXT10" s="236"/>
      <c r="HXU10" s="236"/>
      <c r="HXV10" s="236"/>
      <c r="HXW10" s="236"/>
      <c r="HXX10" s="236"/>
      <c r="HXY10" s="236"/>
      <c r="HXZ10" s="236"/>
      <c r="HYA10" s="236"/>
      <c r="HYB10" s="236"/>
      <c r="HYC10" s="236"/>
      <c r="HYD10" s="236"/>
      <c r="HYE10" s="236"/>
      <c r="HYF10" s="236"/>
      <c r="HYG10" s="236"/>
      <c r="HYH10" s="236"/>
      <c r="HYI10" s="236"/>
      <c r="HYJ10" s="236"/>
      <c r="HYK10" s="236"/>
      <c r="HYL10" s="236"/>
      <c r="HYM10" s="236"/>
      <c r="HYN10" s="236"/>
      <c r="HYO10" s="236"/>
      <c r="HYP10" s="236"/>
      <c r="HYQ10" s="236"/>
      <c r="HYR10" s="236"/>
      <c r="HYS10" s="236"/>
      <c r="HYT10" s="236"/>
      <c r="HYU10" s="236"/>
      <c r="HYV10" s="236"/>
      <c r="HYW10" s="236"/>
      <c r="HYX10" s="236"/>
      <c r="HYY10" s="236"/>
      <c r="HYZ10" s="236"/>
      <c r="HZA10" s="236"/>
      <c r="HZB10" s="236"/>
      <c r="HZC10" s="236"/>
      <c r="HZD10" s="236"/>
      <c r="HZE10" s="236"/>
      <c r="HZF10" s="236"/>
      <c r="HZG10" s="236"/>
      <c r="HZH10" s="236"/>
      <c r="HZI10" s="236"/>
      <c r="HZJ10" s="236"/>
      <c r="HZK10" s="236"/>
      <c r="HZL10" s="236"/>
      <c r="HZM10" s="236"/>
      <c r="HZN10" s="236"/>
      <c r="HZO10" s="236"/>
      <c r="HZP10" s="236"/>
      <c r="HZQ10" s="236"/>
      <c r="HZR10" s="236"/>
      <c r="HZS10" s="236"/>
      <c r="HZT10" s="236"/>
      <c r="HZU10" s="236"/>
      <c r="HZV10" s="236"/>
      <c r="HZW10" s="236"/>
      <c r="HZX10" s="236"/>
      <c r="HZY10" s="236"/>
      <c r="HZZ10" s="236"/>
      <c r="IAA10" s="236"/>
      <c r="IAB10" s="236"/>
      <c r="IAC10" s="236"/>
      <c r="IAD10" s="236"/>
      <c r="IAE10" s="236"/>
      <c r="IAF10" s="236"/>
      <c r="IAG10" s="236"/>
      <c r="IAH10" s="236"/>
      <c r="IAI10" s="236"/>
      <c r="IAJ10" s="236"/>
      <c r="IAK10" s="236"/>
      <c r="IAL10" s="236"/>
      <c r="IAM10" s="236"/>
      <c r="IAN10" s="236"/>
      <c r="IAO10" s="236"/>
      <c r="IAP10" s="236"/>
      <c r="IAQ10" s="236"/>
      <c r="IAR10" s="236"/>
      <c r="IAS10" s="236"/>
      <c r="IAT10" s="236"/>
      <c r="IAU10" s="236"/>
      <c r="IAV10" s="236"/>
      <c r="IAW10" s="236"/>
      <c r="IAX10" s="236"/>
      <c r="IAY10" s="236"/>
      <c r="IAZ10" s="236"/>
      <c r="IBA10" s="236"/>
      <c r="IBB10" s="236"/>
      <c r="IBC10" s="236"/>
      <c r="IBD10" s="236"/>
      <c r="IBE10" s="236"/>
      <c r="IBF10" s="236"/>
      <c r="IBG10" s="236"/>
      <c r="IBH10" s="236"/>
      <c r="IBI10" s="236"/>
      <c r="IBJ10" s="236"/>
      <c r="IBK10" s="236"/>
      <c r="IBL10" s="236"/>
      <c r="IBM10" s="236"/>
      <c r="IBN10" s="236"/>
      <c r="IBO10" s="236"/>
      <c r="IBP10" s="236"/>
      <c r="IBQ10" s="236"/>
      <c r="IBR10" s="236"/>
      <c r="IBS10" s="236"/>
      <c r="IBT10" s="236"/>
      <c r="IBU10" s="236"/>
      <c r="IBV10" s="236"/>
      <c r="IBW10" s="236"/>
      <c r="IBX10" s="236"/>
      <c r="IBY10" s="236"/>
      <c r="IBZ10" s="236"/>
      <c r="ICA10" s="236"/>
      <c r="ICB10" s="236"/>
      <c r="ICC10" s="236"/>
      <c r="ICD10" s="236"/>
      <c r="ICE10" s="236"/>
      <c r="ICF10" s="236"/>
      <c r="ICG10" s="236"/>
      <c r="ICH10" s="236"/>
      <c r="ICI10" s="236"/>
      <c r="ICJ10" s="236"/>
      <c r="ICK10" s="236"/>
      <c r="ICL10" s="236"/>
      <c r="ICM10" s="236"/>
      <c r="ICN10" s="236"/>
      <c r="ICO10" s="236"/>
      <c r="ICP10" s="236"/>
      <c r="ICQ10" s="236"/>
      <c r="ICR10" s="236"/>
      <c r="ICS10" s="236"/>
      <c r="ICT10" s="236"/>
      <c r="ICU10" s="236"/>
      <c r="ICV10" s="236"/>
      <c r="ICW10" s="236"/>
      <c r="ICX10" s="236"/>
      <c r="ICY10" s="236"/>
      <c r="ICZ10" s="236"/>
      <c r="IDA10" s="236"/>
      <c r="IDB10" s="236"/>
      <c r="IDC10" s="236"/>
      <c r="IDD10" s="236"/>
      <c r="IDE10" s="236"/>
      <c r="IDF10" s="236"/>
      <c r="IDG10" s="236"/>
      <c r="IDH10" s="236"/>
      <c r="IDI10" s="236"/>
      <c r="IDJ10" s="236"/>
      <c r="IDK10" s="236"/>
      <c r="IDL10" s="236"/>
      <c r="IDM10" s="236"/>
      <c r="IDN10" s="236"/>
      <c r="IDO10" s="236"/>
      <c r="IDP10" s="236"/>
      <c r="IDQ10" s="236"/>
      <c r="IDR10" s="236"/>
      <c r="IDS10" s="236"/>
      <c r="IDT10" s="236"/>
      <c r="IDU10" s="236"/>
      <c r="IDV10" s="236"/>
      <c r="IDW10" s="236"/>
      <c r="IDX10" s="236"/>
      <c r="IDY10" s="236"/>
      <c r="IDZ10" s="236"/>
      <c r="IEA10" s="236"/>
      <c r="IEB10" s="236"/>
      <c r="IEC10" s="236"/>
      <c r="IED10" s="236"/>
      <c r="IEE10" s="236"/>
      <c r="IEF10" s="236"/>
      <c r="IEG10" s="236"/>
      <c r="IEH10" s="236"/>
      <c r="IEI10" s="236"/>
      <c r="IEJ10" s="236"/>
      <c r="IEK10" s="236"/>
      <c r="IEL10" s="236"/>
      <c r="IEM10" s="236"/>
      <c r="IEN10" s="236"/>
      <c r="IEO10" s="236"/>
      <c r="IEP10" s="236"/>
      <c r="IEQ10" s="236"/>
      <c r="IER10" s="236"/>
      <c r="IES10" s="236"/>
      <c r="IET10" s="236"/>
      <c r="IEU10" s="236"/>
      <c r="IEV10" s="236"/>
      <c r="IEW10" s="236"/>
      <c r="IEX10" s="236"/>
      <c r="IEY10" s="236"/>
      <c r="IEZ10" s="236"/>
      <c r="IFA10" s="236"/>
      <c r="IFB10" s="236"/>
      <c r="IFC10" s="236"/>
      <c r="IFD10" s="236"/>
      <c r="IFE10" s="236"/>
      <c r="IFF10" s="236"/>
      <c r="IFG10" s="236"/>
      <c r="IFH10" s="236"/>
      <c r="IFI10" s="236"/>
      <c r="IFJ10" s="236"/>
      <c r="IFK10" s="236"/>
      <c r="IFL10" s="236"/>
      <c r="IFM10" s="236"/>
      <c r="IFN10" s="236"/>
      <c r="IFO10" s="236"/>
      <c r="IFP10" s="236"/>
      <c r="IFQ10" s="236"/>
      <c r="IFR10" s="236"/>
      <c r="IFS10" s="236"/>
      <c r="IFT10" s="236"/>
      <c r="IFU10" s="236"/>
      <c r="IFV10" s="236"/>
      <c r="IFW10" s="236"/>
      <c r="IFX10" s="236"/>
      <c r="IFY10" s="236"/>
      <c r="IFZ10" s="236"/>
      <c r="IGA10" s="236"/>
      <c r="IGB10" s="236"/>
      <c r="IGC10" s="236"/>
      <c r="IGD10" s="236"/>
      <c r="IGE10" s="236"/>
      <c r="IGF10" s="236"/>
      <c r="IGG10" s="236"/>
      <c r="IGH10" s="236"/>
      <c r="IGI10" s="236"/>
      <c r="IGJ10" s="236"/>
      <c r="IGK10" s="236"/>
      <c r="IGL10" s="236"/>
      <c r="IGM10" s="236"/>
      <c r="IGN10" s="236"/>
      <c r="IGO10" s="236"/>
      <c r="IGP10" s="236"/>
      <c r="IGQ10" s="236"/>
      <c r="IGR10" s="236"/>
      <c r="IGS10" s="236"/>
      <c r="IGT10" s="236"/>
      <c r="IGU10" s="236"/>
      <c r="IGV10" s="236"/>
      <c r="IGW10" s="236"/>
      <c r="IGX10" s="236"/>
      <c r="IGY10" s="236"/>
      <c r="IGZ10" s="236"/>
      <c r="IHA10" s="236"/>
      <c r="IHB10" s="236"/>
      <c r="IHC10" s="236"/>
      <c r="IHD10" s="236"/>
      <c r="IHE10" s="236"/>
      <c r="IHF10" s="236"/>
      <c r="IHG10" s="236"/>
      <c r="IHH10" s="236"/>
      <c r="IHI10" s="236"/>
      <c r="IHJ10" s="236"/>
      <c r="IHK10" s="236"/>
      <c r="IHL10" s="236"/>
      <c r="IHM10" s="236"/>
      <c r="IHN10" s="236"/>
      <c r="IHO10" s="236"/>
      <c r="IHP10" s="236"/>
      <c r="IHQ10" s="236"/>
      <c r="IHR10" s="236"/>
      <c r="IHS10" s="236"/>
      <c r="IHT10" s="236"/>
      <c r="IHU10" s="236"/>
      <c r="IHV10" s="236"/>
      <c r="IHW10" s="236"/>
      <c r="IHX10" s="236"/>
      <c r="IHY10" s="236"/>
      <c r="IHZ10" s="236"/>
      <c r="IIA10" s="236"/>
      <c r="IIB10" s="236"/>
      <c r="IIC10" s="236"/>
      <c r="IID10" s="236"/>
      <c r="IIE10" s="236"/>
      <c r="IIF10" s="236"/>
      <c r="IIG10" s="236"/>
      <c r="IIH10" s="236"/>
      <c r="III10" s="236"/>
      <c r="IIJ10" s="236"/>
      <c r="IIK10" s="236"/>
      <c r="IIL10" s="236"/>
      <c r="IIM10" s="236"/>
      <c r="IIN10" s="236"/>
      <c r="IIO10" s="236"/>
      <c r="IIP10" s="236"/>
      <c r="IIQ10" s="236"/>
      <c r="IIR10" s="236"/>
      <c r="IIS10" s="236"/>
      <c r="IIT10" s="236"/>
      <c r="IIU10" s="236"/>
      <c r="IIV10" s="236"/>
      <c r="IIW10" s="236"/>
      <c r="IIX10" s="236"/>
      <c r="IIY10" s="236"/>
      <c r="IIZ10" s="236"/>
      <c r="IJA10" s="236"/>
      <c r="IJB10" s="236"/>
      <c r="IJC10" s="236"/>
      <c r="IJD10" s="236"/>
      <c r="IJE10" s="236"/>
      <c r="IJF10" s="236"/>
      <c r="IJG10" s="236"/>
      <c r="IJH10" s="236"/>
      <c r="IJI10" s="236"/>
      <c r="IJJ10" s="236"/>
      <c r="IJK10" s="236"/>
      <c r="IJL10" s="236"/>
      <c r="IJM10" s="236"/>
      <c r="IJN10" s="236"/>
      <c r="IJO10" s="236"/>
      <c r="IJP10" s="236"/>
      <c r="IJQ10" s="236"/>
      <c r="IJR10" s="236"/>
      <c r="IJS10" s="236"/>
      <c r="IJT10" s="236"/>
      <c r="IJU10" s="236"/>
      <c r="IJV10" s="236"/>
      <c r="IJW10" s="236"/>
      <c r="IJX10" s="236"/>
      <c r="IJY10" s="236"/>
      <c r="IJZ10" s="236"/>
      <c r="IKA10" s="236"/>
      <c r="IKB10" s="236"/>
      <c r="IKC10" s="236"/>
      <c r="IKD10" s="236"/>
      <c r="IKE10" s="236"/>
      <c r="IKF10" s="236"/>
      <c r="IKG10" s="236"/>
      <c r="IKH10" s="236"/>
      <c r="IKI10" s="236"/>
      <c r="IKJ10" s="236"/>
      <c r="IKK10" s="236"/>
      <c r="IKL10" s="236"/>
      <c r="IKM10" s="236"/>
      <c r="IKN10" s="236"/>
      <c r="IKO10" s="236"/>
      <c r="IKP10" s="236"/>
      <c r="IKQ10" s="236"/>
      <c r="IKR10" s="236"/>
      <c r="IKS10" s="236"/>
      <c r="IKT10" s="236"/>
      <c r="IKU10" s="236"/>
      <c r="IKV10" s="236"/>
      <c r="IKW10" s="236"/>
      <c r="IKX10" s="236"/>
      <c r="IKY10" s="236"/>
      <c r="IKZ10" s="236"/>
      <c r="ILA10" s="236"/>
      <c r="ILB10" s="236"/>
      <c r="ILC10" s="236"/>
      <c r="ILD10" s="236"/>
      <c r="ILE10" s="236"/>
      <c r="ILF10" s="236"/>
      <c r="ILG10" s="236"/>
      <c r="ILH10" s="236"/>
      <c r="ILI10" s="236"/>
      <c r="ILJ10" s="236"/>
      <c r="ILK10" s="236"/>
      <c r="ILL10" s="236"/>
      <c r="ILM10" s="236"/>
      <c r="ILN10" s="236"/>
      <c r="ILO10" s="236"/>
      <c r="ILP10" s="236"/>
      <c r="ILQ10" s="236"/>
      <c r="ILR10" s="236"/>
      <c r="ILS10" s="236"/>
      <c r="ILT10" s="236"/>
      <c r="ILU10" s="236"/>
      <c r="ILV10" s="236"/>
      <c r="ILW10" s="236"/>
      <c r="ILX10" s="236"/>
      <c r="ILY10" s="236"/>
      <c r="ILZ10" s="236"/>
      <c r="IMA10" s="236"/>
      <c r="IMB10" s="236"/>
      <c r="IMC10" s="236"/>
      <c r="IMD10" s="236"/>
      <c r="IME10" s="236"/>
      <c r="IMF10" s="236"/>
      <c r="IMG10" s="236"/>
      <c r="IMH10" s="236"/>
      <c r="IMI10" s="236"/>
      <c r="IMJ10" s="236"/>
      <c r="IMK10" s="236"/>
      <c r="IML10" s="236"/>
      <c r="IMM10" s="236"/>
      <c r="IMN10" s="236"/>
      <c r="IMO10" s="236"/>
      <c r="IMP10" s="236"/>
      <c r="IMQ10" s="236"/>
      <c r="IMR10" s="236"/>
      <c r="IMS10" s="236"/>
      <c r="IMT10" s="236"/>
      <c r="IMU10" s="236"/>
      <c r="IMV10" s="236"/>
      <c r="IMW10" s="236"/>
      <c r="IMX10" s="236"/>
      <c r="IMY10" s="236"/>
      <c r="IMZ10" s="236"/>
      <c r="INA10" s="236"/>
      <c r="INB10" s="236"/>
      <c r="INC10" s="236"/>
      <c r="IND10" s="236"/>
      <c r="INE10" s="236"/>
      <c r="INF10" s="236"/>
      <c r="ING10" s="236"/>
      <c r="INH10" s="236"/>
      <c r="INI10" s="236"/>
      <c r="INJ10" s="236"/>
      <c r="INK10" s="236"/>
      <c r="INL10" s="236"/>
      <c r="INM10" s="236"/>
      <c r="INN10" s="236"/>
      <c r="INO10" s="236"/>
      <c r="INP10" s="236"/>
      <c r="INQ10" s="236"/>
      <c r="INR10" s="236"/>
      <c r="INS10" s="236"/>
      <c r="INT10" s="236"/>
      <c r="INU10" s="236"/>
      <c r="INV10" s="236"/>
      <c r="INW10" s="236"/>
      <c r="INX10" s="236"/>
      <c r="INY10" s="236"/>
      <c r="INZ10" s="236"/>
      <c r="IOA10" s="236"/>
      <c r="IOB10" s="236"/>
      <c r="IOC10" s="236"/>
      <c r="IOD10" s="236"/>
      <c r="IOE10" s="236"/>
      <c r="IOF10" s="236"/>
      <c r="IOG10" s="236"/>
      <c r="IOH10" s="236"/>
      <c r="IOI10" s="236"/>
      <c r="IOJ10" s="236"/>
      <c r="IOK10" s="236"/>
      <c r="IOL10" s="236"/>
      <c r="IOM10" s="236"/>
      <c r="ION10" s="236"/>
      <c r="IOO10" s="236"/>
      <c r="IOP10" s="236"/>
      <c r="IOQ10" s="236"/>
      <c r="IOR10" s="236"/>
      <c r="IOS10" s="236"/>
      <c r="IOT10" s="236"/>
      <c r="IOU10" s="236"/>
      <c r="IOV10" s="236"/>
      <c r="IOW10" s="236"/>
      <c r="IOX10" s="236"/>
      <c r="IOY10" s="236"/>
      <c r="IOZ10" s="236"/>
      <c r="IPA10" s="236"/>
      <c r="IPB10" s="236"/>
      <c r="IPC10" s="236"/>
      <c r="IPD10" s="236"/>
      <c r="IPE10" s="236"/>
      <c r="IPF10" s="236"/>
      <c r="IPG10" s="236"/>
      <c r="IPH10" s="236"/>
      <c r="IPI10" s="236"/>
      <c r="IPJ10" s="236"/>
      <c r="IPK10" s="236"/>
      <c r="IPL10" s="236"/>
      <c r="IPM10" s="236"/>
      <c r="IPN10" s="236"/>
      <c r="IPO10" s="236"/>
      <c r="IPP10" s="236"/>
      <c r="IPQ10" s="236"/>
      <c r="IPR10" s="236"/>
      <c r="IPS10" s="236"/>
      <c r="IPT10" s="236"/>
      <c r="IPU10" s="236"/>
      <c r="IPV10" s="236"/>
      <c r="IPW10" s="236"/>
      <c r="IPX10" s="236"/>
      <c r="IPY10" s="236"/>
      <c r="IPZ10" s="236"/>
      <c r="IQA10" s="236"/>
      <c r="IQB10" s="236"/>
      <c r="IQC10" s="236"/>
      <c r="IQD10" s="236"/>
      <c r="IQE10" s="236"/>
      <c r="IQF10" s="236"/>
      <c r="IQG10" s="236"/>
      <c r="IQH10" s="236"/>
      <c r="IQI10" s="236"/>
      <c r="IQJ10" s="236"/>
      <c r="IQK10" s="236"/>
      <c r="IQL10" s="236"/>
      <c r="IQM10" s="236"/>
      <c r="IQN10" s="236"/>
      <c r="IQO10" s="236"/>
      <c r="IQP10" s="236"/>
      <c r="IQQ10" s="236"/>
      <c r="IQR10" s="236"/>
      <c r="IQS10" s="236"/>
      <c r="IQT10" s="236"/>
      <c r="IQU10" s="236"/>
      <c r="IQV10" s="236"/>
      <c r="IQW10" s="236"/>
      <c r="IQX10" s="236"/>
      <c r="IQY10" s="236"/>
      <c r="IQZ10" s="236"/>
      <c r="IRA10" s="236"/>
      <c r="IRB10" s="236"/>
      <c r="IRC10" s="236"/>
      <c r="IRD10" s="236"/>
      <c r="IRE10" s="236"/>
      <c r="IRF10" s="236"/>
      <c r="IRG10" s="236"/>
      <c r="IRH10" s="236"/>
      <c r="IRI10" s="236"/>
      <c r="IRJ10" s="236"/>
      <c r="IRK10" s="236"/>
      <c r="IRL10" s="236"/>
      <c r="IRM10" s="236"/>
      <c r="IRN10" s="236"/>
      <c r="IRO10" s="236"/>
      <c r="IRP10" s="236"/>
      <c r="IRQ10" s="236"/>
      <c r="IRR10" s="236"/>
      <c r="IRS10" s="236"/>
      <c r="IRT10" s="236"/>
      <c r="IRU10" s="236"/>
      <c r="IRV10" s="236"/>
      <c r="IRW10" s="236"/>
      <c r="IRX10" s="236"/>
      <c r="IRY10" s="236"/>
      <c r="IRZ10" s="236"/>
      <c r="ISA10" s="236"/>
      <c r="ISB10" s="236"/>
      <c r="ISC10" s="236"/>
      <c r="ISD10" s="236"/>
      <c r="ISE10" s="236"/>
      <c r="ISF10" s="236"/>
      <c r="ISG10" s="236"/>
      <c r="ISH10" s="236"/>
      <c r="ISI10" s="236"/>
      <c r="ISJ10" s="236"/>
      <c r="ISK10" s="236"/>
      <c r="ISL10" s="236"/>
      <c r="ISM10" s="236"/>
      <c r="ISN10" s="236"/>
      <c r="ISO10" s="236"/>
      <c r="ISP10" s="236"/>
      <c r="ISQ10" s="236"/>
      <c r="ISR10" s="236"/>
      <c r="ISS10" s="236"/>
      <c r="IST10" s="236"/>
      <c r="ISU10" s="236"/>
      <c r="ISV10" s="236"/>
      <c r="ISW10" s="236"/>
      <c r="ISX10" s="236"/>
      <c r="ISY10" s="236"/>
      <c r="ISZ10" s="236"/>
      <c r="ITA10" s="236"/>
      <c r="ITB10" s="236"/>
      <c r="ITC10" s="236"/>
      <c r="ITD10" s="236"/>
      <c r="ITE10" s="236"/>
      <c r="ITF10" s="236"/>
      <c r="ITG10" s="236"/>
      <c r="ITH10" s="236"/>
      <c r="ITI10" s="236"/>
      <c r="ITJ10" s="236"/>
      <c r="ITK10" s="236"/>
      <c r="ITL10" s="236"/>
      <c r="ITM10" s="236"/>
      <c r="ITN10" s="236"/>
      <c r="ITO10" s="236"/>
      <c r="ITP10" s="236"/>
      <c r="ITQ10" s="236"/>
      <c r="ITR10" s="236"/>
      <c r="ITS10" s="236"/>
      <c r="ITT10" s="236"/>
      <c r="ITU10" s="236"/>
      <c r="ITV10" s="236"/>
      <c r="ITW10" s="236"/>
      <c r="ITX10" s="236"/>
      <c r="ITY10" s="236"/>
      <c r="ITZ10" s="236"/>
      <c r="IUA10" s="236"/>
      <c r="IUB10" s="236"/>
      <c r="IUC10" s="236"/>
      <c r="IUD10" s="236"/>
      <c r="IUE10" s="236"/>
      <c r="IUF10" s="236"/>
      <c r="IUG10" s="236"/>
      <c r="IUH10" s="236"/>
      <c r="IUI10" s="236"/>
      <c r="IUJ10" s="236"/>
      <c r="IUK10" s="236"/>
      <c r="IUL10" s="236"/>
      <c r="IUM10" s="236"/>
      <c r="IUN10" s="236"/>
      <c r="IUO10" s="236"/>
      <c r="IUP10" s="236"/>
      <c r="IUQ10" s="236"/>
      <c r="IUR10" s="236"/>
      <c r="IUS10" s="236"/>
      <c r="IUT10" s="236"/>
      <c r="IUU10" s="236"/>
      <c r="IUV10" s="236"/>
      <c r="IUW10" s="236"/>
      <c r="IUX10" s="236"/>
      <c r="IUY10" s="236"/>
      <c r="IUZ10" s="236"/>
      <c r="IVA10" s="236"/>
      <c r="IVB10" s="236"/>
      <c r="IVC10" s="236"/>
      <c r="IVD10" s="236"/>
      <c r="IVE10" s="236"/>
      <c r="IVF10" s="236"/>
      <c r="IVG10" s="236"/>
      <c r="IVH10" s="236"/>
      <c r="IVI10" s="236"/>
      <c r="IVJ10" s="236"/>
      <c r="IVK10" s="236"/>
      <c r="IVL10" s="236"/>
      <c r="IVM10" s="236"/>
      <c r="IVN10" s="236"/>
      <c r="IVO10" s="236"/>
      <c r="IVP10" s="236"/>
      <c r="IVQ10" s="236"/>
      <c r="IVR10" s="236"/>
      <c r="IVS10" s="236"/>
      <c r="IVT10" s="236"/>
      <c r="IVU10" s="236"/>
      <c r="IVV10" s="236"/>
      <c r="IVW10" s="236"/>
      <c r="IVX10" s="236"/>
      <c r="IVY10" s="236"/>
      <c r="IVZ10" s="236"/>
      <c r="IWA10" s="236"/>
      <c r="IWB10" s="236"/>
      <c r="IWC10" s="236"/>
      <c r="IWD10" s="236"/>
      <c r="IWE10" s="236"/>
      <c r="IWF10" s="236"/>
      <c r="IWG10" s="236"/>
      <c r="IWH10" s="236"/>
      <c r="IWI10" s="236"/>
      <c r="IWJ10" s="236"/>
      <c r="IWK10" s="236"/>
      <c r="IWL10" s="236"/>
      <c r="IWM10" s="236"/>
      <c r="IWN10" s="236"/>
      <c r="IWO10" s="236"/>
      <c r="IWP10" s="236"/>
      <c r="IWQ10" s="236"/>
      <c r="IWR10" s="236"/>
      <c r="IWS10" s="236"/>
      <c r="IWT10" s="236"/>
      <c r="IWU10" s="236"/>
      <c r="IWV10" s="236"/>
      <c r="IWW10" s="236"/>
      <c r="IWX10" s="236"/>
      <c r="IWY10" s="236"/>
      <c r="IWZ10" s="236"/>
      <c r="IXA10" s="236"/>
      <c r="IXB10" s="236"/>
      <c r="IXC10" s="236"/>
      <c r="IXD10" s="236"/>
      <c r="IXE10" s="236"/>
      <c r="IXF10" s="236"/>
      <c r="IXG10" s="236"/>
      <c r="IXH10" s="236"/>
      <c r="IXI10" s="236"/>
      <c r="IXJ10" s="236"/>
      <c r="IXK10" s="236"/>
      <c r="IXL10" s="236"/>
      <c r="IXM10" s="236"/>
      <c r="IXN10" s="236"/>
      <c r="IXO10" s="236"/>
      <c r="IXP10" s="236"/>
      <c r="IXQ10" s="236"/>
      <c r="IXR10" s="236"/>
      <c r="IXS10" s="236"/>
      <c r="IXT10" s="236"/>
      <c r="IXU10" s="236"/>
      <c r="IXV10" s="236"/>
      <c r="IXW10" s="236"/>
      <c r="IXX10" s="236"/>
      <c r="IXY10" s="236"/>
      <c r="IXZ10" s="236"/>
      <c r="IYA10" s="236"/>
      <c r="IYB10" s="236"/>
      <c r="IYC10" s="236"/>
      <c r="IYD10" s="236"/>
      <c r="IYE10" s="236"/>
      <c r="IYF10" s="236"/>
      <c r="IYG10" s="236"/>
      <c r="IYH10" s="236"/>
      <c r="IYI10" s="236"/>
      <c r="IYJ10" s="236"/>
      <c r="IYK10" s="236"/>
      <c r="IYL10" s="236"/>
      <c r="IYM10" s="236"/>
      <c r="IYN10" s="236"/>
      <c r="IYO10" s="236"/>
      <c r="IYP10" s="236"/>
      <c r="IYQ10" s="236"/>
      <c r="IYR10" s="236"/>
      <c r="IYS10" s="236"/>
      <c r="IYT10" s="236"/>
      <c r="IYU10" s="236"/>
      <c r="IYV10" s="236"/>
      <c r="IYW10" s="236"/>
      <c r="IYX10" s="236"/>
      <c r="IYY10" s="236"/>
      <c r="IYZ10" s="236"/>
      <c r="IZA10" s="236"/>
      <c r="IZB10" s="236"/>
      <c r="IZC10" s="236"/>
      <c r="IZD10" s="236"/>
      <c r="IZE10" s="236"/>
      <c r="IZF10" s="236"/>
      <c r="IZG10" s="236"/>
      <c r="IZH10" s="236"/>
      <c r="IZI10" s="236"/>
      <c r="IZJ10" s="236"/>
      <c r="IZK10" s="236"/>
      <c r="IZL10" s="236"/>
      <c r="IZM10" s="236"/>
      <c r="IZN10" s="236"/>
      <c r="IZO10" s="236"/>
      <c r="IZP10" s="236"/>
      <c r="IZQ10" s="236"/>
      <c r="IZR10" s="236"/>
      <c r="IZS10" s="236"/>
      <c r="IZT10" s="236"/>
      <c r="IZU10" s="236"/>
      <c r="IZV10" s="236"/>
      <c r="IZW10" s="236"/>
      <c r="IZX10" s="236"/>
      <c r="IZY10" s="236"/>
      <c r="IZZ10" s="236"/>
      <c r="JAA10" s="236"/>
      <c r="JAB10" s="236"/>
      <c r="JAC10" s="236"/>
      <c r="JAD10" s="236"/>
      <c r="JAE10" s="236"/>
      <c r="JAF10" s="236"/>
      <c r="JAG10" s="236"/>
      <c r="JAH10" s="236"/>
      <c r="JAI10" s="236"/>
      <c r="JAJ10" s="236"/>
      <c r="JAK10" s="236"/>
      <c r="JAL10" s="236"/>
      <c r="JAM10" s="236"/>
      <c r="JAN10" s="236"/>
      <c r="JAO10" s="236"/>
      <c r="JAP10" s="236"/>
      <c r="JAQ10" s="236"/>
      <c r="JAR10" s="236"/>
      <c r="JAS10" s="236"/>
      <c r="JAT10" s="236"/>
      <c r="JAU10" s="236"/>
      <c r="JAV10" s="236"/>
      <c r="JAW10" s="236"/>
      <c r="JAX10" s="236"/>
      <c r="JAY10" s="236"/>
      <c r="JAZ10" s="236"/>
      <c r="JBA10" s="236"/>
      <c r="JBB10" s="236"/>
      <c r="JBC10" s="236"/>
      <c r="JBD10" s="236"/>
      <c r="JBE10" s="236"/>
      <c r="JBF10" s="236"/>
      <c r="JBG10" s="236"/>
      <c r="JBH10" s="236"/>
      <c r="JBI10" s="236"/>
      <c r="JBJ10" s="236"/>
      <c r="JBK10" s="236"/>
      <c r="JBL10" s="236"/>
      <c r="JBM10" s="236"/>
      <c r="JBN10" s="236"/>
      <c r="JBO10" s="236"/>
      <c r="JBP10" s="236"/>
      <c r="JBQ10" s="236"/>
      <c r="JBR10" s="236"/>
      <c r="JBS10" s="236"/>
      <c r="JBT10" s="236"/>
      <c r="JBU10" s="236"/>
      <c r="JBV10" s="236"/>
      <c r="JBW10" s="236"/>
      <c r="JBX10" s="236"/>
      <c r="JBY10" s="236"/>
      <c r="JBZ10" s="236"/>
      <c r="JCA10" s="236"/>
      <c r="JCB10" s="236"/>
      <c r="JCC10" s="236"/>
      <c r="JCD10" s="236"/>
      <c r="JCE10" s="236"/>
      <c r="JCF10" s="236"/>
      <c r="JCG10" s="236"/>
      <c r="JCH10" s="236"/>
      <c r="JCI10" s="236"/>
      <c r="JCJ10" s="236"/>
      <c r="JCK10" s="236"/>
      <c r="JCL10" s="236"/>
      <c r="JCM10" s="236"/>
      <c r="JCN10" s="236"/>
      <c r="JCO10" s="236"/>
      <c r="JCP10" s="236"/>
      <c r="JCQ10" s="236"/>
      <c r="JCR10" s="236"/>
      <c r="JCS10" s="236"/>
      <c r="JCT10" s="236"/>
      <c r="JCU10" s="236"/>
      <c r="JCV10" s="236"/>
      <c r="JCW10" s="236"/>
      <c r="JCX10" s="236"/>
      <c r="JCY10" s="236"/>
      <c r="JCZ10" s="236"/>
      <c r="JDA10" s="236"/>
      <c r="JDB10" s="236"/>
      <c r="JDC10" s="236"/>
      <c r="JDD10" s="236"/>
      <c r="JDE10" s="236"/>
      <c r="JDF10" s="236"/>
      <c r="JDG10" s="236"/>
      <c r="JDH10" s="236"/>
      <c r="JDI10" s="236"/>
      <c r="JDJ10" s="236"/>
      <c r="JDK10" s="236"/>
      <c r="JDL10" s="236"/>
      <c r="JDM10" s="236"/>
      <c r="JDN10" s="236"/>
      <c r="JDO10" s="236"/>
      <c r="JDP10" s="236"/>
      <c r="JDQ10" s="236"/>
      <c r="JDR10" s="236"/>
      <c r="JDS10" s="236"/>
      <c r="JDT10" s="236"/>
      <c r="JDU10" s="236"/>
      <c r="JDV10" s="236"/>
      <c r="JDW10" s="236"/>
      <c r="JDX10" s="236"/>
      <c r="JDY10" s="236"/>
      <c r="JDZ10" s="236"/>
      <c r="JEA10" s="236"/>
      <c r="JEB10" s="236"/>
      <c r="JEC10" s="236"/>
      <c r="JED10" s="236"/>
      <c r="JEE10" s="236"/>
      <c r="JEF10" s="236"/>
      <c r="JEG10" s="236"/>
      <c r="JEH10" s="236"/>
      <c r="JEI10" s="236"/>
      <c r="JEJ10" s="236"/>
      <c r="JEK10" s="236"/>
      <c r="JEL10" s="236"/>
      <c r="JEM10" s="236"/>
      <c r="JEN10" s="236"/>
      <c r="JEO10" s="236"/>
      <c r="JEP10" s="236"/>
      <c r="JEQ10" s="236"/>
      <c r="JER10" s="236"/>
      <c r="JES10" s="236"/>
      <c r="JET10" s="236"/>
      <c r="JEU10" s="236"/>
      <c r="JEV10" s="236"/>
      <c r="JEW10" s="236"/>
      <c r="JEX10" s="236"/>
      <c r="JEY10" s="236"/>
      <c r="JEZ10" s="236"/>
      <c r="JFA10" s="236"/>
      <c r="JFB10" s="236"/>
      <c r="JFC10" s="236"/>
      <c r="JFD10" s="236"/>
      <c r="JFE10" s="236"/>
      <c r="JFF10" s="236"/>
      <c r="JFG10" s="236"/>
      <c r="JFH10" s="236"/>
      <c r="JFI10" s="236"/>
      <c r="JFJ10" s="236"/>
      <c r="JFK10" s="236"/>
      <c r="JFL10" s="236"/>
      <c r="JFM10" s="236"/>
      <c r="JFN10" s="236"/>
      <c r="JFO10" s="236"/>
      <c r="JFP10" s="236"/>
      <c r="JFQ10" s="236"/>
      <c r="JFR10" s="236"/>
      <c r="JFS10" s="236"/>
      <c r="JFT10" s="236"/>
      <c r="JFU10" s="236"/>
      <c r="JFV10" s="236"/>
      <c r="JFW10" s="236"/>
      <c r="JFX10" s="236"/>
      <c r="JFY10" s="236"/>
      <c r="JFZ10" s="236"/>
      <c r="JGA10" s="236"/>
      <c r="JGB10" s="236"/>
      <c r="JGC10" s="236"/>
      <c r="JGD10" s="236"/>
      <c r="JGE10" s="236"/>
      <c r="JGF10" s="236"/>
      <c r="JGG10" s="236"/>
      <c r="JGH10" s="236"/>
      <c r="JGI10" s="236"/>
      <c r="JGJ10" s="236"/>
      <c r="JGK10" s="236"/>
      <c r="JGL10" s="236"/>
      <c r="JGM10" s="236"/>
      <c r="JGN10" s="236"/>
      <c r="JGO10" s="236"/>
      <c r="JGP10" s="236"/>
      <c r="JGQ10" s="236"/>
      <c r="JGR10" s="236"/>
      <c r="JGS10" s="236"/>
      <c r="JGT10" s="236"/>
      <c r="JGU10" s="236"/>
      <c r="JGV10" s="236"/>
      <c r="JGW10" s="236"/>
      <c r="JGX10" s="236"/>
      <c r="JGY10" s="236"/>
      <c r="JGZ10" s="236"/>
      <c r="JHA10" s="236"/>
      <c r="JHB10" s="236"/>
      <c r="JHC10" s="236"/>
      <c r="JHD10" s="236"/>
      <c r="JHE10" s="236"/>
      <c r="JHF10" s="236"/>
      <c r="JHG10" s="236"/>
      <c r="JHH10" s="236"/>
      <c r="JHI10" s="236"/>
      <c r="JHJ10" s="236"/>
      <c r="JHK10" s="236"/>
      <c r="JHL10" s="236"/>
      <c r="JHM10" s="236"/>
      <c r="JHN10" s="236"/>
      <c r="JHO10" s="236"/>
      <c r="JHP10" s="236"/>
      <c r="JHQ10" s="236"/>
      <c r="JHR10" s="236"/>
      <c r="JHS10" s="236"/>
      <c r="JHT10" s="236"/>
      <c r="JHU10" s="236"/>
      <c r="JHV10" s="236"/>
      <c r="JHW10" s="236"/>
      <c r="JHX10" s="236"/>
      <c r="JHY10" s="236"/>
      <c r="JHZ10" s="236"/>
      <c r="JIA10" s="236"/>
      <c r="JIB10" s="236"/>
      <c r="JIC10" s="236"/>
      <c r="JID10" s="236"/>
      <c r="JIE10" s="236"/>
      <c r="JIF10" s="236"/>
      <c r="JIG10" s="236"/>
      <c r="JIH10" s="236"/>
      <c r="JII10" s="236"/>
      <c r="JIJ10" s="236"/>
      <c r="JIK10" s="236"/>
      <c r="JIL10" s="236"/>
      <c r="JIM10" s="236"/>
      <c r="JIN10" s="236"/>
      <c r="JIO10" s="236"/>
      <c r="JIP10" s="236"/>
      <c r="JIQ10" s="236"/>
      <c r="JIR10" s="236"/>
      <c r="JIS10" s="236"/>
      <c r="JIT10" s="236"/>
      <c r="JIU10" s="236"/>
      <c r="JIV10" s="236"/>
      <c r="JIW10" s="236"/>
      <c r="JIX10" s="236"/>
      <c r="JIY10" s="236"/>
      <c r="JIZ10" s="236"/>
      <c r="JJA10" s="236"/>
      <c r="JJB10" s="236"/>
      <c r="JJC10" s="236"/>
      <c r="JJD10" s="236"/>
      <c r="JJE10" s="236"/>
      <c r="JJF10" s="236"/>
      <c r="JJG10" s="236"/>
      <c r="JJH10" s="236"/>
      <c r="JJI10" s="236"/>
      <c r="JJJ10" s="236"/>
      <c r="JJK10" s="236"/>
      <c r="JJL10" s="236"/>
      <c r="JJM10" s="236"/>
      <c r="JJN10" s="236"/>
      <c r="JJO10" s="236"/>
      <c r="JJP10" s="236"/>
      <c r="JJQ10" s="236"/>
      <c r="JJR10" s="236"/>
      <c r="JJS10" s="236"/>
      <c r="JJT10" s="236"/>
      <c r="JJU10" s="236"/>
      <c r="JJV10" s="236"/>
      <c r="JJW10" s="236"/>
      <c r="JJX10" s="236"/>
      <c r="JJY10" s="236"/>
      <c r="JJZ10" s="236"/>
      <c r="JKA10" s="236"/>
      <c r="JKB10" s="236"/>
      <c r="JKC10" s="236"/>
      <c r="JKD10" s="236"/>
      <c r="JKE10" s="236"/>
      <c r="JKF10" s="236"/>
      <c r="JKG10" s="236"/>
      <c r="JKH10" s="236"/>
      <c r="JKI10" s="236"/>
      <c r="JKJ10" s="236"/>
      <c r="JKK10" s="236"/>
      <c r="JKL10" s="236"/>
      <c r="JKM10" s="236"/>
      <c r="JKN10" s="236"/>
      <c r="JKO10" s="236"/>
      <c r="JKP10" s="236"/>
      <c r="JKQ10" s="236"/>
      <c r="JKR10" s="236"/>
      <c r="JKS10" s="236"/>
      <c r="JKT10" s="236"/>
      <c r="JKU10" s="236"/>
      <c r="JKV10" s="236"/>
      <c r="JKW10" s="236"/>
      <c r="JKX10" s="236"/>
      <c r="JKY10" s="236"/>
      <c r="JKZ10" s="236"/>
      <c r="JLA10" s="236"/>
      <c r="JLB10" s="236"/>
      <c r="JLC10" s="236"/>
      <c r="JLD10" s="236"/>
      <c r="JLE10" s="236"/>
      <c r="JLF10" s="236"/>
      <c r="JLG10" s="236"/>
      <c r="JLH10" s="236"/>
      <c r="JLI10" s="236"/>
      <c r="JLJ10" s="236"/>
      <c r="JLK10" s="236"/>
      <c r="JLL10" s="236"/>
      <c r="JLM10" s="236"/>
      <c r="JLN10" s="236"/>
      <c r="JLO10" s="236"/>
      <c r="JLP10" s="236"/>
      <c r="JLQ10" s="236"/>
      <c r="JLR10" s="236"/>
      <c r="JLS10" s="236"/>
      <c r="JLT10" s="236"/>
      <c r="JLU10" s="236"/>
      <c r="JLV10" s="236"/>
      <c r="JLW10" s="236"/>
      <c r="JLX10" s="236"/>
      <c r="JLY10" s="236"/>
      <c r="JLZ10" s="236"/>
      <c r="JMA10" s="236"/>
      <c r="JMB10" s="236"/>
      <c r="JMC10" s="236"/>
      <c r="JMD10" s="236"/>
      <c r="JME10" s="236"/>
      <c r="JMF10" s="236"/>
      <c r="JMG10" s="236"/>
      <c r="JMH10" s="236"/>
      <c r="JMI10" s="236"/>
      <c r="JMJ10" s="236"/>
      <c r="JMK10" s="236"/>
      <c r="JML10" s="236"/>
      <c r="JMM10" s="236"/>
      <c r="JMN10" s="236"/>
      <c r="JMO10" s="236"/>
      <c r="JMP10" s="236"/>
      <c r="JMQ10" s="236"/>
      <c r="JMR10" s="236"/>
      <c r="JMS10" s="236"/>
      <c r="JMT10" s="236"/>
      <c r="JMU10" s="236"/>
      <c r="JMV10" s="236"/>
      <c r="JMW10" s="236"/>
      <c r="JMX10" s="236"/>
      <c r="JMY10" s="236"/>
      <c r="JMZ10" s="236"/>
      <c r="JNA10" s="236"/>
      <c r="JNB10" s="236"/>
      <c r="JNC10" s="236"/>
      <c r="JND10" s="236"/>
      <c r="JNE10" s="236"/>
      <c r="JNF10" s="236"/>
      <c r="JNG10" s="236"/>
      <c r="JNH10" s="236"/>
      <c r="JNI10" s="236"/>
      <c r="JNJ10" s="236"/>
      <c r="JNK10" s="236"/>
      <c r="JNL10" s="236"/>
      <c r="JNM10" s="236"/>
      <c r="JNN10" s="236"/>
      <c r="JNO10" s="236"/>
      <c r="JNP10" s="236"/>
      <c r="JNQ10" s="236"/>
      <c r="JNR10" s="236"/>
      <c r="JNS10" s="236"/>
      <c r="JNT10" s="236"/>
      <c r="JNU10" s="236"/>
      <c r="JNV10" s="236"/>
      <c r="JNW10" s="236"/>
      <c r="JNX10" s="236"/>
      <c r="JNY10" s="236"/>
      <c r="JNZ10" s="236"/>
      <c r="JOA10" s="236"/>
      <c r="JOB10" s="236"/>
      <c r="JOC10" s="236"/>
      <c r="JOD10" s="236"/>
      <c r="JOE10" s="236"/>
      <c r="JOF10" s="236"/>
      <c r="JOG10" s="236"/>
      <c r="JOH10" s="236"/>
      <c r="JOI10" s="236"/>
      <c r="JOJ10" s="236"/>
      <c r="JOK10" s="236"/>
      <c r="JOL10" s="236"/>
      <c r="JOM10" s="236"/>
      <c r="JON10" s="236"/>
      <c r="JOO10" s="236"/>
      <c r="JOP10" s="236"/>
      <c r="JOQ10" s="236"/>
      <c r="JOR10" s="236"/>
      <c r="JOS10" s="236"/>
      <c r="JOT10" s="236"/>
      <c r="JOU10" s="236"/>
      <c r="JOV10" s="236"/>
      <c r="JOW10" s="236"/>
      <c r="JOX10" s="236"/>
      <c r="JOY10" s="236"/>
      <c r="JOZ10" s="236"/>
      <c r="JPA10" s="236"/>
      <c r="JPB10" s="236"/>
      <c r="JPC10" s="236"/>
      <c r="JPD10" s="236"/>
      <c r="JPE10" s="236"/>
      <c r="JPF10" s="236"/>
      <c r="JPG10" s="236"/>
      <c r="JPH10" s="236"/>
      <c r="JPI10" s="236"/>
      <c r="JPJ10" s="236"/>
      <c r="JPK10" s="236"/>
      <c r="JPL10" s="236"/>
      <c r="JPM10" s="236"/>
      <c r="JPN10" s="236"/>
      <c r="JPO10" s="236"/>
      <c r="JPP10" s="236"/>
      <c r="JPQ10" s="236"/>
      <c r="JPR10" s="236"/>
      <c r="JPS10" s="236"/>
      <c r="JPT10" s="236"/>
      <c r="JPU10" s="236"/>
      <c r="JPV10" s="236"/>
      <c r="JPW10" s="236"/>
      <c r="JPX10" s="236"/>
      <c r="JPY10" s="236"/>
      <c r="JPZ10" s="236"/>
      <c r="JQA10" s="236"/>
      <c r="JQB10" s="236"/>
      <c r="JQC10" s="236"/>
      <c r="JQD10" s="236"/>
      <c r="JQE10" s="236"/>
      <c r="JQF10" s="236"/>
      <c r="JQG10" s="236"/>
      <c r="JQH10" s="236"/>
      <c r="JQI10" s="236"/>
      <c r="JQJ10" s="236"/>
      <c r="JQK10" s="236"/>
      <c r="JQL10" s="236"/>
      <c r="JQM10" s="236"/>
      <c r="JQN10" s="236"/>
      <c r="JQO10" s="236"/>
      <c r="JQP10" s="236"/>
      <c r="JQQ10" s="236"/>
      <c r="JQR10" s="236"/>
      <c r="JQS10" s="236"/>
      <c r="JQT10" s="236"/>
      <c r="JQU10" s="236"/>
      <c r="JQV10" s="236"/>
      <c r="JQW10" s="236"/>
      <c r="JQX10" s="236"/>
      <c r="JQY10" s="236"/>
      <c r="JQZ10" s="236"/>
      <c r="JRA10" s="236"/>
      <c r="JRB10" s="236"/>
      <c r="JRC10" s="236"/>
      <c r="JRD10" s="236"/>
      <c r="JRE10" s="236"/>
      <c r="JRF10" s="236"/>
      <c r="JRG10" s="236"/>
      <c r="JRH10" s="236"/>
      <c r="JRI10" s="236"/>
      <c r="JRJ10" s="236"/>
      <c r="JRK10" s="236"/>
      <c r="JRL10" s="236"/>
      <c r="JRM10" s="236"/>
      <c r="JRN10" s="236"/>
      <c r="JRO10" s="236"/>
      <c r="JRP10" s="236"/>
      <c r="JRQ10" s="236"/>
      <c r="JRR10" s="236"/>
      <c r="JRS10" s="236"/>
      <c r="JRT10" s="236"/>
      <c r="JRU10" s="236"/>
      <c r="JRV10" s="236"/>
      <c r="JRW10" s="236"/>
      <c r="JRX10" s="236"/>
      <c r="JRY10" s="236"/>
      <c r="JRZ10" s="236"/>
      <c r="JSA10" s="236"/>
      <c r="JSB10" s="236"/>
      <c r="JSC10" s="236"/>
      <c r="JSD10" s="236"/>
      <c r="JSE10" s="236"/>
      <c r="JSF10" s="236"/>
      <c r="JSG10" s="236"/>
      <c r="JSH10" s="236"/>
      <c r="JSI10" s="236"/>
      <c r="JSJ10" s="236"/>
      <c r="JSK10" s="236"/>
      <c r="JSL10" s="236"/>
      <c r="JSM10" s="236"/>
      <c r="JSN10" s="236"/>
      <c r="JSO10" s="236"/>
      <c r="JSP10" s="236"/>
      <c r="JSQ10" s="236"/>
      <c r="JSR10" s="236"/>
      <c r="JSS10" s="236"/>
      <c r="JST10" s="236"/>
      <c r="JSU10" s="236"/>
      <c r="JSV10" s="236"/>
      <c r="JSW10" s="236"/>
      <c r="JSX10" s="236"/>
      <c r="JSY10" s="236"/>
      <c r="JSZ10" s="236"/>
      <c r="JTA10" s="236"/>
      <c r="JTB10" s="236"/>
      <c r="JTC10" s="236"/>
      <c r="JTD10" s="236"/>
      <c r="JTE10" s="236"/>
      <c r="JTF10" s="236"/>
      <c r="JTG10" s="236"/>
      <c r="JTH10" s="236"/>
      <c r="JTI10" s="236"/>
      <c r="JTJ10" s="236"/>
      <c r="JTK10" s="236"/>
      <c r="JTL10" s="236"/>
      <c r="JTM10" s="236"/>
      <c r="JTN10" s="236"/>
      <c r="JTO10" s="236"/>
      <c r="JTP10" s="236"/>
      <c r="JTQ10" s="236"/>
      <c r="JTR10" s="236"/>
      <c r="JTS10" s="236"/>
      <c r="JTT10" s="236"/>
      <c r="JTU10" s="236"/>
      <c r="JTV10" s="236"/>
      <c r="JTW10" s="236"/>
      <c r="JTX10" s="236"/>
      <c r="JTY10" s="236"/>
      <c r="JTZ10" s="236"/>
      <c r="JUA10" s="236"/>
      <c r="JUB10" s="236"/>
      <c r="JUC10" s="236"/>
      <c r="JUD10" s="236"/>
      <c r="JUE10" s="236"/>
      <c r="JUF10" s="236"/>
      <c r="JUG10" s="236"/>
      <c r="JUH10" s="236"/>
      <c r="JUI10" s="236"/>
      <c r="JUJ10" s="236"/>
      <c r="JUK10" s="236"/>
      <c r="JUL10" s="236"/>
      <c r="JUM10" s="236"/>
      <c r="JUN10" s="236"/>
      <c r="JUO10" s="236"/>
      <c r="JUP10" s="236"/>
      <c r="JUQ10" s="236"/>
      <c r="JUR10" s="236"/>
      <c r="JUS10" s="236"/>
      <c r="JUT10" s="236"/>
      <c r="JUU10" s="236"/>
      <c r="JUV10" s="236"/>
      <c r="JUW10" s="236"/>
      <c r="JUX10" s="236"/>
      <c r="JUY10" s="236"/>
      <c r="JUZ10" s="236"/>
      <c r="JVA10" s="236"/>
      <c r="JVB10" s="236"/>
      <c r="JVC10" s="236"/>
      <c r="JVD10" s="236"/>
      <c r="JVE10" s="236"/>
      <c r="JVF10" s="236"/>
      <c r="JVG10" s="236"/>
      <c r="JVH10" s="236"/>
      <c r="JVI10" s="236"/>
      <c r="JVJ10" s="236"/>
      <c r="JVK10" s="236"/>
      <c r="JVL10" s="236"/>
      <c r="JVM10" s="236"/>
      <c r="JVN10" s="236"/>
      <c r="JVO10" s="236"/>
      <c r="JVP10" s="236"/>
      <c r="JVQ10" s="236"/>
      <c r="JVR10" s="236"/>
      <c r="JVS10" s="236"/>
      <c r="JVT10" s="236"/>
      <c r="JVU10" s="236"/>
      <c r="JVV10" s="236"/>
      <c r="JVW10" s="236"/>
      <c r="JVX10" s="236"/>
      <c r="JVY10" s="236"/>
      <c r="JVZ10" s="236"/>
      <c r="JWA10" s="236"/>
      <c r="JWB10" s="236"/>
      <c r="JWC10" s="236"/>
      <c r="JWD10" s="236"/>
      <c r="JWE10" s="236"/>
      <c r="JWF10" s="236"/>
      <c r="JWG10" s="236"/>
      <c r="JWH10" s="236"/>
      <c r="JWI10" s="236"/>
      <c r="JWJ10" s="236"/>
      <c r="JWK10" s="236"/>
      <c r="JWL10" s="236"/>
      <c r="JWM10" s="236"/>
      <c r="JWN10" s="236"/>
      <c r="JWO10" s="236"/>
      <c r="JWP10" s="236"/>
      <c r="JWQ10" s="236"/>
      <c r="JWR10" s="236"/>
      <c r="JWS10" s="236"/>
      <c r="JWT10" s="236"/>
      <c r="JWU10" s="236"/>
      <c r="JWV10" s="236"/>
      <c r="JWW10" s="236"/>
      <c r="JWX10" s="236"/>
      <c r="JWY10" s="236"/>
      <c r="JWZ10" s="236"/>
      <c r="JXA10" s="236"/>
      <c r="JXB10" s="236"/>
      <c r="JXC10" s="236"/>
      <c r="JXD10" s="236"/>
      <c r="JXE10" s="236"/>
      <c r="JXF10" s="236"/>
      <c r="JXG10" s="236"/>
      <c r="JXH10" s="236"/>
      <c r="JXI10" s="236"/>
      <c r="JXJ10" s="236"/>
      <c r="JXK10" s="236"/>
      <c r="JXL10" s="236"/>
      <c r="JXM10" s="236"/>
      <c r="JXN10" s="236"/>
      <c r="JXO10" s="236"/>
      <c r="JXP10" s="236"/>
      <c r="JXQ10" s="236"/>
      <c r="JXR10" s="236"/>
      <c r="JXS10" s="236"/>
      <c r="JXT10" s="236"/>
      <c r="JXU10" s="236"/>
      <c r="JXV10" s="236"/>
      <c r="JXW10" s="236"/>
      <c r="JXX10" s="236"/>
      <c r="JXY10" s="236"/>
      <c r="JXZ10" s="236"/>
      <c r="JYA10" s="236"/>
      <c r="JYB10" s="236"/>
      <c r="JYC10" s="236"/>
      <c r="JYD10" s="236"/>
      <c r="JYE10" s="236"/>
      <c r="JYF10" s="236"/>
      <c r="JYG10" s="236"/>
      <c r="JYH10" s="236"/>
      <c r="JYI10" s="236"/>
      <c r="JYJ10" s="236"/>
      <c r="JYK10" s="236"/>
      <c r="JYL10" s="236"/>
      <c r="JYM10" s="236"/>
      <c r="JYN10" s="236"/>
      <c r="JYO10" s="236"/>
      <c r="JYP10" s="236"/>
      <c r="JYQ10" s="236"/>
      <c r="JYR10" s="236"/>
      <c r="JYS10" s="236"/>
      <c r="JYT10" s="236"/>
      <c r="JYU10" s="236"/>
      <c r="JYV10" s="236"/>
      <c r="JYW10" s="236"/>
      <c r="JYX10" s="236"/>
      <c r="JYY10" s="236"/>
      <c r="JYZ10" s="236"/>
      <c r="JZA10" s="236"/>
      <c r="JZB10" s="236"/>
      <c r="JZC10" s="236"/>
      <c r="JZD10" s="236"/>
      <c r="JZE10" s="236"/>
      <c r="JZF10" s="236"/>
      <c r="JZG10" s="236"/>
      <c r="JZH10" s="236"/>
      <c r="JZI10" s="236"/>
      <c r="JZJ10" s="236"/>
      <c r="JZK10" s="236"/>
      <c r="JZL10" s="236"/>
      <c r="JZM10" s="236"/>
      <c r="JZN10" s="236"/>
      <c r="JZO10" s="236"/>
      <c r="JZP10" s="236"/>
      <c r="JZQ10" s="236"/>
      <c r="JZR10" s="236"/>
      <c r="JZS10" s="236"/>
      <c r="JZT10" s="236"/>
      <c r="JZU10" s="236"/>
      <c r="JZV10" s="236"/>
      <c r="JZW10" s="236"/>
      <c r="JZX10" s="236"/>
      <c r="JZY10" s="236"/>
      <c r="JZZ10" s="236"/>
      <c r="KAA10" s="236"/>
      <c r="KAB10" s="236"/>
      <c r="KAC10" s="236"/>
      <c r="KAD10" s="236"/>
      <c r="KAE10" s="236"/>
      <c r="KAF10" s="236"/>
      <c r="KAG10" s="236"/>
      <c r="KAH10" s="236"/>
      <c r="KAI10" s="236"/>
      <c r="KAJ10" s="236"/>
      <c r="KAK10" s="236"/>
      <c r="KAL10" s="236"/>
      <c r="KAM10" s="236"/>
      <c r="KAN10" s="236"/>
      <c r="KAO10" s="236"/>
      <c r="KAP10" s="236"/>
      <c r="KAQ10" s="236"/>
      <c r="KAR10" s="236"/>
      <c r="KAS10" s="236"/>
      <c r="KAT10" s="236"/>
      <c r="KAU10" s="236"/>
      <c r="KAV10" s="236"/>
      <c r="KAW10" s="236"/>
      <c r="KAX10" s="236"/>
      <c r="KAY10" s="236"/>
      <c r="KAZ10" s="236"/>
      <c r="KBA10" s="236"/>
      <c r="KBB10" s="236"/>
      <c r="KBC10" s="236"/>
      <c r="KBD10" s="236"/>
      <c r="KBE10" s="236"/>
      <c r="KBF10" s="236"/>
      <c r="KBG10" s="236"/>
      <c r="KBH10" s="236"/>
      <c r="KBI10" s="236"/>
      <c r="KBJ10" s="236"/>
      <c r="KBK10" s="236"/>
      <c r="KBL10" s="236"/>
      <c r="KBM10" s="236"/>
      <c r="KBN10" s="236"/>
      <c r="KBO10" s="236"/>
      <c r="KBP10" s="236"/>
      <c r="KBQ10" s="236"/>
      <c r="KBR10" s="236"/>
      <c r="KBS10" s="236"/>
      <c r="KBT10" s="236"/>
      <c r="KBU10" s="236"/>
      <c r="KBV10" s="236"/>
      <c r="KBW10" s="236"/>
      <c r="KBX10" s="236"/>
      <c r="KBY10" s="236"/>
      <c r="KBZ10" s="236"/>
      <c r="KCA10" s="236"/>
      <c r="KCB10" s="236"/>
      <c r="KCC10" s="236"/>
      <c r="KCD10" s="236"/>
      <c r="KCE10" s="236"/>
      <c r="KCF10" s="236"/>
      <c r="KCG10" s="236"/>
      <c r="KCH10" s="236"/>
      <c r="KCI10" s="236"/>
      <c r="KCJ10" s="236"/>
      <c r="KCK10" s="236"/>
      <c r="KCL10" s="236"/>
      <c r="KCM10" s="236"/>
      <c r="KCN10" s="236"/>
      <c r="KCO10" s="236"/>
      <c r="KCP10" s="236"/>
      <c r="KCQ10" s="236"/>
      <c r="KCR10" s="236"/>
      <c r="KCS10" s="236"/>
      <c r="KCT10" s="236"/>
      <c r="KCU10" s="236"/>
      <c r="KCV10" s="236"/>
      <c r="KCW10" s="236"/>
      <c r="KCX10" s="236"/>
      <c r="KCY10" s="236"/>
      <c r="KCZ10" s="236"/>
      <c r="KDA10" s="236"/>
      <c r="KDB10" s="236"/>
      <c r="KDC10" s="236"/>
      <c r="KDD10" s="236"/>
      <c r="KDE10" s="236"/>
      <c r="KDF10" s="236"/>
      <c r="KDG10" s="236"/>
      <c r="KDH10" s="236"/>
      <c r="KDI10" s="236"/>
      <c r="KDJ10" s="236"/>
      <c r="KDK10" s="236"/>
      <c r="KDL10" s="236"/>
      <c r="KDM10" s="236"/>
      <c r="KDN10" s="236"/>
      <c r="KDO10" s="236"/>
      <c r="KDP10" s="236"/>
      <c r="KDQ10" s="236"/>
      <c r="KDR10" s="236"/>
      <c r="KDS10" s="236"/>
      <c r="KDT10" s="236"/>
      <c r="KDU10" s="236"/>
      <c r="KDV10" s="236"/>
      <c r="KDW10" s="236"/>
      <c r="KDX10" s="236"/>
      <c r="KDY10" s="236"/>
      <c r="KDZ10" s="236"/>
      <c r="KEA10" s="236"/>
      <c r="KEB10" s="236"/>
      <c r="KEC10" s="236"/>
      <c r="KED10" s="236"/>
      <c r="KEE10" s="236"/>
      <c r="KEF10" s="236"/>
      <c r="KEG10" s="236"/>
      <c r="KEH10" s="236"/>
      <c r="KEI10" s="236"/>
      <c r="KEJ10" s="236"/>
      <c r="KEK10" s="236"/>
      <c r="KEL10" s="236"/>
      <c r="KEM10" s="236"/>
      <c r="KEN10" s="236"/>
      <c r="KEO10" s="236"/>
      <c r="KEP10" s="236"/>
      <c r="KEQ10" s="236"/>
      <c r="KER10" s="236"/>
      <c r="KES10" s="236"/>
      <c r="KET10" s="236"/>
      <c r="KEU10" s="236"/>
      <c r="KEV10" s="236"/>
      <c r="KEW10" s="236"/>
      <c r="KEX10" s="236"/>
      <c r="KEY10" s="236"/>
      <c r="KEZ10" s="236"/>
      <c r="KFA10" s="236"/>
      <c r="KFB10" s="236"/>
      <c r="KFC10" s="236"/>
      <c r="KFD10" s="236"/>
      <c r="KFE10" s="236"/>
      <c r="KFF10" s="236"/>
      <c r="KFG10" s="236"/>
      <c r="KFH10" s="236"/>
      <c r="KFI10" s="236"/>
      <c r="KFJ10" s="236"/>
      <c r="KFK10" s="236"/>
      <c r="KFL10" s="236"/>
      <c r="KFM10" s="236"/>
      <c r="KFN10" s="236"/>
      <c r="KFO10" s="236"/>
      <c r="KFP10" s="236"/>
      <c r="KFQ10" s="236"/>
      <c r="KFR10" s="236"/>
      <c r="KFS10" s="236"/>
      <c r="KFT10" s="236"/>
      <c r="KFU10" s="236"/>
      <c r="KFV10" s="236"/>
      <c r="KFW10" s="236"/>
      <c r="KFX10" s="236"/>
      <c r="KFY10" s="236"/>
      <c r="KFZ10" s="236"/>
      <c r="KGA10" s="236"/>
      <c r="KGB10" s="236"/>
      <c r="KGC10" s="236"/>
      <c r="KGD10" s="236"/>
      <c r="KGE10" s="236"/>
      <c r="KGF10" s="236"/>
      <c r="KGG10" s="236"/>
      <c r="KGH10" s="236"/>
      <c r="KGI10" s="236"/>
      <c r="KGJ10" s="236"/>
      <c r="KGK10" s="236"/>
      <c r="KGL10" s="236"/>
      <c r="KGM10" s="236"/>
      <c r="KGN10" s="236"/>
      <c r="KGO10" s="236"/>
      <c r="KGP10" s="236"/>
      <c r="KGQ10" s="236"/>
      <c r="KGR10" s="236"/>
      <c r="KGS10" s="236"/>
      <c r="KGT10" s="236"/>
      <c r="KGU10" s="236"/>
      <c r="KGV10" s="236"/>
      <c r="KGW10" s="236"/>
      <c r="KGX10" s="236"/>
      <c r="KGY10" s="236"/>
      <c r="KGZ10" s="236"/>
      <c r="KHA10" s="236"/>
      <c r="KHB10" s="236"/>
      <c r="KHC10" s="236"/>
      <c r="KHD10" s="236"/>
      <c r="KHE10" s="236"/>
      <c r="KHF10" s="236"/>
      <c r="KHG10" s="236"/>
      <c r="KHH10" s="236"/>
      <c r="KHI10" s="236"/>
      <c r="KHJ10" s="236"/>
      <c r="KHK10" s="236"/>
      <c r="KHL10" s="236"/>
      <c r="KHM10" s="236"/>
      <c r="KHN10" s="236"/>
      <c r="KHO10" s="236"/>
      <c r="KHP10" s="236"/>
      <c r="KHQ10" s="236"/>
      <c r="KHR10" s="236"/>
      <c r="KHS10" s="236"/>
      <c r="KHT10" s="236"/>
      <c r="KHU10" s="236"/>
      <c r="KHV10" s="236"/>
      <c r="KHW10" s="236"/>
      <c r="KHX10" s="236"/>
      <c r="KHY10" s="236"/>
      <c r="KHZ10" s="236"/>
      <c r="KIA10" s="236"/>
      <c r="KIB10" s="236"/>
      <c r="KIC10" s="236"/>
      <c r="KID10" s="236"/>
      <c r="KIE10" s="236"/>
      <c r="KIF10" s="236"/>
      <c r="KIG10" s="236"/>
      <c r="KIH10" s="236"/>
      <c r="KII10" s="236"/>
      <c r="KIJ10" s="236"/>
      <c r="KIK10" s="236"/>
      <c r="KIL10" s="236"/>
      <c r="KIM10" s="236"/>
      <c r="KIN10" s="236"/>
      <c r="KIO10" s="236"/>
      <c r="KIP10" s="236"/>
      <c r="KIQ10" s="236"/>
      <c r="KIR10" s="236"/>
      <c r="KIS10" s="236"/>
      <c r="KIT10" s="236"/>
      <c r="KIU10" s="236"/>
      <c r="KIV10" s="236"/>
      <c r="KIW10" s="236"/>
      <c r="KIX10" s="236"/>
      <c r="KIY10" s="236"/>
      <c r="KIZ10" s="236"/>
      <c r="KJA10" s="236"/>
      <c r="KJB10" s="236"/>
      <c r="KJC10" s="236"/>
      <c r="KJD10" s="236"/>
      <c r="KJE10" s="236"/>
      <c r="KJF10" s="236"/>
      <c r="KJG10" s="236"/>
      <c r="KJH10" s="236"/>
      <c r="KJI10" s="236"/>
      <c r="KJJ10" s="236"/>
      <c r="KJK10" s="236"/>
      <c r="KJL10" s="236"/>
      <c r="KJM10" s="236"/>
      <c r="KJN10" s="236"/>
      <c r="KJO10" s="236"/>
      <c r="KJP10" s="236"/>
      <c r="KJQ10" s="236"/>
      <c r="KJR10" s="236"/>
      <c r="KJS10" s="236"/>
      <c r="KJT10" s="236"/>
      <c r="KJU10" s="236"/>
      <c r="KJV10" s="236"/>
      <c r="KJW10" s="236"/>
      <c r="KJX10" s="236"/>
      <c r="KJY10" s="236"/>
      <c r="KJZ10" s="236"/>
      <c r="KKA10" s="236"/>
      <c r="KKB10" s="236"/>
      <c r="KKC10" s="236"/>
      <c r="KKD10" s="236"/>
      <c r="KKE10" s="236"/>
      <c r="KKF10" s="236"/>
      <c r="KKG10" s="236"/>
      <c r="KKH10" s="236"/>
      <c r="KKI10" s="236"/>
      <c r="KKJ10" s="236"/>
      <c r="KKK10" s="236"/>
      <c r="KKL10" s="236"/>
      <c r="KKM10" s="236"/>
      <c r="KKN10" s="236"/>
      <c r="KKO10" s="236"/>
      <c r="KKP10" s="236"/>
      <c r="KKQ10" s="236"/>
      <c r="KKR10" s="236"/>
      <c r="KKS10" s="236"/>
      <c r="KKT10" s="236"/>
      <c r="KKU10" s="236"/>
      <c r="KKV10" s="236"/>
      <c r="KKW10" s="236"/>
      <c r="KKX10" s="236"/>
      <c r="KKY10" s="236"/>
      <c r="KKZ10" s="236"/>
      <c r="KLA10" s="236"/>
      <c r="KLB10" s="236"/>
      <c r="KLC10" s="236"/>
      <c r="KLD10" s="236"/>
      <c r="KLE10" s="236"/>
      <c r="KLF10" s="236"/>
      <c r="KLG10" s="236"/>
      <c r="KLH10" s="236"/>
      <c r="KLI10" s="236"/>
      <c r="KLJ10" s="236"/>
      <c r="KLK10" s="236"/>
      <c r="KLL10" s="236"/>
      <c r="KLM10" s="236"/>
      <c r="KLN10" s="236"/>
      <c r="KLO10" s="236"/>
      <c r="KLP10" s="236"/>
      <c r="KLQ10" s="236"/>
      <c r="KLR10" s="236"/>
      <c r="KLS10" s="236"/>
      <c r="KLT10" s="236"/>
      <c r="KLU10" s="236"/>
      <c r="KLV10" s="236"/>
      <c r="KLW10" s="236"/>
      <c r="KLX10" s="236"/>
      <c r="KLY10" s="236"/>
      <c r="KLZ10" s="236"/>
      <c r="KMA10" s="236"/>
      <c r="KMB10" s="236"/>
      <c r="KMC10" s="236"/>
      <c r="KMD10" s="236"/>
      <c r="KME10" s="236"/>
      <c r="KMF10" s="236"/>
      <c r="KMG10" s="236"/>
      <c r="KMH10" s="236"/>
      <c r="KMI10" s="236"/>
      <c r="KMJ10" s="236"/>
      <c r="KMK10" s="236"/>
      <c r="KML10" s="236"/>
      <c r="KMM10" s="236"/>
      <c r="KMN10" s="236"/>
      <c r="KMO10" s="236"/>
      <c r="KMP10" s="236"/>
      <c r="KMQ10" s="236"/>
      <c r="KMR10" s="236"/>
      <c r="KMS10" s="236"/>
      <c r="KMT10" s="236"/>
      <c r="KMU10" s="236"/>
      <c r="KMV10" s="236"/>
      <c r="KMW10" s="236"/>
      <c r="KMX10" s="236"/>
      <c r="KMY10" s="236"/>
      <c r="KMZ10" s="236"/>
      <c r="KNA10" s="236"/>
      <c r="KNB10" s="236"/>
      <c r="KNC10" s="236"/>
      <c r="KND10" s="236"/>
      <c r="KNE10" s="236"/>
      <c r="KNF10" s="236"/>
      <c r="KNG10" s="236"/>
      <c r="KNH10" s="236"/>
      <c r="KNI10" s="236"/>
      <c r="KNJ10" s="236"/>
      <c r="KNK10" s="236"/>
      <c r="KNL10" s="236"/>
      <c r="KNM10" s="236"/>
      <c r="KNN10" s="236"/>
      <c r="KNO10" s="236"/>
      <c r="KNP10" s="236"/>
      <c r="KNQ10" s="236"/>
      <c r="KNR10" s="236"/>
      <c r="KNS10" s="236"/>
      <c r="KNT10" s="236"/>
      <c r="KNU10" s="236"/>
      <c r="KNV10" s="236"/>
      <c r="KNW10" s="236"/>
      <c r="KNX10" s="236"/>
      <c r="KNY10" s="236"/>
      <c r="KNZ10" s="236"/>
      <c r="KOA10" s="236"/>
      <c r="KOB10" s="236"/>
      <c r="KOC10" s="236"/>
      <c r="KOD10" s="236"/>
      <c r="KOE10" s="236"/>
      <c r="KOF10" s="236"/>
      <c r="KOG10" s="236"/>
      <c r="KOH10" s="236"/>
      <c r="KOI10" s="236"/>
      <c r="KOJ10" s="236"/>
      <c r="KOK10" s="236"/>
      <c r="KOL10" s="236"/>
      <c r="KOM10" s="236"/>
      <c r="KON10" s="236"/>
      <c r="KOO10" s="236"/>
      <c r="KOP10" s="236"/>
      <c r="KOQ10" s="236"/>
      <c r="KOR10" s="236"/>
      <c r="KOS10" s="236"/>
      <c r="KOT10" s="236"/>
      <c r="KOU10" s="236"/>
      <c r="KOV10" s="236"/>
      <c r="KOW10" s="236"/>
      <c r="KOX10" s="236"/>
      <c r="KOY10" s="236"/>
      <c r="KOZ10" s="236"/>
      <c r="KPA10" s="236"/>
      <c r="KPB10" s="236"/>
      <c r="KPC10" s="236"/>
      <c r="KPD10" s="236"/>
      <c r="KPE10" s="236"/>
      <c r="KPF10" s="236"/>
      <c r="KPG10" s="236"/>
      <c r="KPH10" s="236"/>
      <c r="KPI10" s="236"/>
      <c r="KPJ10" s="236"/>
      <c r="KPK10" s="236"/>
      <c r="KPL10" s="236"/>
      <c r="KPM10" s="236"/>
      <c r="KPN10" s="236"/>
      <c r="KPO10" s="236"/>
      <c r="KPP10" s="236"/>
      <c r="KPQ10" s="236"/>
      <c r="KPR10" s="236"/>
      <c r="KPS10" s="236"/>
      <c r="KPT10" s="236"/>
      <c r="KPU10" s="236"/>
      <c r="KPV10" s="236"/>
      <c r="KPW10" s="236"/>
      <c r="KPX10" s="236"/>
      <c r="KPY10" s="236"/>
      <c r="KPZ10" s="236"/>
      <c r="KQA10" s="236"/>
      <c r="KQB10" s="236"/>
      <c r="KQC10" s="236"/>
      <c r="KQD10" s="236"/>
      <c r="KQE10" s="236"/>
      <c r="KQF10" s="236"/>
      <c r="KQG10" s="236"/>
      <c r="KQH10" s="236"/>
      <c r="KQI10" s="236"/>
      <c r="KQJ10" s="236"/>
      <c r="KQK10" s="236"/>
      <c r="KQL10" s="236"/>
      <c r="KQM10" s="236"/>
      <c r="KQN10" s="236"/>
      <c r="KQO10" s="236"/>
      <c r="KQP10" s="236"/>
      <c r="KQQ10" s="236"/>
      <c r="KQR10" s="236"/>
      <c r="KQS10" s="236"/>
      <c r="KQT10" s="236"/>
      <c r="KQU10" s="236"/>
      <c r="KQV10" s="236"/>
      <c r="KQW10" s="236"/>
      <c r="KQX10" s="236"/>
      <c r="KQY10" s="236"/>
      <c r="KQZ10" s="236"/>
      <c r="KRA10" s="236"/>
      <c r="KRB10" s="236"/>
      <c r="KRC10" s="236"/>
      <c r="KRD10" s="236"/>
      <c r="KRE10" s="236"/>
      <c r="KRF10" s="236"/>
      <c r="KRG10" s="236"/>
      <c r="KRH10" s="236"/>
      <c r="KRI10" s="236"/>
      <c r="KRJ10" s="236"/>
      <c r="KRK10" s="236"/>
      <c r="KRL10" s="236"/>
      <c r="KRM10" s="236"/>
      <c r="KRN10" s="236"/>
      <c r="KRO10" s="236"/>
      <c r="KRP10" s="236"/>
      <c r="KRQ10" s="236"/>
      <c r="KRR10" s="236"/>
      <c r="KRS10" s="236"/>
      <c r="KRT10" s="236"/>
      <c r="KRU10" s="236"/>
      <c r="KRV10" s="236"/>
      <c r="KRW10" s="236"/>
      <c r="KRX10" s="236"/>
      <c r="KRY10" s="236"/>
      <c r="KRZ10" s="236"/>
      <c r="KSA10" s="236"/>
      <c r="KSB10" s="236"/>
      <c r="KSC10" s="236"/>
      <c r="KSD10" s="236"/>
      <c r="KSE10" s="236"/>
      <c r="KSF10" s="236"/>
      <c r="KSG10" s="236"/>
      <c r="KSH10" s="236"/>
      <c r="KSI10" s="236"/>
      <c r="KSJ10" s="236"/>
      <c r="KSK10" s="236"/>
      <c r="KSL10" s="236"/>
      <c r="KSM10" s="236"/>
      <c r="KSN10" s="236"/>
      <c r="KSO10" s="236"/>
      <c r="KSP10" s="236"/>
      <c r="KSQ10" s="236"/>
      <c r="KSR10" s="236"/>
      <c r="KSS10" s="236"/>
      <c r="KST10" s="236"/>
      <c r="KSU10" s="236"/>
      <c r="KSV10" s="236"/>
      <c r="KSW10" s="236"/>
      <c r="KSX10" s="236"/>
      <c r="KSY10" s="236"/>
      <c r="KSZ10" s="236"/>
      <c r="KTA10" s="236"/>
      <c r="KTB10" s="236"/>
      <c r="KTC10" s="236"/>
      <c r="KTD10" s="236"/>
      <c r="KTE10" s="236"/>
      <c r="KTF10" s="236"/>
      <c r="KTG10" s="236"/>
      <c r="KTH10" s="236"/>
      <c r="KTI10" s="236"/>
      <c r="KTJ10" s="236"/>
      <c r="KTK10" s="236"/>
      <c r="KTL10" s="236"/>
      <c r="KTM10" s="236"/>
      <c r="KTN10" s="236"/>
      <c r="KTO10" s="236"/>
      <c r="KTP10" s="236"/>
      <c r="KTQ10" s="236"/>
      <c r="KTR10" s="236"/>
      <c r="KTS10" s="236"/>
      <c r="KTT10" s="236"/>
      <c r="KTU10" s="236"/>
      <c r="KTV10" s="236"/>
      <c r="KTW10" s="236"/>
      <c r="KTX10" s="236"/>
      <c r="KTY10" s="236"/>
      <c r="KTZ10" s="236"/>
      <c r="KUA10" s="236"/>
      <c r="KUB10" s="236"/>
      <c r="KUC10" s="236"/>
      <c r="KUD10" s="236"/>
      <c r="KUE10" s="236"/>
      <c r="KUF10" s="236"/>
      <c r="KUG10" s="236"/>
      <c r="KUH10" s="236"/>
      <c r="KUI10" s="236"/>
      <c r="KUJ10" s="236"/>
      <c r="KUK10" s="236"/>
      <c r="KUL10" s="236"/>
      <c r="KUM10" s="236"/>
      <c r="KUN10" s="236"/>
      <c r="KUO10" s="236"/>
      <c r="KUP10" s="236"/>
      <c r="KUQ10" s="236"/>
      <c r="KUR10" s="236"/>
      <c r="KUS10" s="236"/>
      <c r="KUT10" s="236"/>
      <c r="KUU10" s="236"/>
      <c r="KUV10" s="236"/>
      <c r="KUW10" s="236"/>
      <c r="KUX10" s="236"/>
      <c r="KUY10" s="236"/>
      <c r="KUZ10" s="236"/>
      <c r="KVA10" s="236"/>
      <c r="KVB10" s="236"/>
      <c r="KVC10" s="236"/>
      <c r="KVD10" s="236"/>
      <c r="KVE10" s="236"/>
      <c r="KVF10" s="236"/>
      <c r="KVG10" s="236"/>
      <c r="KVH10" s="236"/>
      <c r="KVI10" s="236"/>
      <c r="KVJ10" s="236"/>
      <c r="KVK10" s="236"/>
      <c r="KVL10" s="236"/>
      <c r="KVM10" s="236"/>
      <c r="KVN10" s="236"/>
      <c r="KVO10" s="236"/>
      <c r="KVP10" s="236"/>
      <c r="KVQ10" s="236"/>
      <c r="KVR10" s="236"/>
      <c r="KVS10" s="236"/>
      <c r="KVT10" s="236"/>
      <c r="KVU10" s="236"/>
      <c r="KVV10" s="236"/>
      <c r="KVW10" s="236"/>
      <c r="KVX10" s="236"/>
      <c r="KVY10" s="236"/>
      <c r="KVZ10" s="236"/>
      <c r="KWA10" s="236"/>
      <c r="KWB10" s="236"/>
      <c r="KWC10" s="236"/>
      <c r="KWD10" s="236"/>
      <c r="KWE10" s="236"/>
      <c r="KWF10" s="236"/>
      <c r="KWG10" s="236"/>
      <c r="KWH10" s="236"/>
      <c r="KWI10" s="236"/>
      <c r="KWJ10" s="236"/>
      <c r="KWK10" s="236"/>
      <c r="KWL10" s="236"/>
      <c r="KWM10" s="236"/>
      <c r="KWN10" s="236"/>
      <c r="KWO10" s="236"/>
      <c r="KWP10" s="236"/>
      <c r="KWQ10" s="236"/>
      <c r="KWR10" s="236"/>
      <c r="KWS10" s="236"/>
      <c r="KWT10" s="236"/>
      <c r="KWU10" s="236"/>
      <c r="KWV10" s="236"/>
      <c r="KWW10" s="236"/>
      <c r="KWX10" s="236"/>
      <c r="KWY10" s="236"/>
      <c r="KWZ10" s="236"/>
      <c r="KXA10" s="236"/>
      <c r="KXB10" s="236"/>
      <c r="KXC10" s="236"/>
      <c r="KXD10" s="236"/>
      <c r="KXE10" s="236"/>
      <c r="KXF10" s="236"/>
      <c r="KXG10" s="236"/>
      <c r="KXH10" s="236"/>
      <c r="KXI10" s="236"/>
      <c r="KXJ10" s="236"/>
      <c r="KXK10" s="236"/>
      <c r="KXL10" s="236"/>
      <c r="KXM10" s="236"/>
      <c r="KXN10" s="236"/>
      <c r="KXO10" s="236"/>
      <c r="KXP10" s="236"/>
      <c r="KXQ10" s="236"/>
      <c r="KXR10" s="236"/>
      <c r="KXS10" s="236"/>
      <c r="KXT10" s="236"/>
      <c r="KXU10" s="236"/>
      <c r="KXV10" s="236"/>
      <c r="KXW10" s="236"/>
      <c r="KXX10" s="236"/>
      <c r="KXY10" s="236"/>
      <c r="KXZ10" s="236"/>
      <c r="KYA10" s="236"/>
      <c r="KYB10" s="236"/>
      <c r="KYC10" s="236"/>
      <c r="KYD10" s="236"/>
      <c r="KYE10" s="236"/>
      <c r="KYF10" s="236"/>
      <c r="KYG10" s="236"/>
      <c r="KYH10" s="236"/>
      <c r="KYI10" s="236"/>
      <c r="KYJ10" s="236"/>
      <c r="KYK10" s="236"/>
      <c r="KYL10" s="236"/>
      <c r="KYM10" s="236"/>
      <c r="KYN10" s="236"/>
      <c r="KYO10" s="236"/>
      <c r="KYP10" s="236"/>
      <c r="KYQ10" s="236"/>
      <c r="KYR10" s="236"/>
      <c r="KYS10" s="236"/>
      <c r="KYT10" s="236"/>
      <c r="KYU10" s="236"/>
      <c r="KYV10" s="236"/>
      <c r="KYW10" s="236"/>
      <c r="KYX10" s="236"/>
      <c r="KYY10" s="236"/>
      <c r="KYZ10" s="236"/>
      <c r="KZA10" s="236"/>
      <c r="KZB10" s="236"/>
      <c r="KZC10" s="236"/>
      <c r="KZD10" s="236"/>
      <c r="KZE10" s="236"/>
      <c r="KZF10" s="236"/>
      <c r="KZG10" s="236"/>
      <c r="KZH10" s="236"/>
      <c r="KZI10" s="236"/>
      <c r="KZJ10" s="236"/>
      <c r="KZK10" s="236"/>
      <c r="KZL10" s="236"/>
      <c r="KZM10" s="236"/>
      <c r="KZN10" s="236"/>
      <c r="KZO10" s="236"/>
      <c r="KZP10" s="236"/>
      <c r="KZQ10" s="236"/>
      <c r="KZR10" s="236"/>
      <c r="KZS10" s="236"/>
      <c r="KZT10" s="236"/>
      <c r="KZU10" s="236"/>
      <c r="KZV10" s="236"/>
      <c r="KZW10" s="236"/>
      <c r="KZX10" s="236"/>
      <c r="KZY10" s="236"/>
      <c r="KZZ10" s="236"/>
      <c r="LAA10" s="236"/>
      <c r="LAB10" s="236"/>
      <c r="LAC10" s="236"/>
      <c r="LAD10" s="236"/>
      <c r="LAE10" s="236"/>
      <c r="LAF10" s="236"/>
      <c r="LAG10" s="236"/>
      <c r="LAH10" s="236"/>
      <c r="LAI10" s="236"/>
      <c r="LAJ10" s="236"/>
      <c r="LAK10" s="236"/>
      <c r="LAL10" s="236"/>
      <c r="LAM10" s="236"/>
      <c r="LAN10" s="236"/>
      <c r="LAO10" s="236"/>
      <c r="LAP10" s="236"/>
      <c r="LAQ10" s="236"/>
      <c r="LAR10" s="236"/>
      <c r="LAS10" s="236"/>
      <c r="LAT10" s="236"/>
      <c r="LAU10" s="236"/>
      <c r="LAV10" s="236"/>
      <c r="LAW10" s="236"/>
      <c r="LAX10" s="236"/>
      <c r="LAY10" s="236"/>
      <c r="LAZ10" s="236"/>
      <c r="LBA10" s="236"/>
      <c r="LBB10" s="236"/>
      <c r="LBC10" s="236"/>
      <c r="LBD10" s="236"/>
      <c r="LBE10" s="236"/>
      <c r="LBF10" s="236"/>
      <c r="LBG10" s="236"/>
      <c r="LBH10" s="236"/>
      <c r="LBI10" s="236"/>
      <c r="LBJ10" s="236"/>
      <c r="LBK10" s="236"/>
      <c r="LBL10" s="236"/>
      <c r="LBM10" s="236"/>
      <c r="LBN10" s="236"/>
      <c r="LBO10" s="236"/>
      <c r="LBP10" s="236"/>
      <c r="LBQ10" s="236"/>
      <c r="LBR10" s="236"/>
      <c r="LBS10" s="236"/>
      <c r="LBT10" s="236"/>
      <c r="LBU10" s="236"/>
      <c r="LBV10" s="236"/>
      <c r="LBW10" s="236"/>
      <c r="LBX10" s="236"/>
      <c r="LBY10" s="236"/>
      <c r="LBZ10" s="236"/>
      <c r="LCA10" s="236"/>
      <c r="LCB10" s="236"/>
      <c r="LCC10" s="236"/>
      <c r="LCD10" s="236"/>
      <c r="LCE10" s="236"/>
      <c r="LCF10" s="236"/>
      <c r="LCG10" s="236"/>
      <c r="LCH10" s="236"/>
      <c r="LCI10" s="236"/>
      <c r="LCJ10" s="236"/>
      <c r="LCK10" s="236"/>
      <c r="LCL10" s="236"/>
      <c r="LCM10" s="236"/>
      <c r="LCN10" s="236"/>
      <c r="LCO10" s="236"/>
      <c r="LCP10" s="236"/>
      <c r="LCQ10" s="236"/>
      <c r="LCR10" s="236"/>
      <c r="LCS10" s="236"/>
      <c r="LCT10" s="236"/>
      <c r="LCU10" s="236"/>
      <c r="LCV10" s="236"/>
      <c r="LCW10" s="236"/>
      <c r="LCX10" s="236"/>
      <c r="LCY10" s="236"/>
      <c r="LCZ10" s="236"/>
      <c r="LDA10" s="236"/>
      <c r="LDB10" s="236"/>
      <c r="LDC10" s="236"/>
      <c r="LDD10" s="236"/>
      <c r="LDE10" s="236"/>
      <c r="LDF10" s="236"/>
      <c r="LDG10" s="236"/>
      <c r="LDH10" s="236"/>
      <c r="LDI10" s="236"/>
      <c r="LDJ10" s="236"/>
      <c r="LDK10" s="236"/>
      <c r="LDL10" s="236"/>
      <c r="LDM10" s="236"/>
      <c r="LDN10" s="236"/>
      <c r="LDO10" s="236"/>
      <c r="LDP10" s="236"/>
      <c r="LDQ10" s="236"/>
      <c r="LDR10" s="236"/>
      <c r="LDS10" s="236"/>
      <c r="LDT10" s="236"/>
      <c r="LDU10" s="236"/>
      <c r="LDV10" s="236"/>
      <c r="LDW10" s="236"/>
      <c r="LDX10" s="236"/>
      <c r="LDY10" s="236"/>
      <c r="LDZ10" s="236"/>
      <c r="LEA10" s="236"/>
      <c r="LEB10" s="236"/>
      <c r="LEC10" s="236"/>
      <c r="LED10" s="236"/>
      <c r="LEE10" s="236"/>
      <c r="LEF10" s="236"/>
      <c r="LEG10" s="236"/>
      <c r="LEH10" s="236"/>
      <c r="LEI10" s="236"/>
      <c r="LEJ10" s="236"/>
      <c r="LEK10" s="236"/>
      <c r="LEL10" s="236"/>
      <c r="LEM10" s="236"/>
      <c r="LEN10" s="236"/>
      <c r="LEO10" s="236"/>
      <c r="LEP10" s="236"/>
      <c r="LEQ10" s="236"/>
      <c r="LER10" s="236"/>
      <c r="LES10" s="236"/>
      <c r="LET10" s="236"/>
      <c r="LEU10" s="236"/>
      <c r="LEV10" s="236"/>
      <c r="LEW10" s="236"/>
      <c r="LEX10" s="236"/>
      <c r="LEY10" s="236"/>
      <c r="LEZ10" s="236"/>
      <c r="LFA10" s="236"/>
      <c r="LFB10" s="236"/>
      <c r="LFC10" s="236"/>
      <c r="LFD10" s="236"/>
      <c r="LFE10" s="236"/>
      <c r="LFF10" s="236"/>
      <c r="LFG10" s="236"/>
      <c r="LFH10" s="236"/>
      <c r="LFI10" s="236"/>
      <c r="LFJ10" s="236"/>
      <c r="LFK10" s="236"/>
      <c r="LFL10" s="236"/>
      <c r="LFM10" s="236"/>
      <c r="LFN10" s="236"/>
      <c r="LFO10" s="236"/>
      <c r="LFP10" s="236"/>
      <c r="LFQ10" s="236"/>
      <c r="LFR10" s="236"/>
      <c r="LFS10" s="236"/>
      <c r="LFT10" s="236"/>
      <c r="LFU10" s="236"/>
      <c r="LFV10" s="236"/>
      <c r="LFW10" s="236"/>
      <c r="LFX10" s="236"/>
      <c r="LFY10" s="236"/>
      <c r="LFZ10" s="236"/>
      <c r="LGA10" s="236"/>
      <c r="LGB10" s="236"/>
      <c r="LGC10" s="236"/>
      <c r="LGD10" s="236"/>
      <c r="LGE10" s="236"/>
      <c r="LGF10" s="236"/>
      <c r="LGG10" s="236"/>
      <c r="LGH10" s="236"/>
      <c r="LGI10" s="236"/>
      <c r="LGJ10" s="236"/>
      <c r="LGK10" s="236"/>
      <c r="LGL10" s="236"/>
      <c r="LGM10" s="236"/>
      <c r="LGN10" s="236"/>
      <c r="LGO10" s="236"/>
      <c r="LGP10" s="236"/>
      <c r="LGQ10" s="236"/>
      <c r="LGR10" s="236"/>
      <c r="LGS10" s="236"/>
      <c r="LGT10" s="236"/>
      <c r="LGU10" s="236"/>
      <c r="LGV10" s="236"/>
      <c r="LGW10" s="236"/>
      <c r="LGX10" s="236"/>
      <c r="LGY10" s="236"/>
      <c r="LGZ10" s="236"/>
      <c r="LHA10" s="236"/>
      <c r="LHB10" s="236"/>
      <c r="LHC10" s="236"/>
      <c r="LHD10" s="236"/>
      <c r="LHE10" s="236"/>
      <c r="LHF10" s="236"/>
      <c r="LHG10" s="236"/>
      <c r="LHH10" s="236"/>
      <c r="LHI10" s="236"/>
      <c r="LHJ10" s="236"/>
      <c r="LHK10" s="236"/>
      <c r="LHL10" s="236"/>
      <c r="LHM10" s="236"/>
      <c r="LHN10" s="236"/>
      <c r="LHO10" s="236"/>
      <c r="LHP10" s="236"/>
      <c r="LHQ10" s="236"/>
      <c r="LHR10" s="236"/>
      <c r="LHS10" s="236"/>
      <c r="LHT10" s="236"/>
      <c r="LHU10" s="236"/>
      <c r="LHV10" s="236"/>
      <c r="LHW10" s="236"/>
      <c r="LHX10" s="236"/>
      <c r="LHY10" s="236"/>
      <c r="LHZ10" s="236"/>
      <c r="LIA10" s="236"/>
      <c r="LIB10" s="236"/>
      <c r="LIC10" s="236"/>
      <c r="LID10" s="236"/>
      <c r="LIE10" s="236"/>
      <c r="LIF10" s="236"/>
      <c r="LIG10" s="236"/>
      <c r="LIH10" s="236"/>
      <c r="LII10" s="236"/>
      <c r="LIJ10" s="236"/>
      <c r="LIK10" s="236"/>
      <c r="LIL10" s="236"/>
      <c r="LIM10" s="236"/>
      <c r="LIN10" s="236"/>
      <c r="LIO10" s="236"/>
      <c r="LIP10" s="236"/>
      <c r="LIQ10" s="236"/>
      <c r="LIR10" s="236"/>
      <c r="LIS10" s="236"/>
      <c r="LIT10" s="236"/>
      <c r="LIU10" s="236"/>
      <c r="LIV10" s="236"/>
      <c r="LIW10" s="236"/>
      <c r="LIX10" s="236"/>
      <c r="LIY10" s="236"/>
      <c r="LIZ10" s="236"/>
      <c r="LJA10" s="236"/>
      <c r="LJB10" s="236"/>
      <c r="LJC10" s="236"/>
      <c r="LJD10" s="236"/>
      <c r="LJE10" s="236"/>
      <c r="LJF10" s="236"/>
      <c r="LJG10" s="236"/>
      <c r="LJH10" s="236"/>
      <c r="LJI10" s="236"/>
      <c r="LJJ10" s="236"/>
      <c r="LJK10" s="236"/>
      <c r="LJL10" s="236"/>
      <c r="LJM10" s="236"/>
      <c r="LJN10" s="236"/>
      <c r="LJO10" s="236"/>
      <c r="LJP10" s="236"/>
      <c r="LJQ10" s="236"/>
      <c r="LJR10" s="236"/>
      <c r="LJS10" s="236"/>
      <c r="LJT10" s="236"/>
      <c r="LJU10" s="236"/>
      <c r="LJV10" s="236"/>
      <c r="LJW10" s="236"/>
      <c r="LJX10" s="236"/>
      <c r="LJY10" s="236"/>
      <c r="LJZ10" s="236"/>
      <c r="LKA10" s="236"/>
      <c r="LKB10" s="236"/>
      <c r="LKC10" s="236"/>
      <c r="LKD10" s="236"/>
      <c r="LKE10" s="236"/>
      <c r="LKF10" s="236"/>
      <c r="LKG10" s="236"/>
      <c r="LKH10" s="236"/>
      <c r="LKI10" s="236"/>
      <c r="LKJ10" s="236"/>
      <c r="LKK10" s="236"/>
      <c r="LKL10" s="236"/>
      <c r="LKM10" s="236"/>
      <c r="LKN10" s="236"/>
      <c r="LKO10" s="236"/>
      <c r="LKP10" s="236"/>
      <c r="LKQ10" s="236"/>
      <c r="LKR10" s="236"/>
      <c r="LKS10" s="236"/>
      <c r="LKT10" s="236"/>
      <c r="LKU10" s="236"/>
      <c r="LKV10" s="236"/>
      <c r="LKW10" s="236"/>
      <c r="LKX10" s="236"/>
      <c r="LKY10" s="236"/>
      <c r="LKZ10" s="236"/>
      <c r="LLA10" s="236"/>
      <c r="LLB10" s="236"/>
      <c r="LLC10" s="236"/>
      <c r="LLD10" s="236"/>
      <c r="LLE10" s="236"/>
      <c r="LLF10" s="236"/>
      <c r="LLG10" s="236"/>
      <c r="LLH10" s="236"/>
      <c r="LLI10" s="236"/>
      <c r="LLJ10" s="236"/>
      <c r="LLK10" s="236"/>
      <c r="LLL10" s="236"/>
      <c r="LLM10" s="236"/>
      <c r="LLN10" s="236"/>
      <c r="LLO10" s="236"/>
      <c r="LLP10" s="236"/>
      <c r="LLQ10" s="236"/>
      <c r="LLR10" s="236"/>
      <c r="LLS10" s="236"/>
      <c r="LLT10" s="236"/>
      <c r="LLU10" s="236"/>
      <c r="LLV10" s="236"/>
      <c r="LLW10" s="236"/>
      <c r="LLX10" s="236"/>
      <c r="LLY10" s="236"/>
      <c r="LLZ10" s="236"/>
      <c r="LMA10" s="236"/>
      <c r="LMB10" s="236"/>
      <c r="LMC10" s="236"/>
      <c r="LMD10" s="236"/>
      <c r="LME10" s="236"/>
      <c r="LMF10" s="236"/>
      <c r="LMG10" s="236"/>
      <c r="LMH10" s="236"/>
      <c r="LMI10" s="236"/>
      <c r="LMJ10" s="236"/>
      <c r="LMK10" s="236"/>
      <c r="LML10" s="236"/>
      <c r="LMM10" s="236"/>
      <c r="LMN10" s="236"/>
      <c r="LMO10" s="236"/>
      <c r="LMP10" s="236"/>
      <c r="LMQ10" s="236"/>
      <c r="LMR10" s="236"/>
      <c r="LMS10" s="236"/>
      <c r="LMT10" s="236"/>
      <c r="LMU10" s="236"/>
      <c r="LMV10" s="236"/>
      <c r="LMW10" s="236"/>
      <c r="LMX10" s="236"/>
      <c r="LMY10" s="236"/>
      <c r="LMZ10" s="236"/>
      <c r="LNA10" s="236"/>
      <c r="LNB10" s="236"/>
      <c r="LNC10" s="236"/>
      <c r="LND10" s="236"/>
      <c r="LNE10" s="236"/>
      <c r="LNF10" s="236"/>
      <c r="LNG10" s="236"/>
      <c r="LNH10" s="236"/>
      <c r="LNI10" s="236"/>
      <c r="LNJ10" s="236"/>
      <c r="LNK10" s="236"/>
      <c r="LNL10" s="236"/>
      <c r="LNM10" s="236"/>
      <c r="LNN10" s="236"/>
      <c r="LNO10" s="236"/>
      <c r="LNP10" s="236"/>
      <c r="LNQ10" s="236"/>
      <c r="LNR10" s="236"/>
      <c r="LNS10" s="236"/>
      <c r="LNT10" s="236"/>
      <c r="LNU10" s="236"/>
      <c r="LNV10" s="236"/>
      <c r="LNW10" s="236"/>
      <c r="LNX10" s="236"/>
      <c r="LNY10" s="236"/>
      <c r="LNZ10" s="236"/>
      <c r="LOA10" s="236"/>
      <c r="LOB10" s="236"/>
      <c r="LOC10" s="236"/>
      <c r="LOD10" s="236"/>
      <c r="LOE10" s="236"/>
      <c r="LOF10" s="236"/>
      <c r="LOG10" s="236"/>
      <c r="LOH10" s="236"/>
      <c r="LOI10" s="236"/>
      <c r="LOJ10" s="236"/>
      <c r="LOK10" s="236"/>
      <c r="LOL10" s="236"/>
      <c r="LOM10" s="236"/>
      <c r="LON10" s="236"/>
      <c r="LOO10" s="236"/>
      <c r="LOP10" s="236"/>
      <c r="LOQ10" s="236"/>
      <c r="LOR10" s="236"/>
      <c r="LOS10" s="236"/>
      <c r="LOT10" s="236"/>
      <c r="LOU10" s="236"/>
      <c r="LOV10" s="236"/>
      <c r="LOW10" s="236"/>
      <c r="LOX10" s="236"/>
      <c r="LOY10" s="236"/>
      <c r="LOZ10" s="236"/>
      <c r="LPA10" s="236"/>
      <c r="LPB10" s="236"/>
      <c r="LPC10" s="236"/>
      <c r="LPD10" s="236"/>
      <c r="LPE10" s="236"/>
      <c r="LPF10" s="236"/>
      <c r="LPG10" s="236"/>
      <c r="LPH10" s="236"/>
      <c r="LPI10" s="236"/>
      <c r="LPJ10" s="236"/>
      <c r="LPK10" s="236"/>
      <c r="LPL10" s="236"/>
      <c r="LPM10" s="236"/>
      <c r="LPN10" s="236"/>
      <c r="LPO10" s="236"/>
      <c r="LPP10" s="236"/>
      <c r="LPQ10" s="236"/>
      <c r="LPR10" s="236"/>
      <c r="LPS10" s="236"/>
      <c r="LPT10" s="236"/>
      <c r="LPU10" s="236"/>
      <c r="LPV10" s="236"/>
      <c r="LPW10" s="236"/>
      <c r="LPX10" s="236"/>
      <c r="LPY10" s="236"/>
      <c r="LPZ10" s="236"/>
      <c r="LQA10" s="236"/>
      <c r="LQB10" s="236"/>
      <c r="LQC10" s="236"/>
      <c r="LQD10" s="236"/>
      <c r="LQE10" s="236"/>
      <c r="LQF10" s="236"/>
      <c r="LQG10" s="236"/>
      <c r="LQH10" s="236"/>
      <c r="LQI10" s="236"/>
      <c r="LQJ10" s="236"/>
      <c r="LQK10" s="236"/>
      <c r="LQL10" s="236"/>
      <c r="LQM10" s="236"/>
      <c r="LQN10" s="236"/>
      <c r="LQO10" s="236"/>
      <c r="LQP10" s="236"/>
      <c r="LQQ10" s="236"/>
      <c r="LQR10" s="236"/>
      <c r="LQS10" s="236"/>
      <c r="LQT10" s="236"/>
      <c r="LQU10" s="236"/>
      <c r="LQV10" s="236"/>
      <c r="LQW10" s="236"/>
      <c r="LQX10" s="236"/>
      <c r="LQY10" s="236"/>
      <c r="LQZ10" s="236"/>
      <c r="LRA10" s="236"/>
      <c r="LRB10" s="236"/>
      <c r="LRC10" s="236"/>
      <c r="LRD10" s="236"/>
      <c r="LRE10" s="236"/>
      <c r="LRF10" s="236"/>
      <c r="LRG10" s="236"/>
      <c r="LRH10" s="236"/>
      <c r="LRI10" s="236"/>
      <c r="LRJ10" s="236"/>
      <c r="LRK10" s="236"/>
      <c r="LRL10" s="236"/>
      <c r="LRM10" s="236"/>
      <c r="LRN10" s="236"/>
      <c r="LRO10" s="236"/>
      <c r="LRP10" s="236"/>
      <c r="LRQ10" s="236"/>
      <c r="LRR10" s="236"/>
      <c r="LRS10" s="236"/>
      <c r="LRT10" s="236"/>
      <c r="LRU10" s="236"/>
      <c r="LRV10" s="236"/>
      <c r="LRW10" s="236"/>
      <c r="LRX10" s="236"/>
      <c r="LRY10" s="236"/>
      <c r="LRZ10" s="236"/>
      <c r="LSA10" s="236"/>
      <c r="LSB10" s="236"/>
      <c r="LSC10" s="236"/>
      <c r="LSD10" s="236"/>
      <c r="LSE10" s="236"/>
      <c r="LSF10" s="236"/>
      <c r="LSG10" s="236"/>
      <c r="LSH10" s="236"/>
      <c r="LSI10" s="236"/>
      <c r="LSJ10" s="236"/>
      <c r="LSK10" s="236"/>
      <c r="LSL10" s="236"/>
      <c r="LSM10" s="236"/>
      <c r="LSN10" s="236"/>
      <c r="LSO10" s="236"/>
      <c r="LSP10" s="236"/>
      <c r="LSQ10" s="236"/>
      <c r="LSR10" s="236"/>
      <c r="LSS10" s="236"/>
      <c r="LST10" s="236"/>
      <c r="LSU10" s="236"/>
      <c r="LSV10" s="236"/>
      <c r="LSW10" s="236"/>
      <c r="LSX10" s="236"/>
      <c r="LSY10" s="236"/>
      <c r="LSZ10" s="236"/>
      <c r="LTA10" s="236"/>
      <c r="LTB10" s="236"/>
      <c r="LTC10" s="236"/>
      <c r="LTD10" s="236"/>
      <c r="LTE10" s="236"/>
      <c r="LTF10" s="236"/>
      <c r="LTG10" s="236"/>
      <c r="LTH10" s="236"/>
      <c r="LTI10" s="236"/>
      <c r="LTJ10" s="236"/>
      <c r="LTK10" s="236"/>
      <c r="LTL10" s="236"/>
      <c r="LTM10" s="236"/>
      <c r="LTN10" s="236"/>
      <c r="LTO10" s="236"/>
      <c r="LTP10" s="236"/>
      <c r="LTQ10" s="236"/>
      <c r="LTR10" s="236"/>
      <c r="LTS10" s="236"/>
      <c r="LTT10" s="236"/>
      <c r="LTU10" s="236"/>
      <c r="LTV10" s="236"/>
      <c r="LTW10" s="236"/>
      <c r="LTX10" s="236"/>
      <c r="LTY10" s="236"/>
      <c r="LTZ10" s="236"/>
      <c r="LUA10" s="236"/>
      <c r="LUB10" s="236"/>
      <c r="LUC10" s="236"/>
      <c r="LUD10" s="236"/>
      <c r="LUE10" s="236"/>
      <c r="LUF10" s="236"/>
      <c r="LUG10" s="236"/>
      <c r="LUH10" s="236"/>
      <c r="LUI10" s="236"/>
      <c r="LUJ10" s="236"/>
      <c r="LUK10" s="236"/>
      <c r="LUL10" s="236"/>
      <c r="LUM10" s="236"/>
      <c r="LUN10" s="236"/>
      <c r="LUO10" s="236"/>
      <c r="LUP10" s="236"/>
      <c r="LUQ10" s="236"/>
      <c r="LUR10" s="236"/>
      <c r="LUS10" s="236"/>
      <c r="LUT10" s="236"/>
      <c r="LUU10" s="236"/>
      <c r="LUV10" s="236"/>
      <c r="LUW10" s="236"/>
      <c r="LUX10" s="236"/>
      <c r="LUY10" s="236"/>
      <c r="LUZ10" s="236"/>
      <c r="LVA10" s="236"/>
      <c r="LVB10" s="236"/>
      <c r="LVC10" s="236"/>
      <c r="LVD10" s="236"/>
      <c r="LVE10" s="236"/>
      <c r="LVF10" s="236"/>
      <c r="LVG10" s="236"/>
      <c r="LVH10" s="236"/>
      <c r="LVI10" s="236"/>
      <c r="LVJ10" s="236"/>
      <c r="LVK10" s="236"/>
      <c r="LVL10" s="236"/>
      <c r="LVM10" s="236"/>
      <c r="LVN10" s="236"/>
      <c r="LVO10" s="236"/>
      <c r="LVP10" s="236"/>
      <c r="LVQ10" s="236"/>
      <c r="LVR10" s="236"/>
      <c r="LVS10" s="236"/>
      <c r="LVT10" s="236"/>
      <c r="LVU10" s="236"/>
      <c r="LVV10" s="236"/>
      <c r="LVW10" s="236"/>
      <c r="LVX10" s="236"/>
      <c r="LVY10" s="236"/>
      <c r="LVZ10" s="236"/>
      <c r="LWA10" s="236"/>
      <c r="LWB10" s="236"/>
      <c r="LWC10" s="236"/>
      <c r="LWD10" s="236"/>
      <c r="LWE10" s="236"/>
      <c r="LWF10" s="236"/>
      <c r="LWG10" s="236"/>
      <c r="LWH10" s="236"/>
      <c r="LWI10" s="236"/>
      <c r="LWJ10" s="236"/>
      <c r="LWK10" s="236"/>
      <c r="LWL10" s="236"/>
      <c r="LWM10" s="236"/>
      <c r="LWN10" s="236"/>
      <c r="LWO10" s="236"/>
      <c r="LWP10" s="236"/>
      <c r="LWQ10" s="236"/>
      <c r="LWR10" s="236"/>
      <c r="LWS10" s="236"/>
      <c r="LWT10" s="236"/>
      <c r="LWU10" s="236"/>
      <c r="LWV10" s="236"/>
      <c r="LWW10" s="236"/>
      <c r="LWX10" s="236"/>
      <c r="LWY10" s="236"/>
      <c r="LWZ10" s="236"/>
      <c r="LXA10" s="236"/>
      <c r="LXB10" s="236"/>
      <c r="LXC10" s="236"/>
      <c r="LXD10" s="236"/>
      <c r="LXE10" s="236"/>
      <c r="LXF10" s="236"/>
      <c r="LXG10" s="236"/>
      <c r="LXH10" s="236"/>
      <c r="LXI10" s="236"/>
      <c r="LXJ10" s="236"/>
      <c r="LXK10" s="236"/>
      <c r="LXL10" s="236"/>
      <c r="LXM10" s="236"/>
      <c r="LXN10" s="236"/>
      <c r="LXO10" s="236"/>
      <c r="LXP10" s="236"/>
      <c r="LXQ10" s="236"/>
      <c r="LXR10" s="236"/>
      <c r="LXS10" s="236"/>
      <c r="LXT10" s="236"/>
      <c r="LXU10" s="236"/>
      <c r="LXV10" s="236"/>
      <c r="LXW10" s="236"/>
      <c r="LXX10" s="236"/>
      <c r="LXY10" s="236"/>
      <c r="LXZ10" s="236"/>
      <c r="LYA10" s="236"/>
      <c r="LYB10" s="236"/>
      <c r="LYC10" s="236"/>
      <c r="LYD10" s="236"/>
      <c r="LYE10" s="236"/>
      <c r="LYF10" s="236"/>
      <c r="LYG10" s="236"/>
      <c r="LYH10" s="236"/>
      <c r="LYI10" s="236"/>
      <c r="LYJ10" s="236"/>
      <c r="LYK10" s="236"/>
      <c r="LYL10" s="236"/>
      <c r="LYM10" s="236"/>
      <c r="LYN10" s="236"/>
      <c r="LYO10" s="236"/>
      <c r="LYP10" s="236"/>
      <c r="LYQ10" s="236"/>
      <c r="LYR10" s="236"/>
      <c r="LYS10" s="236"/>
      <c r="LYT10" s="236"/>
      <c r="LYU10" s="236"/>
      <c r="LYV10" s="236"/>
      <c r="LYW10" s="236"/>
      <c r="LYX10" s="236"/>
      <c r="LYY10" s="236"/>
      <c r="LYZ10" s="236"/>
      <c r="LZA10" s="236"/>
      <c r="LZB10" s="236"/>
      <c r="LZC10" s="236"/>
      <c r="LZD10" s="236"/>
      <c r="LZE10" s="236"/>
      <c r="LZF10" s="236"/>
      <c r="LZG10" s="236"/>
      <c r="LZH10" s="236"/>
      <c r="LZI10" s="236"/>
      <c r="LZJ10" s="236"/>
      <c r="LZK10" s="236"/>
      <c r="LZL10" s="236"/>
      <c r="LZM10" s="236"/>
      <c r="LZN10" s="236"/>
      <c r="LZO10" s="236"/>
      <c r="LZP10" s="236"/>
      <c r="LZQ10" s="236"/>
      <c r="LZR10" s="236"/>
      <c r="LZS10" s="236"/>
      <c r="LZT10" s="236"/>
      <c r="LZU10" s="236"/>
      <c r="LZV10" s="236"/>
      <c r="LZW10" s="236"/>
      <c r="LZX10" s="236"/>
      <c r="LZY10" s="236"/>
      <c r="LZZ10" s="236"/>
      <c r="MAA10" s="236"/>
      <c r="MAB10" s="236"/>
      <c r="MAC10" s="236"/>
      <c r="MAD10" s="236"/>
      <c r="MAE10" s="236"/>
      <c r="MAF10" s="236"/>
      <c r="MAG10" s="236"/>
      <c r="MAH10" s="236"/>
      <c r="MAI10" s="236"/>
      <c r="MAJ10" s="236"/>
      <c r="MAK10" s="236"/>
      <c r="MAL10" s="236"/>
      <c r="MAM10" s="236"/>
      <c r="MAN10" s="236"/>
      <c r="MAO10" s="236"/>
      <c r="MAP10" s="236"/>
      <c r="MAQ10" s="236"/>
      <c r="MAR10" s="236"/>
      <c r="MAS10" s="236"/>
      <c r="MAT10" s="236"/>
      <c r="MAU10" s="236"/>
      <c r="MAV10" s="236"/>
      <c r="MAW10" s="236"/>
      <c r="MAX10" s="236"/>
      <c r="MAY10" s="236"/>
      <c r="MAZ10" s="236"/>
      <c r="MBA10" s="236"/>
      <c r="MBB10" s="236"/>
      <c r="MBC10" s="236"/>
      <c r="MBD10" s="236"/>
      <c r="MBE10" s="236"/>
      <c r="MBF10" s="236"/>
      <c r="MBG10" s="236"/>
      <c r="MBH10" s="236"/>
      <c r="MBI10" s="236"/>
      <c r="MBJ10" s="236"/>
      <c r="MBK10" s="236"/>
      <c r="MBL10" s="236"/>
      <c r="MBM10" s="236"/>
      <c r="MBN10" s="236"/>
      <c r="MBO10" s="236"/>
      <c r="MBP10" s="236"/>
      <c r="MBQ10" s="236"/>
      <c r="MBR10" s="236"/>
      <c r="MBS10" s="236"/>
      <c r="MBT10" s="236"/>
      <c r="MBU10" s="236"/>
      <c r="MBV10" s="236"/>
      <c r="MBW10" s="236"/>
      <c r="MBX10" s="236"/>
      <c r="MBY10" s="236"/>
      <c r="MBZ10" s="236"/>
      <c r="MCA10" s="236"/>
      <c r="MCB10" s="236"/>
      <c r="MCC10" s="236"/>
      <c r="MCD10" s="236"/>
      <c r="MCE10" s="236"/>
      <c r="MCF10" s="236"/>
      <c r="MCG10" s="236"/>
      <c r="MCH10" s="236"/>
      <c r="MCI10" s="236"/>
      <c r="MCJ10" s="236"/>
      <c r="MCK10" s="236"/>
      <c r="MCL10" s="236"/>
      <c r="MCM10" s="236"/>
      <c r="MCN10" s="236"/>
      <c r="MCO10" s="236"/>
      <c r="MCP10" s="236"/>
      <c r="MCQ10" s="236"/>
      <c r="MCR10" s="236"/>
      <c r="MCS10" s="236"/>
      <c r="MCT10" s="236"/>
      <c r="MCU10" s="236"/>
      <c r="MCV10" s="236"/>
      <c r="MCW10" s="236"/>
      <c r="MCX10" s="236"/>
      <c r="MCY10" s="236"/>
      <c r="MCZ10" s="236"/>
      <c r="MDA10" s="236"/>
      <c r="MDB10" s="236"/>
      <c r="MDC10" s="236"/>
      <c r="MDD10" s="236"/>
      <c r="MDE10" s="236"/>
      <c r="MDF10" s="236"/>
      <c r="MDG10" s="236"/>
      <c r="MDH10" s="236"/>
      <c r="MDI10" s="236"/>
      <c r="MDJ10" s="236"/>
      <c r="MDK10" s="236"/>
      <c r="MDL10" s="236"/>
      <c r="MDM10" s="236"/>
      <c r="MDN10" s="236"/>
      <c r="MDO10" s="236"/>
      <c r="MDP10" s="236"/>
      <c r="MDQ10" s="236"/>
      <c r="MDR10" s="236"/>
      <c r="MDS10" s="236"/>
      <c r="MDT10" s="236"/>
      <c r="MDU10" s="236"/>
      <c r="MDV10" s="236"/>
      <c r="MDW10" s="236"/>
      <c r="MDX10" s="236"/>
      <c r="MDY10" s="236"/>
      <c r="MDZ10" s="236"/>
      <c r="MEA10" s="236"/>
      <c r="MEB10" s="236"/>
      <c r="MEC10" s="236"/>
      <c r="MED10" s="236"/>
      <c r="MEE10" s="236"/>
      <c r="MEF10" s="236"/>
      <c r="MEG10" s="236"/>
      <c r="MEH10" s="236"/>
      <c r="MEI10" s="236"/>
      <c r="MEJ10" s="236"/>
      <c r="MEK10" s="236"/>
      <c r="MEL10" s="236"/>
      <c r="MEM10" s="236"/>
      <c r="MEN10" s="236"/>
      <c r="MEO10" s="236"/>
      <c r="MEP10" s="236"/>
      <c r="MEQ10" s="236"/>
      <c r="MER10" s="236"/>
      <c r="MES10" s="236"/>
      <c r="MET10" s="236"/>
      <c r="MEU10" s="236"/>
      <c r="MEV10" s="236"/>
      <c r="MEW10" s="236"/>
      <c r="MEX10" s="236"/>
      <c r="MEY10" s="236"/>
      <c r="MEZ10" s="236"/>
      <c r="MFA10" s="236"/>
      <c r="MFB10" s="236"/>
      <c r="MFC10" s="236"/>
      <c r="MFD10" s="236"/>
      <c r="MFE10" s="236"/>
      <c r="MFF10" s="236"/>
      <c r="MFG10" s="236"/>
      <c r="MFH10" s="236"/>
      <c r="MFI10" s="236"/>
      <c r="MFJ10" s="236"/>
      <c r="MFK10" s="236"/>
      <c r="MFL10" s="236"/>
      <c r="MFM10" s="236"/>
      <c r="MFN10" s="236"/>
      <c r="MFO10" s="236"/>
      <c r="MFP10" s="236"/>
      <c r="MFQ10" s="236"/>
      <c r="MFR10" s="236"/>
      <c r="MFS10" s="236"/>
      <c r="MFT10" s="236"/>
      <c r="MFU10" s="236"/>
      <c r="MFV10" s="236"/>
      <c r="MFW10" s="236"/>
      <c r="MFX10" s="236"/>
      <c r="MFY10" s="236"/>
      <c r="MFZ10" s="236"/>
      <c r="MGA10" s="236"/>
      <c r="MGB10" s="236"/>
      <c r="MGC10" s="236"/>
      <c r="MGD10" s="236"/>
      <c r="MGE10" s="236"/>
      <c r="MGF10" s="236"/>
      <c r="MGG10" s="236"/>
      <c r="MGH10" s="236"/>
      <c r="MGI10" s="236"/>
      <c r="MGJ10" s="236"/>
      <c r="MGK10" s="236"/>
      <c r="MGL10" s="236"/>
      <c r="MGM10" s="236"/>
      <c r="MGN10" s="236"/>
      <c r="MGO10" s="236"/>
      <c r="MGP10" s="236"/>
      <c r="MGQ10" s="236"/>
      <c r="MGR10" s="236"/>
      <c r="MGS10" s="236"/>
      <c r="MGT10" s="236"/>
      <c r="MGU10" s="236"/>
      <c r="MGV10" s="236"/>
      <c r="MGW10" s="236"/>
      <c r="MGX10" s="236"/>
      <c r="MGY10" s="236"/>
      <c r="MGZ10" s="236"/>
      <c r="MHA10" s="236"/>
      <c r="MHB10" s="236"/>
      <c r="MHC10" s="236"/>
      <c r="MHD10" s="236"/>
      <c r="MHE10" s="236"/>
      <c r="MHF10" s="236"/>
      <c r="MHG10" s="236"/>
      <c r="MHH10" s="236"/>
      <c r="MHI10" s="236"/>
      <c r="MHJ10" s="236"/>
      <c r="MHK10" s="236"/>
      <c r="MHL10" s="236"/>
      <c r="MHM10" s="236"/>
      <c r="MHN10" s="236"/>
      <c r="MHO10" s="236"/>
      <c r="MHP10" s="236"/>
      <c r="MHQ10" s="236"/>
      <c r="MHR10" s="236"/>
      <c r="MHS10" s="236"/>
      <c r="MHT10" s="236"/>
      <c r="MHU10" s="236"/>
      <c r="MHV10" s="236"/>
      <c r="MHW10" s="236"/>
      <c r="MHX10" s="236"/>
      <c r="MHY10" s="236"/>
      <c r="MHZ10" s="236"/>
      <c r="MIA10" s="236"/>
      <c r="MIB10" s="236"/>
      <c r="MIC10" s="236"/>
      <c r="MID10" s="236"/>
      <c r="MIE10" s="236"/>
      <c r="MIF10" s="236"/>
      <c r="MIG10" s="236"/>
      <c r="MIH10" s="236"/>
      <c r="MII10" s="236"/>
      <c r="MIJ10" s="236"/>
      <c r="MIK10" s="236"/>
      <c r="MIL10" s="236"/>
      <c r="MIM10" s="236"/>
      <c r="MIN10" s="236"/>
      <c r="MIO10" s="236"/>
      <c r="MIP10" s="236"/>
      <c r="MIQ10" s="236"/>
      <c r="MIR10" s="236"/>
      <c r="MIS10" s="236"/>
      <c r="MIT10" s="236"/>
      <c r="MIU10" s="236"/>
      <c r="MIV10" s="236"/>
      <c r="MIW10" s="236"/>
      <c r="MIX10" s="236"/>
      <c r="MIY10" s="236"/>
      <c r="MIZ10" s="236"/>
      <c r="MJA10" s="236"/>
      <c r="MJB10" s="236"/>
      <c r="MJC10" s="236"/>
      <c r="MJD10" s="236"/>
      <c r="MJE10" s="236"/>
      <c r="MJF10" s="236"/>
      <c r="MJG10" s="236"/>
      <c r="MJH10" s="236"/>
      <c r="MJI10" s="236"/>
      <c r="MJJ10" s="236"/>
      <c r="MJK10" s="236"/>
      <c r="MJL10" s="236"/>
      <c r="MJM10" s="236"/>
      <c r="MJN10" s="236"/>
      <c r="MJO10" s="236"/>
      <c r="MJP10" s="236"/>
      <c r="MJQ10" s="236"/>
      <c r="MJR10" s="236"/>
      <c r="MJS10" s="236"/>
      <c r="MJT10" s="236"/>
      <c r="MJU10" s="236"/>
      <c r="MJV10" s="236"/>
      <c r="MJW10" s="236"/>
      <c r="MJX10" s="236"/>
      <c r="MJY10" s="236"/>
      <c r="MJZ10" s="236"/>
      <c r="MKA10" s="236"/>
      <c r="MKB10" s="236"/>
      <c r="MKC10" s="236"/>
      <c r="MKD10" s="236"/>
      <c r="MKE10" s="236"/>
      <c r="MKF10" s="236"/>
      <c r="MKG10" s="236"/>
      <c r="MKH10" s="236"/>
      <c r="MKI10" s="236"/>
      <c r="MKJ10" s="236"/>
      <c r="MKK10" s="236"/>
      <c r="MKL10" s="236"/>
      <c r="MKM10" s="236"/>
      <c r="MKN10" s="236"/>
      <c r="MKO10" s="236"/>
      <c r="MKP10" s="236"/>
      <c r="MKQ10" s="236"/>
      <c r="MKR10" s="236"/>
      <c r="MKS10" s="236"/>
      <c r="MKT10" s="236"/>
      <c r="MKU10" s="236"/>
      <c r="MKV10" s="236"/>
      <c r="MKW10" s="236"/>
      <c r="MKX10" s="236"/>
      <c r="MKY10" s="236"/>
      <c r="MKZ10" s="236"/>
      <c r="MLA10" s="236"/>
      <c r="MLB10" s="236"/>
      <c r="MLC10" s="236"/>
      <c r="MLD10" s="236"/>
      <c r="MLE10" s="236"/>
      <c r="MLF10" s="236"/>
      <c r="MLG10" s="236"/>
      <c r="MLH10" s="236"/>
      <c r="MLI10" s="236"/>
      <c r="MLJ10" s="236"/>
      <c r="MLK10" s="236"/>
      <c r="MLL10" s="236"/>
      <c r="MLM10" s="236"/>
      <c r="MLN10" s="236"/>
      <c r="MLO10" s="236"/>
      <c r="MLP10" s="236"/>
      <c r="MLQ10" s="236"/>
      <c r="MLR10" s="236"/>
      <c r="MLS10" s="236"/>
      <c r="MLT10" s="236"/>
      <c r="MLU10" s="236"/>
      <c r="MLV10" s="236"/>
      <c r="MLW10" s="236"/>
      <c r="MLX10" s="236"/>
      <c r="MLY10" s="236"/>
      <c r="MLZ10" s="236"/>
      <c r="MMA10" s="236"/>
      <c r="MMB10" s="236"/>
      <c r="MMC10" s="236"/>
      <c r="MMD10" s="236"/>
      <c r="MME10" s="236"/>
      <c r="MMF10" s="236"/>
      <c r="MMG10" s="236"/>
      <c r="MMH10" s="236"/>
      <c r="MMI10" s="236"/>
      <c r="MMJ10" s="236"/>
      <c r="MMK10" s="236"/>
      <c r="MML10" s="236"/>
      <c r="MMM10" s="236"/>
      <c r="MMN10" s="236"/>
      <c r="MMO10" s="236"/>
      <c r="MMP10" s="236"/>
      <c r="MMQ10" s="236"/>
      <c r="MMR10" s="236"/>
      <c r="MMS10" s="236"/>
      <c r="MMT10" s="236"/>
      <c r="MMU10" s="236"/>
      <c r="MMV10" s="236"/>
      <c r="MMW10" s="236"/>
      <c r="MMX10" s="236"/>
      <c r="MMY10" s="236"/>
      <c r="MMZ10" s="236"/>
      <c r="MNA10" s="236"/>
      <c r="MNB10" s="236"/>
      <c r="MNC10" s="236"/>
      <c r="MND10" s="236"/>
      <c r="MNE10" s="236"/>
      <c r="MNF10" s="236"/>
      <c r="MNG10" s="236"/>
      <c r="MNH10" s="236"/>
      <c r="MNI10" s="236"/>
      <c r="MNJ10" s="236"/>
      <c r="MNK10" s="236"/>
      <c r="MNL10" s="236"/>
      <c r="MNM10" s="236"/>
      <c r="MNN10" s="236"/>
      <c r="MNO10" s="236"/>
      <c r="MNP10" s="236"/>
      <c r="MNQ10" s="236"/>
      <c r="MNR10" s="236"/>
      <c r="MNS10" s="236"/>
      <c r="MNT10" s="236"/>
      <c r="MNU10" s="236"/>
      <c r="MNV10" s="236"/>
      <c r="MNW10" s="236"/>
      <c r="MNX10" s="236"/>
      <c r="MNY10" s="236"/>
      <c r="MNZ10" s="236"/>
      <c r="MOA10" s="236"/>
      <c r="MOB10" s="236"/>
      <c r="MOC10" s="236"/>
      <c r="MOD10" s="236"/>
      <c r="MOE10" s="236"/>
      <c r="MOF10" s="236"/>
      <c r="MOG10" s="236"/>
      <c r="MOH10" s="236"/>
      <c r="MOI10" s="236"/>
      <c r="MOJ10" s="236"/>
      <c r="MOK10" s="236"/>
      <c r="MOL10" s="236"/>
      <c r="MOM10" s="236"/>
      <c r="MON10" s="236"/>
      <c r="MOO10" s="236"/>
      <c r="MOP10" s="236"/>
      <c r="MOQ10" s="236"/>
      <c r="MOR10" s="236"/>
      <c r="MOS10" s="236"/>
      <c r="MOT10" s="236"/>
      <c r="MOU10" s="236"/>
      <c r="MOV10" s="236"/>
      <c r="MOW10" s="236"/>
      <c r="MOX10" s="236"/>
      <c r="MOY10" s="236"/>
      <c r="MOZ10" s="236"/>
      <c r="MPA10" s="236"/>
      <c r="MPB10" s="236"/>
      <c r="MPC10" s="236"/>
      <c r="MPD10" s="236"/>
      <c r="MPE10" s="236"/>
      <c r="MPF10" s="236"/>
      <c r="MPG10" s="236"/>
      <c r="MPH10" s="236"/>
      <c r="MPI10" s="236"/>
      <c r="MPJ10" s="236"/>
      <c r="MPK10" s="236"/>
      <c r="MPL10" s="236"/>
      <c r="MPM10" s="236"/>
      <c r="MPN10" s="236"/>
      <c r="MPO10" s="236"/>
      <c r="MPP10" s="236"/>
      <c r="MPQ10" s="236"/>
      <c r="MPR10" s="236"/>
      <c r="MPS10" s="236"/>
      <c r="MPT10" s="236"/>
      <c r="MPU10" s="236"/>
      <c r="MPV10" s="236"/>
      <c r="MPW10" s="236"/>
      <c r="MPX10" s="236"/>
      <c r="MPY10" s="236"/>
      <c r="MPZ10" s="236"/>
      <c r="MQA10" s="236"/>
      <c r="MQB10" s="236"/>
      <c r="MQC10" s="236"/>
      <c r="MQD10" s="236"/>
      <c r="MQE10" s="236"/>
      <c r="MQF10" s="236"/>
      <c r="MQG10" s="236"/>
      <c r="MQH10" s="236"/>
      <c r="MQI10" s="236"/>
      <c r="MQJ10" s="236"/>
      <c r="MQK10" s="236"/>
      <c r="MQL10" s="236"/>
      <c r="MQM10" s="236"/>
      <c r="MQN10" s="236"/>
      <c r="MQO10" s="236"/>
      <c r="MQP10" s="236"/>
      <c r="MQQ10" s="236"/>
      <c r="MQR10" s="236"/>
      <c r="MQS10" s="236"/>
      <c r="MQT10" s="236"/>
      <c r="MQU10" s="236"/>
      <c r="MQV10" s="236"/>
      <c r="MQW10" s="236"/>
      <c r="MQX10" s="236"/>
      <c r="MQY10" s="236"/>
      <c r="MQZ10" s="236"/>
      <c r="MRA10" s="236"/>
      <c r="MRB10" s="236"/>
      <c r="MRC10" s="236"/>
      <c r="MRD10" s="236"/>
      <c r="MRE10" s="236"/>
      <c r="MRF10" s="236"/>
      <c r="MRG10" s="236"/>
      <c r="MRH10" s="236"/>
      <c r="MRI10" s="236"/>
      <c r="MRJ10" s="236"/>
      <c r="MRK10" s="236"/>
      <c r="MRL10" s="236"/>
      <c r="MRM10" s="236"/>
      <c r="MRN10" s="236"/>
      <c r="MRO10" s="236"/>
      <c r="MRP10" s="236"/>
      <c r="MRQ10" s="236"/>
      <c r="MRR10" s="236"/>
      <c r="MRS10" s="236"/>
      <c r="MRT10" s="236"/>
      <c r="MRU10" s="236"/>
      <c r="MRV10" s="236"/>
      <c r="MRW10" s="236"/>
      <c r="MRX10" s="236"/>
      <c r="MRY10" s="236"/>
      <c r="MRZ10" s="236"/>
      <c r="MSA10" s="236"/>
      <c r="MSB10" s="236"/>
      <c r="MSC10" s="236"/>
      <c r="MSD10" s="236"/>
      <c r="MSE10" s="236"/>
      <c r="MSF10" s="236"/>
      <c r="MSG10" s="236"/>
      <c r="MSH10" s="236"/>
      <c r="MSI10" s="236"/>
      <c r="MSJ10" s="236"/>
      <c r="MSK10" s="236"/>
      <c r="MSL10" s="236"/>
      <c r="MSM10" s="236"/>
      <c r="MSN10" s="236"/>
      <c r="MSO10" s="236"/>
      <c r="MSP10" s="236"/>
      <c r="MSQ10" s="236"/>
      <c r="MSR10" s="236"/>
      <c r="MSS10" s="236"/>
      <c r="MST10" s="236"/>
      <c r="MSU10" s="236"/>
      <c r="MSV10" s="236"/>
      <c r="MSW10" s="236"/>
      <c r="MSX10" s="236"/>
      <c r="MSY10" s="236"/>
      <c r="MSZ10" s="236"/>
      <c r="MTA10" s="236"/>
      <c r="MTB10" s="236"/>
      <c r="MTC10" s="236"/>
      <c r="MTD10" s="236"/>
      <c r="MTE10" s="236"/>
      <c r="MTF10" s="236"/>
      <c r="MTG10" s="236"/>
      <c r="MTH10" s="236"/>
      <c r="MTI10" s="236"/>
      <c r="MTJ10" s="236"/>
      <c r="MTK10" s="236"/>
      <c r="MTL10" s="236"/>
      <c r="MTM10" s="236"/>
      <c r="MTN10" s="236"/>
      <c r="MTO10" s="236"/>
      <c r="MTP10" s="236"/>
      <c r="MTQ10" s="236"/>
      <c r="MTR10" s="236"/>
      <c r="MTS10" s="236"/>
      <c r="MTT10" s="236"/>
      <c r="MTU10" s="236"/>
      <c r="MTV10" s="236"/>
      <c r="MTW10" s="236"/>
      <c r="MTX10" s="236"/>
      <c r="MTY10" s="236"/>
      <c r="MTZ10" s="236"/>
      <c r="MUA10" s="236"/>
      <c r="MUB10" s="236"/>
      <c r="MUC10" s="236"/>
      <c r="MUD10" s="236"/>
      <c r="MUE10" s="236"/>
      <c r="MUF10" s="236"/>
      <c r="MUG10" s="236"/>
      <c r="MUH10" s="236"/>
      <c r="MUI10" s="236"/>
      <c r="MUJ10" s="236"/>
      <c r="MUK10" s="236"/>
      <c r="MUL10" s="236"/>
      <c r="MUM10" s="236"/>
      <c r="MUN10" s="236"/>
      <c r="MUO10" s="236"/>
      <c r="MUP10" s="236"/>
      <c r="MUQ10" s="236"/>
      <c r="MUR10" s="236"/>
      <c r="MUS10" s="236"/>
      <c r="MUT10" s="236"/>
      <c r="MUU10" s="236"/>
      <c r="MUV10" s="236"/>
      <c r="MUW10" s="236"/>
      <c r="MUX10" s="236"/>
      <c r="MUY10" s="236"/>
      <c r="MUZ10" s="236"/>
      <c r="MVA10" s="236"/>
      <c r="MVB10" s="236"/>
      <c r="MVC10" s="236"/>
      <c r="MVD10" s="236"/>
      <c r="MVE10" s="236"/>
      <c r="MVF10" s="236"/>
      <c r="MVG10" s="236"/>
      <c r="MVH10" s="236"/>
      <c r="MVI10" s="236"/>
      <c r="MVJ10" s="236"/>
      <c r="MVK10" s="236"/>
      <c r="MVL10" s="236"/>
      <c r="MVM10" s="236"/>
      <c r="MVN10" s="236"/>
      <c r="MVO10" s="236"/>
      <c r="MVP10" s="236"/>
      <c r="MVQ10" s="236"/>
      <c r="MVR10" s="236"/>
      <c r="MVS10" s="236"/>
      <c r="MVT10" s="236"/>
      <c r="MVU10" s="236"/>
      <c r="MVV10" s="236"/>
      <c r="MVW10" s="236"/>
      <c r="MVX10" s="236"/>
      <c r="MVY10" s="236"/>
      <c r="MVZ10" s="236"/>
      <c r="MWA10" s="236"/>
      <c r="MWB10" s="236"/>
      <c r="MWC10" s="236"/>
      <c r="MWD10" s="236"/>
      <c r="MWE10" s="236"/>
      <c r="MWF10" s="236"/>
      <c r="MWG10" s="236"/>
      <c r="MWH10" s="236"/>
      <c r="MWI10" s="236"/>
      <c r="MWJ10" s="236"/>
      <c r="MWK10" s="236"/>
      <c r="MWL10" s="236"/>
      <c r="MWM10" s="236"/>
      <c r="MWN10" s="236"/>
      <c r="MWO10" s="236"/>
      <c r="MWP10" s="236"/>
      <c r="MWQ10" s="236"/>
      <c r="MWR10" s="236"/>
      <c r="MWS10" s="236"/>
      <c r="MWT10" s="236"/>
      <c r="MWU10" s="236"/>
      <c r="MWV10" s="236"/>
      <c r="MWW10" s="236"/>
      <c r="MWX10" s="236"/>
      <c r="MWY10" s="236"/>
      <c r="MWZ10" s="236"/>
      <c r="MXA10" s="236"/>
      <c r="MXB10" s="236"/>
      <c r="MXC10" s="236"/>
      <c r="MXD10" s="236"/>
      <c r="MXE10" s="236"/>
      <c r="MXF10" s="236"/>
      <c r="MXG10" s="236"/>
      <c r="MXH10" s="236"/>
      <c r="MXI10" s="236"/>
      <c r="MXJ10" s="236"/>
      <c r="MXK10" s="236"/>
      <c r="MXL10" s="236"/>
      <c r="MXM10" s="236"/>
      <c r="MXN10" s="236"/>
      <c r="MXO10" s="236"/>
      <c r="MXP10" s="236"/>
      <c r="MXQ10" s="236"/>
      <c r="MXR10" s="236"/>
      <c r="MXS10" s="236"/>
      <c r="MXT10" s="236"/>
      <c r="MXU10" s="236"/>
      <c r="MXV10" s="236"/>
      <c r="MXW10" s="236"/>
      <c r="MXX10" s="236"/>
      <c r="MXY10" s="236"/>
      <c r="MXZ10" s="236"/>
      <c r="MYA10" s="236"/>
      <c r="MYB10" s="236"/>
      <c r="MYC10" s="236"/>
      <c r="MYD10" s="236"/>
      <c r="MYE10" s="236"/>
      <c r="MYF10" s="236"/>
      <c r="MYG10" s="236"/>
      <c r="MYH10" s="236"/>
      <c r="MYI10" s="236"/>
      <c r="MYJ10" s="236"/>
      <c r="MYK10" s="236"/>
      <c r="MYL10" s="236"/>
      <c r="MYM10" s="236"/>
      <c r="MYN10" s="236"/>
      <c r="MYO10" s="236"/>
      <c r="MYP10" s="236"/>
      <c r="MYQ10" s="236"/>
      <c r="MYR10" s="236"/>
      <c r="MYS10" s="236"/>
      <c r="MYT10" s="236"/>
      <c r="MYU10" s="236"/>
      <c r="MYV10" s="236"/>
      <c r="MYW10" s="236"/>
      <c r="MYX10" s="236"/>
      <c r="MYY10" s="236"/>
      <c r="MYZ10" s="236"/>
      <c r="MZA10" s="236"/>
      <c r="MZB10" s="236"/>
      <c r="MZC10" s="236"/>
      <c r="MZD10" s="236"/>
      <c r="MZE10" s="236"/>
      <c r="MZF10" s="236"/>
      <c r="MZG10" s="236"/>
      <c r="MZH10" s="236"/>
      <c r="MZI10" s="236"/>
      <c r="MZJ10" s="236"/>
      <c r="MZK10" s="236"/>
      <c r="MZL10" s="236"/>
      <c r="MZM10" s="236"/>
      <c r="MZN10" s="236"/>
      <c r="MZO10" s="236"/>
      <c r="MZP10" s="236"/>
      <c r="MZQ10" s="236"/>
      <c r="MZR10" s="236"/>
      <c r="MZS10" s="236"/>
      <c r="MZT10" s="236"/>
      <c r="MZU10" s="236"/>
      <c r="MZV10" s="236"/>
      <c r="MZW10" s="236"/>
      <c r="MZX10" s="236"/>
      <c r="MZY10" s="236"/>
      <c r="MZZ10" s="236"/>
      <c r="NAA10" s="236"/>
      <c r="NAB10" s="236"/>
      <c r="NAC10" s="236"/>
      <c r="NAD10" s="236"/>
      <c r="NAE10" s="236"/>
      <c r="NAF10" s="236"/>
      <c r="NAG10" s="236"/>
      <c r="NAH10" s="236"/>
      <c r="NAI10" s="236"/>
      <c r="NAJ10" s="236"/>
      <c r="NAK10" s="236"/>
      <c r="NAL10" s="236"/>
      <c r="NAM10" s="236"/>
      <c r="NAN10" s="236"/>
      <c r="NAO10" s="236"/>
      <c r="NAP10" s="236"/>
      <c r="NAQ10" s="236"/>
      <c r="NAR10" s="236"/>
      <c r="NAS10" s="236"/>
      <c r="NAT10" s="236"/>
      <c r="NAU10" s="236"/>
      <c r="NAV10" s="236"/>
      <c r="NAW10" s="236"/>
      <c r="NAX10" s="236"/>
      <c r="NAY10" s="236"/>
      <c r="NAZ10" s="236"/>
      <c r="NBA10" s="236"/>
      <c r="NBB10" s="236"/>
      <c r="NBC10" s="236"/>
      <c r="NBD10" s="236"/>
      <c r="NBE10" s="236"/>
      <c r="NBF10" s="236"/>
      <c r="NBG10" s="236"/>
      <c r="NBH10" s="236"/>
      <c r="NBI10" s="236"/>
      <c r="NBJ10" s="236"/>
      <c r="NBK10" s="236"/>
      <c r="NBL10" s="236"/>
      <c r="NBM10" s="236"/>
      <c r="NBN10" s="236"/>
      <c r="NBO10" s="236"/>
      <c r="NBP10" s="236"/>
      <c r="NBQ10" s="236"/>
      <c r="NBR10" s="236"/>
      <c r="NBS10" s="236"/>
      <c r="NBT10" s="236"/>
      <c r="NBU10" s="236"/>
      <c r="NBV10" s="236"/>
      <c r="NBW10" s="236"/>
      <c r="NBX10" s="236"/>
      <c r="NBY10" s="236"/>
      <c r="NBZ10" s="236"/>
      <c r="NCA10" s="236"/>
      <c r="NCB10" s="236"/>
      <c r="NCC10" s="236"/>
      <c r="NCD10" s="236"/>
      <c r="NCE10" s="236"/>
      <c r="NCF10" s="236"/>
      <c r="NCG10" s="236"/>
      <c r="NCH10" s="236"/>
      <c r="NCI10" s="236"/>
      <c r="NCJ10" s="236"/>
      <c r="NCK10" s="236"/>
      <c r="NCL10" s="236"/>
      <c r="NCM10" s="236"/>
      <c r="NCN10" s="236"/>
      <c r="NCO10" s="236"/>
      <c r="NCP10" s="236"/>
      <c r="NCQ10" s="236"/>
      <c r="NCR10" s="236"/>
      <c r="NCS10" s="236"/>
      <c r="NCT10" s="236"/>
      <c r="NCU10" s="236"/>
      <c r="NCV10" s="236"/>
      <c r="NCW10" s="236"/>
      <c r="NCX10" s="236"/>
      <c r="NCY10" s="236"/>
      <c r="NCZ10" s="236"/>
      <c r="NDA10" s="236"/>
      <c r="NDB10" s="236"/>
      <c r="NDC10" s="236"/>
      <c r="NDD10" s="236"/>
      <c r="NDE10" s="236"/>
      <c r="NDF10" s="236"/>
      <c r="NDG10" s="236"/>
      <c r="NDH10" s="236"/>
      <c r="NDI10" s="236"/>
      <c r="NDJ10" s="236"/>
      <c r="NDK10" s="236"/>
      <c r="NDL10" s="236"/>
      <c r="NDM10" s="236"/>
      <c r="NDN10" s="236"/>
      <c r="NDO10" s="236"/>
      <c r="NDP10" s="236"/>
      <c r="NDQ10" s="236"/>
      <c r="NDR10" s="236"/>
      <c r="NDS10" s="236"/>
      <c r="NDT10" s="236"/>
      <c r="NDU10" s="236"/>
      <c r="NDV10" s="236"/>
      <c r="NDW10" s="236"/>
      <c r="NDX10" s="236"/>
      <c r="NDY10" s="236"/>
      <c r="NDZ10" s="236"/>
      <c r="NEA10" s="236"/>
      <c r="NEB10" s="236"/>
      <c r="NEC10" s="236"/>
      <c r="NED10" s="236"/>
      <c r="NEE10" s="236"/>
      <c r="NEF10" s="236"/>
      <c r="NEG10" s="236"/>
      <c r="NEH10" s="236"/>
      <c r="NEI10" s="236"/>
      <c r="NEJ10" s="236"/>
      <c r="NEK10" s="236"/>
      <c r="NEL10" s="236"/>
      <c r="NEM10" s="236"/>
      <c r="NEN10" s="236"/>
      <c r="NEO10" s="236"/>
      <c r="NEP10" s="236"/>
      <c r="NEQ10" s="236"/>
      <c r="NER10" s="236"/>
      <c r="NES10" s="236"/>
      <c r="NET10" s="236"/>
      <c r="NEU10" s="236"/>
      <c r="NEV10" s="236"/>
      <c r="NEW10" s="236"/>
      <c r="NEX10" s="236"/>
      <c r="NEY10" s="236"/>
      <c r="NEZ10" s="236"/>
      <c r="NFA10" s="236"/>
      <c r="NFB10" s="236"/>
      <c r="NFC10" s="236"/>
      <c r="NFD10" s="236"/>
      <c r="NFE10" s="236"/>
      <c r="NFF10" s="236"/>
      <c r="NFG10" s="236"/>
      <c r="NFH10" s="236"/>
      <c r="NFI10" s="236"/>
      <c r="NFJ10" s="236"/>
      <c r="NFK10" s="236"/>
      <c r="NFL10" s="236"/>
      <c r="NFM10" s="236"/>
      <c r="NFN10" s="236"/>
      <c r="NFO10" s="236"/>
      <c r="NFP10" s="236"/>
      <c r="NFQ10" s="236"/>
      <c r="NFR10" s="236"/>
      <c r="NFS10" s="236"/>
      <c r="NFT10" s="236"/>
      <c r="NFU10" s="236"/>
      <c r="NFV10" s="236"/>
      <c r="NFW10" s="236"/>
      <c r="NFX10" s="236"/>
      <c r="NFY10" s="236"/>
      <c r="NFZ10" s="236"/>
      <c r="NGA10" s="236"/>
      <c r="NGB10" s="236"/>
      <c r="NGC10" s="236"/>
      <c r="NGD10" s="236"/>
      <c r="NGE10" s="236"/>
      <c r="NGF10" s="236"/>
      <c r="NGG10" s="236"/>
      <c r="NGH10" s="236"/>
      <c r="NGI10" s="236"/>
      <c r="NGJ10" s="236"/>
      <c r="NGK10" s="236"/>
      <c r="NGL10" s="236"/>
      <c r="NGM10" s="236"/>
      <c r="NGN10" s="236"/>
      <c r="NGO10" s="236"/>
      <c r="NGP10" s="236"/>
      <c r="NGQ10" s="236"/>
      <c r="NGR10" s="236"/>
      <c r="NGS10" s="236"/>
      <c r="NGT10" s="236"/>
      <c r="NGU10" s="236"/>
      <c r="NGV10" s="236"/>
      <c r="NGW10" s="236"/>
      <c r="NGX10" s="236"/>
      <c r="NGY10" s="236"/>
      <c r="NGZ10" s="236"/>
      <c r="NHA10" s="236"/>
      <c r="NHB10" s="236"/>
      <c r="NHC10" s="236"/>
      <c r="NHD10" s="236"/>
      <c r="NHE10" s="236"/>
      <c r="NHF10" s="236"/>
      <c r="NHG10" s="236"/>
      <c r="NHH10" s="236"/>
      <c r="NHI10" s="236"/>
      <c r="NHJ10" s="236"/>
      <c r="NHK10" s="236"/>
      <c r="NHL10" s="236"/>
      <c r="NHM10" s="236"/>
      <c r="NHN10" s="236"/>
      <c r="NHO10" s="236"/>
      <c r="NHP10" s="236"/>
      <c r="NHQ10" s="236"/>
      <c r="NHR10" s="236"/>
      <c r="NHS10" s="236"/>
      <c r="NHT10" s="236"/>
      <c r="NHU10" s="236"/>
      <c r="NHV10" s="236"/>
      <c r="NHW10" s="236"/>
      <c r="NHX10" s="236"/>
      <c r="NHY10" s="236"/>
      <c r="NHZ10" s="236"/>
      <c r="NIA10" s="236"/>
      <c r="NIB10" s="236"/>
      <c r="NIC10" s="236"/>
      <c r="NID10" s="236"/>
      <c r="NIE10" s="236"/>
      <c r="NIF10" s="236"/>
      <c r="NIG10" s="236"/>
      <c r="NIH10" s="236"/>
      <c r="NII10" s="236"/>
      <c r="NIJ10" s="236"/>
      <c r="NIK10" s="236"/>
      <c r="NIL10" s="236"/>
      <c r="NIM10" s="236"/>
      <c r="NIN10" s="236"/>
      <c r="NIO10" s="236"/>
      <c r="NIP10" s="236"/>
      <c r="NIQ10" s="236"/>
      <c r="NIR10" s="236"/>
      <c r="NIS10" s="236"/>
      <c r="NIT10" s="236"/>
      <c r="NIU10" s="236"/>
      <c r="NIV10" s="236"/>
      <c r="NIW10" s="236"/>
      <c r="NIX10" s="236"/>
      <c r="NIY10" s="236"/>
      <c r="NIZ10" s="236"/>
      <c r="NJA10" s="236"/>
      <c r="NJB10" s="236"/>
      <c r="NJC10" s="236"/>
      <c r="NJD10" s="236"/>
      <c r="NJE10" s="236"/>
      <c r="NJF10" s="236"/>
      <c r="NJG10" s="236"/>
      <c r="NJH10" s="236"/>
      <c r="NJI10" s="236"/>
      <c r="NJJ10" s="236"/>
      <c r="NJK10" s="236"/>
      <c r="NJL10" s="236"/>
      <c r="NJM10" s="236"/>
      <c r="NJN10" s="236"/>
      <c r="NJO10" s="236"/>
      <c r="NJP10" s="236"/>
      <c r="NJQ10" s="236"/>
      <c r="NJR10" s="236"/>
      <c r="NJS10" s="236"/>
      <c r="NJT10" s="236"/>
      <c r="NJU10" s="236"/>
      <c r="NJV10" s="236"/>
      <c r="NJW10" s="236"/>
      <c r="NJX10" s="236"/>
      <c r="NJY10" s="236"/>
      <c r="NJZ10" s="236"/>
      <c r="NKA10" s="236"/>
      <c r="NKB10" s="236"/>
      <c r="NKC10" s="236"/>
      <c r="NKD10" s="236"/>
      <c r="NKE10" s="236"/>
      <c r="NKF10" s="236"/>
      <c r="NKG10" s="236"/>
      <c r="NKH10" s="236"/>
      <c r="NKI10" s="236"/>
      <c r="NKJ10" s="236"/>
      <c r="NKK10" s="236"/>
      <c r="NKL10" s="236"/>
      <c r="NKM10" s="236"/>
      <c r="NKN10" s="236"/>
      <c r="NKO10" s="236"/>
      <c r="NKP10" s="236"/>
      <c r="NKQ10" s="236"/>
      <c r="NKR10" s="236"/>
      <c r="NKS10" s="236"/>
      <c r="NKT10" s="236"/>
      <c r="NKU10" s="236"/>
      <c r="NKV10" s="236"/>
      <c r="NKW10" s="236"/>
      <c r="NKX10" s="236"/>
      <c r="NKY10" s="236"/>
      <c r="NKZ10" s="236"/>
      <c r="NLA10" s="236"/>
      <c r="NLB10" s="236"/>
      <c r="NLC10" s="236"/>
      <c r="NLD10" s="236"/>
      <c r="NLE10" s="236"/>
      <c r="NLF10" s="236"/>
      <c r="NLG10" s="236"/>
      <c r="NLH10" s="236"/>
      <c r="NLI10" s="236"/>
      <c r="NLJ10" s="236"/>
      <c r="NLK10" s="236"/>
      <c r="NLL10" s="236"/>
      <c r="NLM10" s="236"/>
      <c r="NLN10" s="236"/>
      <c r="NLO10" s="236"/>
      <c r="NLP10" s="236"/>
      <c r="NLQ10" s="236"/>
      <c r="NLR10" s="236"/>
      <c r="NLS10" s="236"/>
      <c r="NLT10" s="236"/>
      <c r="NLU10" s="236"/>
      <c r="NLV10" s="236"/>
      <c r="NLW10" s="236"/>
      <c r="NLX10" s="236"/>
      <c r="NLY10" s="236"/>
      <c r="NLZ10" s="236"/>
      <c r="NMA10" s="236"/>
      <c r="NMB10" s="236"/>
      <c r="NMC10" s="236"/>
      <c r="NMD10" s="236"/>
      <c r="NME10" s="236"/>
      <c r="NMF10" s="236"/>
      <c r="NMG10" s="236"/>
      <c r="NMH10" s="236"/>
      <c r="NMI10" s="236"/>
      <c r="NMJ10" s="236"/>
      <c r="NMK10" s="236"/>
      <c r="NML10" s="236"/>
      <c r="NMM10" s="236"/>
      <c r="NMN10" s="236"/>
      <c r="NMO10" s="236"/>
      <c r="NMP10" s="236"/>
      <c r="NMQ10" s="236"/>
      <c r="NMR10" s="236"/>
      <c r="NMS10" s="236"/>
      <c r="NMT10" s="236"/>
      <c r="NMU10" s="236"/>
      <c r="NMV10" s="236"/>
      <c r="NMW10" s="236"/>
      <c r="NMX10" s="236"/>
      <c r="NMY10" s="236"/>
      <c r="NMZ10" s="236"/>
      <c r="NNA10" s="236"/>
      <c r="NNB10" s="236"/>
      <c r="NNC10" s="236"/>
      <c r="NND10" s="236"/>
      <c r="NNE10" s="236"/>
      <c r="NNF10" s="236"/>
      <c r="NNG10" s="236"/>
      <c r="NNH10" s="236"/>
      <c r="NNI10" s="236"/>
      <c r="NNJ10" s="236"/>
      <c r="NNK10" s="236"/>
      <c r="NNL10" s="236"/>
      <c r="NNM10" s="236"/>
      <c r="NNN10" s="236"/>
      <c r="NNO10" s="236"/>
      <c r="NNP10" s="236"/>
      <c r="NNQ10" s="236"/>
      <c r="NNR10" s="236"/>
      <c r="NNS10" s="236"/>
      <c r="NNT10" s="236"/>
      <c r="NNU10" s="236"/>
      <c r="NNV10" s="236"/>
      <c r="NNW10" s="236"/>
      <c r="NNX10" s="236"/>
      <c r="NNY10" s="236"/>
      <c r="NNZ10" s="236"/>
      <c r="NOA10" s="236"/>
      <c r="NOB10" s="236"/>
      <c r="NOC10" s="236"/>
      <c r="NOD10" s="236"/>
      <c r="NOE10" s="236"/>
      <c r="NOF10" s="236"/>
      <c r="NOG10" s="236"/>
      <c r="NOH10" s="236"/>
      <c r="NOI10" s="236"/>
      <c r="NOJ10" s="236"/>
      <c r="NOK10" s="236"/>
      <c r="NOL10" s="236"/>
      <c r="NOM10" s="236"/>
      <c r="NON10" s="236"/>
      <c r="NOO10" s="236"/>
      <c r="NOP10" s="236"/>
      <c r="NOQ10" s="236"/>
      <c r="NOR10" s="236"/>
      <c r="NOS10" s="236"/>
      <c r="NOT10" s="236"/>
      <c r="NOU10" s="236"/>
      <c r="NOV10" s="236"/>
      <c r="NOW10" s="236"/>
      <c r="NOX10" s="236"/>
      <c r="NOY10" s="236"/>
      <c r="NOZ10" s="236"/>
      <c r="NPA10" s="236"/>
      <c r="NPB10" s="236"/>
      <c r="NPC10" s="236"/>
      <c r="NPD10" s="236"/>
      <c r="NPE10" s="236"/>
      <c r="NPF10" s="236"/>
      <c r="NPG10" s="236"/>
      <c r="NPH10" s="236"/>
      <c r="NPI10" s="236"/>
      <c r="NPJ10" s="236"/>
      <c r="NPK10" s="236"/>
      <c r="NPL10" s="236"/>
      <c r="NPM10" s="236"/>
      <c r="NPN10" s="236"/>
      <c r="NPO10" s="236"/>
      <c r="NPP10" s="236"/>
      <c r="NPQ10" s="236"/>
      <c r="NPR10" s="236"/>
      <c r="NPS10" s="236"/>
      <c r="NPT10" s="236"/>
      <c r="NPU10" s="236"/>
      <c r="NPV10" s="236"/>
      <c r="NPW10" s="236"/>
      <c r="NPX10" s="236"/>
      <c r="NPY10" s="236"/>
      <c r="NPZ10" s="236"/>
      <c r="NQA10" s="236"/>
      <c r="NQB10" s="236"/>
      <c r="NQC10" s="236"/>
      <c r="NQD10" s="236"/>
      <c r="NQE10" s="236"/>
      <c r="NQF10" s="236"/>
      <c r="NQG10" s="236"/>
      <c r="NQH10" s="236"/>
      <c r="NQI10" s="236"/>
      <c r="NQJ10" s="236"/>
      <c r="NQK10" s="236"/>
      <c r="NQL10" s="236"/>
      <c r="NQM10" s="236"/>
      <c r="NQN10" s="236"/>
      <c r="NQO10" s="236"/>
      <c r="NQP10" s="236"/>
      <c r="NQQ10" s="236"/>
      <c r="NQR10" s="236"/>
      <c r="NQS10" s="236"/>
      <c r="NQT10" s="236"/>
      <c r="NQU10" s="236"/>
      <c r="NQV10" s="236"/>
      <c r="NQW10" s="236"/>
      <c r="NQX10" s="236"/>
      <c r="NQY10" s="236"/>
      <c r="NQZ10" s="236"/>
      <c r="NRA10" s="236"/>
      <c r="NRB10" s="236"/>
      <c r="NRC10" s="236"/>
      <c r="NRD10" s="236"/>
      <c r="NRE10" s="236"/>
      <c r="NRF10" s="236"/>
      <c r="NRG10" s="236"/>
      <c r="NRH10" s="236"/>
      <c r="NRI10" s="236"/>
      <c r="NRJ10" s="236"/>
      <c r="NRK10" s="236"/>
      <c r="NRL10" s="236"/>
      <c r="NRM10" s="236"/>
      <c r="NRN10" s="236"/>
      <c r="NRO10" s="236"/>
      <c r="NRP10" s="236"/>
      <c r="NRQ10" s="236"/>
      <c r="NRR10" s="236"/>
      <c r="NRS10" s="236"/>
      <c r="NRT10" s="236"/>
      <c r="NRU10" s="236"/>
      <c r="NRV10" s="236"/>
      <c r="NRW10" s="236"/>
      <c r="NRX10" s="236"/>
      <c r="NRY10" s="236"/>
      <c r="NRZ10" s="236"/>
      <c r="NSA10" s="236"/>
      <c r="NSB10" s="236"/>
      <c r="NSC10" s="236"/>
      <c r="NSD10" s="236"/>
      <c r="NSE10" s="236"/>
      <c r="NSF10" s="236"/>
      <c r="NSG10" s="236"/>
      <c r="NSH10" s="236"/>
      <c r="NSI10" s="236"/>
      <c r="NSJ10" s="236"/>
      <c r="NSK10" s="236"/>
      <c r="NSL10" s="236"/>
      <c r="NSM10" s="236"/>
      <c r="NSN10" s="236"/>
      <c r="NSO10" s="236"/>
      <c r="NSP10" s="236"/>
      <c r="NSQ10" s="236"/>
      <c r="NSR10" s="236"/>
      <c r="NSS10" s="236"/>
      <c r="NST10" s="236"/>
      <c r="NSU10" s="236"/>
      <c r="NSV10" s="236"/>
      <c r="NSW10" s="236"/>
      <c r="NSX10" s="236"/>
      <c r="NSY10" s="236"/>
      <c r="NSZ10" s="236"/>
      <c r="NTA10" s="236"/>
      <c r="NTB10" s="236"/>
      <c r="NTC10" s="236"/>
      <c r="NTD10" s="236"/>
      <c r="NTE10" s="236"/>
      <c r="NTF10" s="236"/>
      <c r="NTG10" s="236"/>
      <c r="NTH10" s="236"/>
      <c r="NTI10" s="236"/>
      <c r="NTJ10" s="236"/>
      <c r="NTK10" s="236"/>
      <c r="NTL10" s="236"/>
      <c r="NTM10" s="236"/>
      <c r="NTN10" s="236"/>
      <c r="NTO10" s="236"/>
      <c r="NTP10" s="236"/>
      <c r="NTQ10" s="236"/>
      <c r="NTR10" s="236"/>
      <c r="NTS10" s="236"/>
      <c r="NTT10" s="236"/>
      <c r="NTU10" s="236"/>
      <c r="NTV10" s="236"/>
      <c r="NTW10" s="236"/>
      <c r="NTX10" s="236"/>
      <c r="NTY10" s="236"/>
      <c r="NTZ10" s="236"/>
      <c r="NUA10" s="236"/>
      <c r="NUB10" s="236"/>
      <c r="NUC10" s="236"/>
      <c r="NUD10" s="236"/>
      <c r="NUE10" s="236"/>
      <c r="NUF10" s="236"/>
      <c r="NUG10" s="236"/>
      <c r="NUH10" s="236"/>
      <c r="NUI10" s="236"/>
      <c r="NUJ10" s="236"/>
      <c r="NUK10" s="236"/>
      <c r="NUL10" s="236"/>
      <c r="NUM10" s="236"/>
      <c r="NUN10" s="236"/>
      <c r="NUO10" s="236"/>
      <c r="NUP10" s="236"/>
      <c r="NUQ10" s="236"/>
      <c r="NUR10" s="236"/>
      <c r="NUS10" s="236"/>
      <c r="NUT10" s="236"/>
      <c r="NUU10" s="236"/>
      <c r="NUV10" s="236"/>
      <c r="NUW10" s="236"/>
      <c r="NUX10" s="236"/>
      <c r="NUY10" s="236"/>
      <c r="NUZ10" s="236"/>
      <c r="NVA10" s="236"/>
      <c r="NVB10" s="236"/>
      <c r="NVC10" s="236"/>
      <c r="NVD10" s="236"/>
      <c r="NVE10" s="236"/>
      <c r="NVF10" s="236"/>
      <c r="NVG10" s="236"/>
      <c r="NVH10" s="236"/>
      <c r="NVI10" s="236"/>
      <c r="NVJ10" s="236"/>
      <c r="NVK10" s="236"/>
      <c r="NVL10" s="236"/>
      <c r="NVM10" s="236"/>
      <c r="NVN10" s="236"/>
      <c r="NVO10" s="236"/>
      <c r="NVP10" s="236"/>
      <c r="NVQ10" s="236"/>
      <c r="NVR10" s="236"/>
      <c r="NVS10" s="236"/>
      <c r="NVT10" s="236"/>
      <c r="NVU10" s="236"/>
      <c r="NVV10" s="236"/>
      <c r="NVW10" s="236"/>
      <c r="NVX10" s="236"/>
      <c r="NVY10" s="236"/>
      <c r="NVZ10" s="236"/>
      <c r="NWA10" s="236"/>
      <c r="NWB10" s="236"/>
      <c r="NWC10" s="236"/>
      <c r="NWD10" s="236"/>
      <c r="NWE10" s="236"/>
      <c r="NWF10" s="236"/>
      <c r="NWG10" s="236"/>
      <c r="NWH10" s="236"/>
      <c r="NWI10" s="236"/>
      <c r="NWJ10" s="236"/>
      <c r="NWK10" s="236"/>
      <c r="NWL10" s="236"/>
      <c r="NWM10" s="236"/>
      <c r="NWN10" s="236"/>
      <c r="NWO10" s="236"/>
      <c r="NWP10" s="236"/>
      <c r="NWQ10" s="236"/>
      <c r="NWR10" s="236"/>
      <c r="NWS10" s="236"/>
      <c r="NWT10" s="236"/>
      <c r="NWU10" s="236"/>
      <c r="NWV10" s="236"/>
      <c r="NWW10" s="236"/>
      <c r="NWX10" s="236"/>
      <c r="NWY10" s="236"/>
      <c r="NWZ10" s="236"/>
      <c r="NXA10" s="236"/>
      <c r="NXB10" s="236"/>
      <c r="NXC10" s="236"/>
      <c r="NXD10" s="236"/>
      <c r="NXE10" s="236"/>
      <c r="NXF10" s="236"/>
      <c r="NXG10" s="236"/>
      <c r="NXH10" s="236"/>
      <c r="NXI10" s="236"/>
      <c r="NXJ10" s="236"/>
      <c r="NXK10" s="236"/>
      <c r="NXL10" s="236"/>
      <c r="NXM10" s="236"/>
      <c r="NXN10" s="236"/>
      <c r="NXO10" s="236"/>
      <c r="NXP10" s="236"/>
      <c r="NXQ10" s="236"/>
      <c r="NXR10" s="236"/>
      <c r="NXS10" s="236"/>
      <c r="NXT10" s="236"/>
      <c r="NXU10" s="236"/>
      <c r="NXV10" s="236"/>
      <c r="NXW10" s="236"/>
      <c r="NXX10" s="236"/>
      <c r="NXY10" s="236"/>
      <c r="NXZ10" s="236"/>
      <c r="NYA10" s="236"/>
      <c r="NYB10" s="236"/>
      <c r="NYC10" s="236"/>
      <c r="NYD10" s="236"/>
      <c r="NYE10" s="236"/>
      <c r="NYF10" s="236"/>
      <c r="NYG10" s="236"/>
      <c r="NYH10" s="236"/>
      <c r="NYI10" s="236"/>
      <c r="NYJ10" s="236"/>
      <c r="NYK10" s="236"/>
      <c r="NYL10" s="236"/>
      <c r="NYM10" s="236"/>
      <c r="NYN10" s="236"/>
      <c r="NYO10" s="236"/>
      <c r="NYP10" s="236"/>
      <c r="NYQ10" s="236"/>
      <c r="NYR10" s="236"/>
      <c r="NYS10" s="236"/>
      <c r="NYT10" s="236"/>
      <c r="NYU10" s="236"/>
      <c r="NYV10" s="236"/>
      <c r="NYW10" s="236"/>
      <c r="NYX10" s="236"/>
      <c r="NYY10" s="236"/>
      <c r="NYZ10" s="236"/>
      <c r="NZA10" s="236"/>
      <c r="NZB10" s="236"/>
      <c r="NZC10" s="236"/>
      <c r="NZD10" s="236"/>
      <c r="NZE10" s="236"/>
      <c r="NZF10" s="236"/>
      <c r="NZG10" s="236"/>
      <c r="NZH10" s="236"/>
      <c r="NZI10" s="236"/>
      <c r="NZJ10" s="236"/>
      <c r="NZK10" s="236"/>
      <c r="NZL10" s="236"/>
      <c r="NZM10" s="236"/>
      <c r="NZN10" s="236"/>
      <c r="NZO10" s="236"/>
      <c r="NZP10" s="236"/>
      <c r="NZQ10" s="236"/>
      <c r="NZR10" s="236"/>
      <c r="NZS10" s="236"/>
      <c r="NZT10" s="236"/>
      <c r="NZU10" s="236"/>
      <c r="NZV10" s="236"/>
      <c r="NZW10" s="236"/>
      <c r="NZX10" s="236"/>
      <c r="NZY10" s="236"/>
      <c r="NZZ10" s="236"/>
      <c r="OAA10" s="236"/>
      <c r="OAB10" s="236"/>
      <c r="OAC10" s="236"/>
      <c r="OAD10" s="236"/>
      <c r="OAE10" s="236"/>
      <c r="OAF10" s="236"/>
      <c r="OAG10" s="236"/>
      <c r="OAH10" s="236"/>
      <c r="OAI10" s="236"/>
      <c r="OAJ10" s="236"/>
      <c r="OAK10" s="236"/>
      <c r="OAL10" s="236"/>
      <c r="OAM10" s="236"/>
      <c r="OAN10" s="236"/>
      <c r="OAO10" s="236"/>
      <c r="OAP10" s="236"/>
      <c r="OAQ10" s="236"/>
      <c r="OAR10" s="236"/>
      <c r="OAS10" s="236"/>
      <c r="OAT10" s="236"/>
      <c r="OAU10" s="236"/>
      <c r="OAV10" s="236"/>
      <c r="OAW10" s="236"/>
      <c r="OAX10" s="236"/>
      <c r="OAY10" s="236"/>
      <c r="OAZ10" s="236"/>
      <c r="OBA10" s="236"/>
      <c r="OBB10" s="236"/>
      <c r="OBC10" s="236"/>
      <c r="OBD10" s="236"/>
      <c r="OBE10" s="236"/>
      <c r="OBF10" s="236"/>
      <c r="OBG10" s="236"/>
      <c r="OBH10" s="236"/>
      <c r="OBI10" s="236"/>
      <c r="OBJ10" s="236"/>
      <c r="OBK10" s="236"/>
      <c r="OBL10" s="236"/>
      <c r="OBM10" s="236"/>
      <c r="OBN10" s="236"/>
      <c r="OBO10" s="236"/>
      <c r="OBP10" s="236"/>
      <c r="OBQ10" s="236"/>
      <c r="OBR10" s="236"/>
      <c r="OBS10" s="236"/>
      <c r="OBT10" s="236"/>
      <c r="OBU10" s="236"/>
      <c r="OBV10" s="236"/>
      <c r="OBW10" s="236"/>
      <c r="OBX10" s="236"/>
      <c r="OBY10" s="236"/>
      <c r="OBZ10" s="236"/>
      <c r="OCA10" s="236"/>
      <c r="OCB10" s="236"/>
      <c r="OCC10" s="236"/>
      <c r="OCD10" s="236"/>
      <c r="OCE10" s="236"/>
      <c r="OCF10" s="236"/>
      <c r="OCG10" s="236"/>
      <c r="OCH10" s="236"/>
      <c r="OCI10" s="236"/>
      <c r="OCJ10" s="236"/>
      <c r="OCK10" s="236"/>
      <c r="OCL10" s="236"/>
      <c r="OCM10" s="236"/>
      <c r="OCN10" s="236"/>
      <c r="OCO10" s="236"/>
      <c r="OCP10" s="236"/>
      <c r="OCQ10" s="236"/>
      <c r="OCR10" s="236"/>
      <c r="OCS10" s="236"/>
      <c r="OCT10" s="236"/>
      <c r="OCU10" s="236"/>
      <c r="OCV10" s="236"/>
      <c r="OCW10" s="236"/>
      <c r="OCX10" s="236"/>
      <c r="OCY10" s="236"/>
      <c r="OCZ10" s="236"/>
      <c r="ODA10" s="236"/>
      <c r="ODB10" s="236"/>
      <c r="ODC10" s="236"/>
      <c r="ODD10" s="236"/>
      <c r="ODE10" s="236"/>
      <c r="ODF10" s="236"/>
      <c r="ODG10" s="236"/>
      <c r="ODH10" s="236"/>
      <c r="ODI10" s="236"/>
      <c r="ODJ10" s="236"/>
      <c r="ODK10" s="236"/>
      <c r="ODL10" s="236"/>
      <c r="ODM10" s="236"/>
      <c r="ODN10" s="236"/>
      <c r="ODO10" s="236"/>
      <c r="ODP10" s="236"/>
      <c r="ODQ10" s="236"/>
      <c r="ODR10" s="236"/>
      <c r="ODS10" s="236"/>
      <c r="ODT10" s="236"/>
      <c r="ODU10" s="236"/>
      <c r="ODV10" s="236"/>
      <c r="ODW10" s="236"/>
      <c r="ODX10" s="236"/>
      <c r="ODY10" s="236"/>
      <c r="ODZ10" s="236"/>
      <c r="OEA10" s="236"/>
      <c r="OEB10" s="236"/>
      <c r="OEC10" s="236"/>
      <c r="OED10" s="236"/>
      <c r="OEE10" s="236"/>
      <c r="OEF10" s="236"/>
      <c r="OEG10" s="236"/>
      <c r="OEH10" s="236"/>
      <c r="OEI10" s="236"/>
      <c r="OEJ10" s="236"/>
      <c r="OEK10" s="236"/>
      <c r="OEL10" s="236"/>
      <c r="OEM10" s="236"/>
      <c r="OEN10" s="236"/>
      <c r="OEO10" s="236"/>
      <c r="OEP10" s="236"/>
      <c r="OEQ10" s="236"/>
      <c r="OER10" s="236"/>
      <c r="OES10" s="236"/>
      <c r="OET10" s="236"/>
      <c r="OEU10" s="236"/>
      <c r="OEV10" s="236"/>
      <c r="OEW10" s="236"/>
      <c r="OEX10" s="236"/>
      <c r="OEY10" s="236"/>
      <c r="OEZ10" s="236"/>
      <c r="OFA10" s="236"/>
      <c r="OFB10" s="236"/>
      <c r="OFC10" s="236"/>
      <c r="OFD10" s="236"/>
      <c r="OFE10" s="236"/>
      <c r="OFF10" s="236"/>
      <c r="OFG10" s="236"/>
      <c r="OFH10" s="236"/>
      <c r="OFI10" s="236"/>
      <c r="OFJ10" s="236"/>
      <c r="OFK10" s="236"/>
      <c r="OFL10" s="236"/>
      <c r="OFM10" s="236"/>
      <c r="OFN10" s="236"/>
      <c r="OFO10" s="236"/>
      <c r="OFP10" s="236"/>
      <c r="OFQ10" s="236"/>
      <c r="OFR10" s="236"/>
      <c r="OFS10" s="236"/>
      <c r="OFT10" s="236"/>
      <c r="OFU10" s="236"/>
      <c r="OFV10" s="236"/>
      <c r="OFW10" s="236"/>
      <c r="OFX10" s="236"/>
      <c r="OFY10" s="236"/>
      <c r="OFZ10" s="236"/>
      <c r="OGA10" s="236"/>
      <c r="OGB10" s="236"/>
      <c r="OGC10" s="236"/>
      <c r="OGD10" s="236"/>
      <c r="OGE10" s="236"/>
      <c r="OGF10" s="236"/>
      <c r="OGG10" s="236"/>
      <c r="OGH10" s="236"/>
      <c r="OGI10" s="236"/>
      <c r="OGJ10" s="236"/>
      <c r="OGK10" s="236"/>
      <c r="OGL10" s="236"/>
      <c r="OGM10" s="236"/>
      <c r="OGN10" s="236"/>
      <c r="OGO10" s="236"/>
      <c r="OGP10" s="236"/>
      <c r="OGQ10" s="236"/>
      <c r="OGR10" s="236"/>
      <c r="OGS10" s="236"/>
      <c r="OGT10" s="236"/>
      <c r="OGU10" s="236"/>
      <c r="OGV10" s="236"/>
      <c r="OGW10" s="236"/>
      <c r="OGX10" s="236"/>
      <c r="OGY10" s="236"/>
      <c r="OGZ10" s="236"/>
      <c r="OHA10" s="236"/>
      <c r="OHB10" s="236"/>
      <c r="OHC10" s="236"/>
      <c r="OHD10" s="236"/>
      <c r="OHE10" s="236"/>
      <c r="OHF10" s="236"/>
      <c r="OHG10" s="236"/>
      <c r="OHH10" s="236"/>
      <c r="OHI10" s="236"/>
      <c r="OHJ10" s="236"/>
      <c r="OHK10" s="236"/>
      <c r="OHL10" s="236"/>
      <c r="OHM10" s="236"/>
      <c r="OHN10" s="236"/>
      <c r="OHO10" s="236"/>
      <c r="OHP10" s="236"/>
      <c r="OHQ10" s="236"/>
      <c r="OHR10" s="236"/>
      <c r="OHS10" s="236"/>
      <c r="OHT10" s="236"/>
      <c r="OHU10" s="236"/>
      <c r="OHV10" s="236"/>
      <c r="OHW10" s="236"/>
      <c r="OHX10" s="236"/>
      <c r="OHY10" s="236"/>
      <c r="OHZ10" s="236"/>
      <c r="OIA10" s="236"/>
      <c r="OIB10" s="236"/>
      <c r="OIC10" s="236"/>
      <c r="OID10" s="236"/>
      <c r="OIE10" s="236"/>
      <c r="OIF10" s="236"/>
      <c r="OIG10" s="236"/>
      <c r="OIH10" s="236"/>
      <c r="OII10" s="236"/>
      <c r="OIJ10" s="236"/>
      <c r="OIK10" s="236"/>
      <c r="OIL10" s="236"/>
      <c r="OIM10" s="236"/>
      <c r="OIN10" s="236"/>
      <c r="OIO10" s="236"/>
      <c r="OIP10" s="236"/>
      <c r="OIQ10" s="236"/>
      <c r="OIR10" s="236"/>
      <c r="OIS10" s="236"/>
      <c r="OIT10" s="236"/>
      <c r="OIU10" s="236"/>
      <c r="OIV10" s="236"/>
      <c r="OIW10" s="236"/>
      <c r="OIX10" s="236"/>
      <c r="OIY10" s="236"/>
      <c r="OIZ10" s="236"/>
      <c r="OJA10" s="236"/>
      <c r="OJB10" s="236"/>
      <c r="OJC10" s="236"/>
      <c r="OJD10" s="236"/>
      <c r="OJE10" s="236"/>
      <c r="OJF10" s="236"/>
      <c r="OJG10" s="236"/>
      <c r="OJH10" s="236"/>
      <c r="OJI10" s="236"/>
      <c r="OJJ10" s="236"/>
      <c r="OJK10" s="236"/>
      <c r="OJL10" s="236"/>
      <c r="OJM10" s="236"/>
      <c r="OJN10" s="236"/>
      <c r="OJO10" s="236"/>
      <c r="OJP10" s="236"/>
      <c r="OJQ10" s="236"/>
      <c r="OJR10" s="236"/>
      <c r="OJS10" s="236"/>
      <c r="OJT10" s="236"/>
      <c r="OJU10" s="236"/>
      <c r="OJV10" s="236"/>
      <c r="OJW10" s="236"/>
      <c r="OJX10" s="236"/>
      <c r="OJY10" s="236"/>
      <c r="OJZ10" s="236"/>
      <c r="OKA10" s="236"/>
      <c r="OKB10" s="236"/>
      <c r="OKC10" s="236"/>
      <c r="OKD10" s="236"/>
      <c r="OKE10" s="236"/>
      <c r="OKF10" s="236"/>
      <c r="OKG10" s="236"/>
      <c r="OKH10" s="236"/>
      <c r="OKI10" s="236"/>
      <c r="OKJ10" s="236"/>
      <c r="OKK10" s="236"/>
      <c r="OKL10" s="236"/>
      <c r="OKM10" s="236"/>
      <c r="OKN10" s="236"/>
      <c r="OKO10" s="236"/>
      <c r="OKP10" s="236"/>
      <c r="OKQ10" s="236"/>
      <c r="OKR10" s="236"/>
      <c r="OKS10" s="236"/>
      <c r="OKT10" s="236"/>
      <c r="OKU10" s="236"/>
      <c r="OKV10" s="236"/>
      <c r="OKW10" s="236"/>
      <c r="OKX10" s="236"/>
      <c r="OKY10" s="236"/>
      <c r="OKZ10" s="236"/>
      <c r="OLA10" s="236"/>
      <c r="OLB10" s="236"/>
      <c r="OLC10" s="236"/>
      <c r="OLD10" s="236"/>
      <c r="OLE10" s="236"/>
      <c r="OLF10" s="236"/>
      <c r="OLG10" s="236"/>
      <c r="OLH10" s="236"/>
      <c r="OLI10" s="236"/>
      <c r="OLJ10" s="236"/>
      <c r="OLK10" s="236"/>
      <c r="OLL10" s="236"/>
      <c r="OLM10" s="236"/>
      <c r="OLN10" s="236"/>
      <c r="OLO10" s="236"/>
      <c r="OLP10" s="236"/>
      <c r="OLQ10" s="236"/>
      <c r="OLR10" s="236"/>
      <c r="OLS10" s="236"/>
      <c r="OLT10" s="236"/>
      <c r="OLU10" s="236"/>
      <c r="OLV10" s="236"/>
      <c r="OLW10" s="236"/>
      <c r="OLX10" s="236"/>
      <c r="OLY10" s="236"/>
      <c r="OLZ10" s="236"/>
      <c r="OMA10" s="236"/>
      <c r="OMB10" s="236"/>
      <c r="OMC10" s="236"/>
      <c r="OMD10" s="236"/>
      <c r="OME10" s="236"/>
      <c r="OMF10" s="236"/>
      <c r="OMG10" s="236"/>
      <c r="OMH10" s="236"/>
      <c r="OMI10" s="236"/>
      <c r="OMJ10" s="236"/>
      <c r="OMK10" s="236"/>
      <c r="OML10" s="236"/>
      <c r="OMM10" s="236"/>
      <c r="OMN10" s="236"/>
      <c r="OMO10" s="236"/>
      <c r="OMP10" s="236"/>
      <c r="OMQ10" s="236"/>
      <c r="OMR10" s="236"/>
      <c r="OMS10" s="236"/>
      <c r="OMT10" s="236"/>
      <c r="OMU10" s="236"/>
      <c r="OMV10" s="236"/>
      <c r="OMW10" s="236"/>
      <c r="OMX10" s="236"/>
      <c r="OMY10" s="236"/>
      <c r="OMZ10" s="236"/>
      <c r="ONA10" s="236"/>
      <c r="ONB10" s="236"/>
      <c r="ONC10" s="236"/>
      <c r="OND10" s="236"/>
      <c r="ONE10" s="236"/>
      <c r="ONF10" s="236"/>
      <c r="ONG10" s="236"/>
      <c r="ONH10" s="236"/>
      <c r="ONI10" s="236"/>
      <c r="ONJ10" s="236"/>
      <c r="ONK10" s="236"/>
      <c r="ONL10" s="236"/>
      <c r="ONM10" s="236"/>
      <c r="ONN10" s="236"/>
      <c r="ONO10" s="236"/>
      <c r="ONP10" s="236"/>
      <c r="ONQ10" s="236"/>
      <c r="ONR10" s="236"/>
      <c r="ONS10" s="236"/>
      <c r="ONT10" s="236"/>
      <c r="ONU10" s="236"/>
      <c r="ONV10" s="236"/>
      <c r="ONW10" s="236"/>
      <c r="ONX10" s="236"/>
      <c r="ONY10" s="236"/>
      <c r="ONZ10" s="236"/>
      <c r="OOA10" s="236"/>
      <c r="OOB10" s="236"/>
      <c r="OOC10" s="236"/>
      <c r="OOD10" s="236"/>
      <c r="OOE10" s="236"/>
      <c r="OOF10" s="236"/>
      <c r="OOG10" s="236"/>
      <c r="OOH10" s="236"/>
      <c r="OOI10" s="236"/>
      <c r="OOJ10" s="236"/>
      <c r="OOK10" s="236"/>
      <c r="OOL10" s="236"/>
      <c r="OOM10" s="236"/>
      <c r="OON10" s="236"/>
      <c r="OOO10" s="236"/>
      <c r="OOP10" s="236"/>
      <c r="OOQ10" s="236"/>
      <c r="OOR10" s="236"/>
      <c r="OOS10" s="236"/>
      <c r="OOT10" s="236"/>
      <c r="OOU10" s="236"/>
      <c r="OOV10" s="236"/>
      <c r="OOW10" s="236"/>
      <c r="OOX10" s="236"/>
      <c r="OOY10" s="236"/>
      <c r="OOZ10" s="236"/>
      <c r="OPA10" s="236"/>
      <c r="OPB10" s="236"/>
      <c r="OPC10" s="236"/>
      <c r="OPD10" s="236"/>
      <c r="OPE10" s="236"/>
      <c r="OPF10" s="236"/>
      <c r="OPG10" s="236"/>
      <c r="OPH10" s="236"/>
      <c r="OPI10" s="236"/>
      <c r="OPJ10" s="236"/>
      <c r="OPK10" s="236"/>
      <c r="OPL10" s="236"/>
      <c r="OPM10" s="236"/>
      <c r="OPN10" s="236"/>
      <c r="OPO10" s="236"/>
      <c r="OPP10" s="236"/>
      <c r="OPQ10" s="236"/>
      <c r="OPR10" s="236"/>
      <c r="OPS10" s="236"/>
      <c r="OPT10" s="236"/>
      <c r="OPU10" s="236"/>
      <c r="OPV10" s="236"/>
      <c r="OPW10" s="236"/>
      <c r="OPX10" s="236"/>
      <c r="OPY10" s="236"/>
      <c r="OPZ10" s="236"/>
      <c r="OQA10" s="236"/>
      <c r="OQB10" s="236"/>
      <c r="OQC10" s="236"/>
      <c r="OQD10" s="236"/>
      <c r="OQE10" s="236"/>
      <c r="OQF10" s="236"/>
      <c r="OQG10" s="236"/>
      <c r="OQH10" s="236"/>
      <c r="OQI10" s="236"/>
      <c r="OQJ10" s="236"/>
      <c r="OQK10" s="236"/>
      <c r="OQL10" s="236"/>
      <c r="OQM10" s="236"/>
      <c r="OQN10" s="236"/>
      <c r="OQO10" s="236"/>
      <c r="OQP10" s="236"/>
      <c r="OQQ10" s="236"/>
      <c r="OQR10" s="236"/>
      <c r="OQS10" s="236"/>
      <c r="OQT10" s="236"/>
      <c r="OQU10" s="236"/>
      <c r="OQV10" s="236"/>
      <c r="OQW10" s="236"/>
      <c r="OQX10" s="236"/>
      <c r="OQY10" s="236"/>
      <c r="OQZ10" s="236"/>
      <c r="ORA10" s="236"/>
      <c r="ORB10" s="236"/>
      <c r="ORC10" s="236"/>
      <c r="ORD10" s="236"/>
      <c r="ORE10" s="236"/>
      <c r="ORF10" s="236"/>
      <c r="ORG10" s="236"/>
      <c r="ORH10" s="236"/>
      <c r="ORI10" s="236"/>
      <c r="ORJ10" s="236"/>
      <c r="ORK10" s="236"/>
      <c r="ORL10" s="236"/>
      <c r="ORM10" s="236"/>
      <c r="ORN10" s="236"/>
      <c r="ORO10" s="236"/>
      <c r="ORP10" s="236"/>
      <c r="ORQ10" s="236"/>
      <c r="ORR10" s="236"/>
      <c r="ORS10" s="236"/>
      <c r="ORT10" s="236"/>
      <c r="ORU10" s="236"/>
      <c r="ORV10" s="236"/>
      <c r="ORW10" s="236"/>
      <c r="ORX10" s="236"/>
      <c r="ORY10" s="236"/>
      <c r="ORZ10" s="236"/>
      <c r="OSA10" s="236"/>
      <c r="OSB10" s="236"/>
      <c r="OSC10" s="236"/>
      <c r="OSD10" s="236"/>
      <c r="OSE10" s="236"/>
      <c r="OSF10" s="236"/>
      <c r="OSG10" s="236"/>
      <c r="OSH10" s="236"/>
      <c r="OSI10" s="236"/>
      <c r="OSJ10" s="236"/>
      <c r="OSK10" s="236"/>
      <c r="OSL10" s="236"/>
      <c r="OSM10" s="236"/>
      <c r="OSN10" s="236"/>
      <c r="OSO10" s="236"/>
      <c r="OSP10" s="236"/>
      <c r="OSQ10" s="236"/>
      <c r="OSR10" s="236"/>
      <c r="OSS10" s="236"/>
      <c r="OST10" s="236"/>
      <c r="OSU10" s="236"/>
      <c r="OSV10" s="236"/>
      <c r="OSW10" s="236"/>
      <c r="OSX10" s="236"/>
      <c r="OSY10" s="236"/>
      <c r="OSZ10" s="236"/>
      <c r="OTA10" s="236"/>
      <c r="OTB10" s="236"/>
      <c r="OTC10" s="236"/>
      <c r="OTD10" s="236"/>
      <c r="OTE10" s="236"/>
      <c r="OTF10" s="236"/>
      <c r="OTG10" s="236"/>
      <c r="OTH10" s="236"/>
      <c r="OTI10" s="236"/>
      <c r="OTJ10" s="236"/>
      <c r="OTK10" s="236"/>
      <c r="OTL10" s="236"/>
      <c r="OTM10" s="236"/>
      <c r="OTN10" s="236"/>
      <c r="OTO10" s="236"/>
      <c r="OTP10" s="236"/>
      <c r="OTQ10" s="236"/>
      <c r="OTR10" s="236"/>
      <c r="OTS10" s="236"/>
      <c r="OTT10" s="236"/>
      <c r="OTU10" s="236"/>
      <c r="OTV10" s="236"/>
      <c r="OTW10" s="236"/>
      <c r="OTX10" s="236"/>
      <c r="OTY10" s="236"/>
      <c r="OTZ10" s="236"/>
      <c r="OUA10" s="236"/>
      <c r="OUB10" s="236"/>
      <c r="OUC10" s="236"/>
      <c r="OUD10" s="236"/>
      <c r="OUE10" s="236"/>
      <c r="OUF10" s="236"/>
      <c r="OUG10" s="236"/>
      <c r="OUH10" s="236"/>
      <c r="OUI10" s="236"/>
      <c r="OUJ10" s="236"/>
      <c r="OUK10" s="236"/>
      <c r="OUL10" s="236"/>
      <c r="OUM10" s="236"/>
      <c r="OUN10" s="236"/>
      <c r="OUO10" s="236"/>
      <c r="OUP10" s="236"/>
      <c r="OUQ10" s="236"/>
      <c r="OUR10" s="236"/>
      <c r="OUS10" s="236"/>
      <c r="OUT10" s="236"/>
      <c r="OUU10" s="236"/>
      <c r="OUV10" s="236"/>
      <c r="OUW10" s="236"/>
      <c r="OUX10" s="236"/>
      <c r="OUY10" s="236"/>
      <c r="OUZ10" s="236"/>
      <c r="OVA10" s="236"/>
      <c r="OVB10" s="236"/>
      <c r="OVC10" s="236"/>
      <c r="OVD10" s="236"/>
      <c r="OVE10" s="236"/>
      <c r="OVF10" s="236"/>
      <c r="OVG10" s="236"/>
      <c r="OVH10" s="236"/>
      <c r="OVI10" s="236"/>
      <c r="OVJ10" s="236"/>
      <c r="OVK10" s="236"/>
      <c r="OVL10" s="236"/>
      <c r="OVM10" s="236"/>
      <c r="OVN10" s="236"/>
      <c r="OVO10" s="236"/>
      <c r="OVP10" s="236"/>
      <c r="OVQ10" s="236"/>
      <c r="OVR10" s="236"/>
      <c r="OVS10" s="236"/>
      <c r="OVT10" s="236"/>
      <c r="OVU10" s="236"/>
      <c r="OVV10" s="236"/>
      <c r="OVW10" s="236"/>
      <c r="OVX10" s="236"/>
      <c r="OVY10" s="236"/>
      <c r="OVZ10" s="236"/>
      <c r="OWA10" s="236"/>
      <c r="OWB10" s="236"/>
      <c r="OWC10" s="236"/>
      <c r="OWD10" s="236"/>
      <c r="OWE10" s="236"/>
      <c r="OWF10" s="236"/>
      <c r="OWG10" s="236"/>
      <c r="OWH10" s="236"/>
      <c r="OWI10" s="236"/>
      <c r="OWJ10" s="236"/>
      <c r="OWK10" s="236"/>
      <c r="OWL10" s="236"/>
      <c r="OWM10" s="236"/>
      <c r="OWN10" s="236"/>
      <c r="OWO10" s="236"/>
      <c r="OWP10" s="236"/>
      <c r="OWQ10" s="236"/>
      <c r="OWR10" s="236"/>
      <c r="OWS10" s="236"/>
      <c r="OWT10" s="236"/>
      <c r="OWU10" s="236"/>
      <c r="OWV10" s="236"/>
      <c r="OWW10" s="236"/>
      <c r="OWX10" s="236"/>
      <c r="OWY10" s="236"/>
      <c r="OWZ10" s="236"/>
      <c r="OXA10" s="236"/>
      <c r="OXB10" s="236"/>
      <c r="OXC10" s="236"/>
      <c r="OXD10" s="236"/>
      <c r="OXE10" s="236"/>
      <c r="OXF10" s="236"/>
      <c r="OXG10" s="236"/>
      <c r="OXH10" s="236"/>
      <c r="OXI10" s="236"/>
      <c r="OXJ10" s="236"/>
      <c r="OXK10" s="236"/>
      <c r="OXL10" s="236"/>
      <c r="OXM10" s="236"/>
      <c r="OXN10" s="236"/>
      <c r="OXO10" s="236"/>
      <c r="OXP10" s="236"/>
      <c r="OXQ10" s="236"/>
      <c r="OXR10" s="236"/>
      <c r="OXS10" s="236"/>
      <c r="OXT10" s="236"/>
      <c r="OXU10" s="236"/>
      <c r="OXV10" s="236"/>
      <c r="OXW10" s="236"/>
      <c r="OXX10" s="236"/>
      <c r="OXY10" s="236"/>
      <c r="OXZ10" s="236"/>
      <c r="OYA10" s="236"/>
      <c r="OYB10" s="236"/>
      <c r="OYC10" s="236"/>
      <c r="OYD10" s="236"/>
      <c r="OYE10" s="236"/>
      <c r="OYF10" s="236"/>
      <c r="OYG10" s="236"/>
      <c r="OYH10" s="236"/>
      <c r="OYI10" s="236"/>
      <c r="OYJ10" s="236"/>
      <c r="OYK10" s="236"/>
      <c r="OYL10" s="236"/>
      <c r="OYM10" s="236"/>
      <c r="OYN10" s="236"/>
      <c r="OYO10" s="236"/>
      <c r="OYP10" s="236"/>
      <c r="OYQ10" s="236"/>
      <c r="OYR10" s="236"/>
      <c r="OYS10" s="236"/>
      <c r="OYT10" s="236"/>
      <c r="OYU10" s="236"/>
      <c r="OYV10" s="236"/>
      <c r="OYW10" s="236"/>
      <c r="OYX10" s="236"/>
      <c r="OYY10" s="236"/>
      <c r="OYZ10" s="236"/>
      <c r="OZA10" s="236"/>
      <c r="OZB10" s="236"/>
      <c r="OZC10" s="236"/>
      <c r="OZD10" s="236"/>
      <c r="OZE10" s="236"/>
      <c r="OZF10" s="236"/>
      <c r="OZG10" s="236"/>
      <c r="OZH10" s="236"/>
      <c r="OZI10" s="236"/>
      <c r="OZJ10" s="236"/>
      <c r="OZK10" s="236"/>
      <c r="OZL10" s="236"/>
      <c r="OZM10" s="236"/>
      <c r="OZN10" s="236"/>
      <c r="OZO10" s="236"/>
      <c r="OZP10" s="236"/>
      <c r="OZQ10" s="236"/>
      <c r="OZR10" s="236"/>
      <c r="OZS10" s="236"/>
      <c r="OZT10" s="236"/>
      <c r="OZU10" s="236"/>
      <c r="OZV10" s="236"/>
      <c r="OZW10" s="236"/>
      <c r="OZX10" s="236"/>
      <c r="OZY10" s="236"/>
      <c r="OZZ10" s="236"/>
      <c r="PAA10" s="236"/>
      <c r="PAB10" s="236"/>
      <c r="PAC10" s="236"/>
      <c r="PAD10" s="236"/>
      <c r="PAE10" s="236"/>
      <c r="PAF10" s="236"/>
      <c r="PAG10" s="236"/>
      <c r="PAH10" s="236"/>
      <c r="PAI10" s="236"/>
      <c r="PAJ10" s="236"/>
      <c r="PAK10" s="236"/>
      <c r="PAL10" s="236"/>
      <c r="PAM10" s="236"/>
      <c r="PAN10" s="236"/>
      <c r="PAO10" s="236"/>
      <c r="PAP10" s="236"/>
      <c r="PAQ10" s="236"/>
      <c r="PAR10" s="236"/>
      <c r="PAS10" s="236"/>
      <c r="PAT10" s="236"/>
      <c r="PAU10" s="236"/>
      <c r="PAV10" s="236"/>
      <c r="PAW10" s="236"/>
      <c r="PAX10" s="236"/>
      <c r="PAY10" s="236"/>
      <c r="PAZ10" s="236"/>
      <c r="PBA10" s="236"/>
      <c r="PBB10" s="236"/>
      <c r="PBC10" s="236"/>
      <c r="PBD10" s="236"/>
      <c r="PBE10" s="236"/>
      <c r="PBF10" s="236"/>
      <c r="PBG10" s="236"/>
      <c r="PBH10" s="236"/>
      <c r="PBI10" s="236"/>
      <c r="PBJ10" s="236"/>
      <c r="PBK10" s="236"/>
      <c r="PBL10" s="236"/>
      <c r="PBM10" s="236"/>
      <c r="PBN10" s="236"/>
      <c r="PBO10" s="236"/>
      <c r="PBP10" s="236"/>
      <c r="PBQ10" s="236"/>
      <c r="PBR10" s="236"/>
      <c r="PBS10" s="236"/>
      <c r="PBT10" s="236"/>
      <c r="PBU10" s="236"/>
      <c r="PBV10" s="236"/>
      <c r="PBW10" s="236"/>
      <c r="PBX10" s="236"/>
      <c r="PBY10" s="236"/>
      <c r="PBZ10" s="236"/>
      <c r="PCA10" s="236"/>
      <c r="PCB10" s="236"/>
      <c r="PCC10" s="236"/>
      <c r="PCD10" s="236"/>
      <c r="PCE10" s="236"/>
      <c r="PCF10" s="236"/>
      <c r="PCG10" s="236"/>
      <c r="PCH10" s="236"/>
      <c r="PCI10" s="236"/>
      <c r="PCJ10" s="236"/>
      <c r="PCK10" s="236"/>
      <c r="PCL10" s="236"/>
      <c r="PCM10" s="236"/>
      <c r="PCN10" s="236"/>
      <c r="PCO10" s="236"/>
      <c r="PCP10" s="236"/>
      <c r="PCQ10" s="236"/>
      <c r="PCR10" s="236"/>
      <c r="PCS10" s="236"/>
      <c r="PCT10" s="236"/>
      <c r="PCU10" s="236"/>
      <c r="PCV10" s="236"/>
      <c r="PCW10" s="236"/>
      <c r="PCX10" s="236"/>
      <c r="PCY10" s="236"/>
      <c r="PCZ10" s="236"/>
      <c r="PDA10" s="236"/>
      <c r="PDB10" s="236"/>
      <c r="PDC10" s="236"/>
      <c r="PDD10" s="236"/>
      <c r="PDE10" s="236"/>
      <c r="PDF10" s="236"/>
      <c r="PDG10" s="236"/>
      <c r="PDH10" s="236"/>
      <c r="PDI10" s="236"/>
      <c r="PDJ10" s="236"/>
      <c r="PDK10" s="236"/>
      <c r="PDL10" s="236"/>
      <c r="PDM10" s="236"/>
      <c r="PDN10" s="236"/>
      <c r="PDO10" s="236"/>
      <c r="PDP10" s="236"/>
      <c r="PDQ10" s="236"/>
      <c r="PDR10" s="236"/>
      <c r="PDS10" s="236"/>
      <c r="PDT10" s="236"/>
      <c r="PDU10" s="236"/>
      <c r="PDV10" s="236"/>
      <c r="PDW10" s="236"/>
      <c r="PDX10" s="236"/>
      <c r="PDY10" s="236"/>
      <c r="PDZ10" s="236"/>
      <c r="PEA10" s="236"/>
      <c r="PEB10" s="236"/>
      <c r="PEC10" s="236"/>
      <c r="PED10" s="236"/>
      <c r="PEE10" s="236"/>
      <c r="PEF10" s="236"/>
      <c r="PEG10" s="236"/>
      <c r="PEH10" s="236"/>
      <c r="PEI10" s="236"/>
      <c r="PEJ10" s="236"/>
      <c r="PEK10" s="236"/>
      <c r="PEL10" s="236"/>
      <c r="PEM10" s="236"/>
      <c r="PEN10" s="236"/>
      <c r="PEO10" s="236"/>
      <c r="PEP10" s="236"/>
      <c r="PEQ10" s="236"/>
      <c r="PER10" s="236"/>
      <c r="PES10" s="236"/>
      <c r="PET10" s="236"/>
      <c r="PEU10" s="236"/>
      <c r="PEV10" s="236"/>
      <c r="PEW10" s="236"/>
      <c r="PEX10" s="236"/>
      <c r="PEY10" s="236"/>
      <c r="PEZ10" s="236"/>
      <c r="PFA10" s="236"/>
      <c r="PFB10" s="236"/>
      <c r="PFC10" s="236"/>
      <c r="PFD10" s="236"/>
      <c r="PFE10" s="236"/>
      <c r="PFF10" s="236"/>
      <c r="PFG10" s="236"/>
      <c r="PFH10" s="236"/>
      <c r="PFI10" s="236"/>
      <c r="PFJ10" s="236"/>
      <c r="PFK10" s="236"/>
      <c r="PFL10" s="236"/>
      <c r="PFM10" s="236"/>
      <c r="PFN10" s="236"/>
      <c r="PFO10" s="236"/>
      <c r="PFP10" s="236"/>
      <c r="PFQ10" s="236"/>
      <c r="PFR10" s="236"/>
      <c r="PFS10" s="236"/>
      <c r="PFT10" s="236"/>
      <c r="PFU10" s="236"/>
      <c r="PFV10" s="236"/>
      <c r="PFW10" s="236"/>
      <c r="PFX10" s="236"/>
      <c r="PFY10" s="236"/>
      <c r="PFZ10" s="236"/>
      <c r="PGA10" s="236"/>
      <c r="PGB10" s="236"/>
      <c r="PGC10" s="236"/>
      <c r="PGD10" s="236"/>
      <c r="PGE10" s="236"/>
      <c r="PGF10" s="236"/>
      <c r="PGG10" s="236"/>
      <c r="PGH10" s="236"/>
      <c r="PGI10" s="236"/>
      <c r="PGJ10" s="236"/>
      <c r="PGK10" s="236"/>
      <c r="PGL10" s="236"/>
      <c r="PGM10" s="236"/>
      <c r="PGN10" s="236"/>
      <c r="PGO10" s="236"/>
      <c r="PGP10" s="236"/>
      <c r="PGQ10" s="236"/>
      <c r="PGR10" s="236"/>
      <c r="PGS10" s="236"/>
      <c r="PGT10" s="236"/>
      <c r="PGU10" s="236"/>
      <c r="PGV10" s="236"/>
      <c r="PGW10" s="236"/>
      <c r="PGX10" s="236"/>
      <c r="PGY10" s="236"/>
      <c r="PGZ10" s="236"/>
      <c r="PHA10" s="236"/>
      <c r="PHB10" s="236"/>
      <c r="PHC10" s="236"/>
      <c r="PHD10" s="236"/>
      <c r="PHE10" s="236"/>
      <c r="PHF10" s="236"/>
      <c r="PHG10" s="236"/>
      <c r="PHH10" s="236"/>
      <c r="PHI10" s="236"/>
      <c r="PHJ10" s="236"/>
      <c r="PHK10" s="236"/>
      <c r="PHL10" s="236"/>
      <c r="PHM10" s="236"/>
      <c r="PHN10" s="236"/>
      <c r="PHO10" s="236"/>
      <c r="PHP10" s="236"/>
      <c r="PHQ10" s="236"/>
      <c r="PHR10" s="236"/>
      <c r="PHS10" s="236"/>
      <c r="PHT10" s="236"/>
      <c r="PHU10" s="236"/>
      <c r="PHV10" s="236"/>
      <c r="PHW10" s="236"/>
      <c r="PHX10" s="236"/>
      <c r="PHY10" s="236"/>
      <c r="PHZ10" s="236"/>
      <c r="PIA10" s="236"/>
      <c r="PIB10" s="236"/>
      <c r="PIC10" s="236"/>
      <c r="PID10" s="236"/>
      <c r="PIE10" s="236"/>
      <c r="PIF10" s="236"/>
      <c r="PIG10" s="236"/>
      <c r="PIH10" s="236"/>
      <c r="PII10" s="236"/>
      <c r="PIJ10" s="236"/>
      <c r="PIK10" s="236"/>
      <c r="PIL10" s="236"/>
      <c r="PIM10" s="236"/>
      <c r="PIN10" s="236"/>
      <c r="PIO10" s="236"/>
      <c r="PIP10" s="236"/>
      <c r="PIQ10" s="236"/>
      <c r="PIR10" s="236"/>
      <c r="PIS10" s="236"/>
      <c r="PIT10" s="236"/>
      <c r="PIU10" s="236"/>
      <c r="PIV10" s="236"/>
      <c r="PIW10" s="236"/>
      <c r="PIX10" s="236"/>
      <c r="PIY10" s="236"/>
      <c r="PIZ10" s="236"/>
      <c r="PJA10" s="236"/>
      <c r="PJB10" s="236"/>
      <c r="PJC10" s="236"/>
      <c r="PJD10" s="236"/>
      <c r="PJE10" s="236"/>
      <c r="PJF10" s="236"/>
      <c r="PJG10" s="236"/>
      <c r="PJH10" s="236"/>
      <c r="PJI10" s="236"/>
      <c r="PJJ10" s="236"/>
      <c r="PJK10" s="236"/>
      <c r="PJL10" s="236"/>
      <c r="PJM10" s="236"/>
      <c r="PJN10" s="236"/>
      <c r="PJO10" s="236"/>
      <c r="PJP10" s="236"/>
      <c r="PJQ10" s="236"/>
      <c r="PJR10" s="236"/>
      <c r="PJS10" s="236"/>
      <c r="PJT10" s="236"/>
      <c r="PJU10" s="236"/>
      <c r="PJV10" s="236"/>
      <c r="PJW10" s="236"/>
      <c r="PJX10" s="236"/>
      <c r="PJY10" s="236"/>
      <c r="PJZ10" s="236"/>
      <c r="PKA10" s="236"/>
      <c r="PKB10" s="236"/>
      <c r="PKC10" s="236"/>
      <c r="PKD10" s="236"/>
      <c r="PKE10" s="236"/>
      <c r="PKF10" s="236"/>
      <c r="PKG10" s="236"/>
      <c r="PKH10" s="236"/>
      <c r="PKI10" s="236"/>
      <c r="PKJ10" s="236"/>
      <c r="PKK10" s="236"/>
      <c r="PKL10" s="236"/>
      <c r="PKM10" s="236"/>
      <c r="PKN10" s="236"/>
      <c r="PKO10" s="236"/>
      <c r="PKP10" s="236"/>
      <c r="PKQ10" s="236"/>
      <c r="PKR10" s="236"/>
      <c r="PKS10" s="236"/>
      <c r="PKT10" s="236"/>
      <c r="PKU10" s="236"/>
      <c r="PKV10" s="236"/>
      <c r="PKW10" s="236"/>
      <c r="PKX10" s="236"/>
      <c r="PKY10" s="236"/>
      <c r="PKZ10" s="236"/>
      <c r="PLA10" s="236"/>
      <c r="PLB10" s="236"/>
      <c r="PLC10" s="236"/>
      <c r="PLD10" s="236"/>
      <c r="PLE10" s="236"/>
      <c r="PLF10" s="236"/>
      <c r="PLG10" s="236"/>
      <c r="PLH10" s="236"/>
      <c r="PLI10" s="236"/>
      <c r="PLJ10" s="236"/>
      <c r="PLK10" s="236"/>
      <c r="PLL10" s="236"/>
      <c r="PLM10" s="236"/>
      <c r="PLN10" s="236"/>
      <c r="PLO10" s="236"/>
      <c r="PLP10" s="236"/>
      <c r="PLQ10" s="236"/>
      <c r="PLR10" s="236"/>
      <c r="PLS10" s="236"/>
      <c r="PLT10" s="236"/>
      <c r="PLU10" s="236"/>
      <c r="PLV10" s="236"/>
      <c r="PLW10" s="236"/>
      <c r="PLX10" s="236"/>
      <c r="PLY10" s="236"/>
      <c r="PLZ10" s="236"/>
      <c r="PMA10" s="236"/>
      <c r="PMB10" s="236"/>
      <c r="PMC10" s="236"/>
      <c r="PMD10" s="236"/>
      <c r="PME10" s="236"/>
      <c r="PMF10" s="236"/>
      <c r="PMG10" s="236"/>
      <c r="PMH10" s="236"/>
      <c r="PMI10" s="236"/>
      <c r="PMJ10" s="236"/>
      <c r="PMK10" s="236"/>
      <c r="PML10" s="236"/>
      <c r="PMM10" s="236"/>
      <c r="PMN10" s="236"/>
      <c r="PMO10" s="236"/>
      <c r="PMP10" s="236"/>
      <c r="PMQ10" s="236"/>
      <c r="PMR10" s="236"/>
      <c r="PMS10" s="236"/>
      <c r="PMT10" s="236"/>
      <c r="PMU10" s="236"/>
      <c r="PMV10" s="236"/>
      <c r="PMW10" s="236"/>
      <c r="PMX10" s="236"/>
      <c r="PMY10" s="236"/>
      <c r="PMZ10" s="236"/>
      <c r="PNA10" s="236"/>
      <c r="PNB10" s="236"/>
      <c r="PNC10" s="236"/>
      <c r="PND10" s="236"/>
      <c r="PNE10" s="236"/>
      <c r="PNF10" s="236"/>
      <c r="PNG10" s="236"/>
      <c r="PNH10" s="236"/>
      <c r="PNI10" s="236"/>
      <c r="PNJ10" s="236"/>
      <c r="PNK10" s="236"/>
      <c r="PNL10" s="236"/>
      <c r="PNM10" s="236"/>
      <c r="PNN10" s="236"/>
      <c r="PNO10" s="236"/>
      <c r="PNP10" s="236"/>
      <c r="PNQ10" s="236"/>
      <c r="PNR10" s="236"/>
      <c r="PNS10" s="236"/>
      <c r="PNT10" s="236"/>
      <c r="PNU10" s="236"/>
      <c r="PNV10" s="236"/>
      <c r="PNW10" s="236"/>
      <c r="PNX10" s="236"/>
      <c r="PNY10" s="236"/>
      <c r="PNZ10" s="236"/>
      <c r="POA10" s="236"/>
      <c r="POB10" s="236"/>
      <c r="POC10" s="236"/>
      <c r="POD10" s="236"/>
      <c r="POE10" s="236"/>
      <c r="POF10" s="236"/>
      <c r="POG10" s="236"/>
      <c r="POH10" s="236"/>
      <c r="POI10" s="236"/>
      <c r="POJ10" s="236"/>
      <c r="POK10" s="236"/>
      <c r="POL10" s="236"/>
      <c r="POM10" s="236"/>
      <c r="PON10" s="236"/>
      <c r="POO10" s="236"/>
      <c r="POP10" s="236"/>
      <c r="POQ10" s="236"/>
      <c r="POR10" s="236"/>
      <c r="POS10" s="236"/>
      <c r="POT10" s="236"/>
      <c r="POU10" s="236"/>
      <c r="POV10" s="236"/>
      <c r="POW10" s="236"/>
      <c r="POX10" s="236"/>
      <c r="POY10" s="236"/>
      <c r="POZ10" s="236"/>
      <c r="PPA10" s="236"/>
      <c r="PPB10" s="236"/>
      <c r="PPC10" s="236"/>
      <c r="PPD10" s="236"/>
      <c r="PPE10" s="236"/>
      <c r="PPF10" s="236"/>
      <c r="PPG10" s="236"/>
      <c r="PPH10" s="236"/>
      <c r="PPI10" s="236"/>
      <c r="PPJ10" s="236"/>
      <c r="PPK10" s="236"/>
      <c r="PPL10" s="236"/>
      <c r="PPM10" s="236"/>
      <c r="PPN10" s="236"/>
      <c r="PPO10" s="236"/>
      <c r="PPP10" s="236"/>
      <c r="PPQ10" s="236"/>
      <c r="PPR10" s="236"/>
      <c r="PPS10" s="236"/>
      <c r="PPT10" s="236"/>
      <c r="PPU10" s="236"/>
      <c r="PPV10" s="236"/>
      <c r="PPW10" s="236"/>
      <c r="PPX10" s="236"/>
      <c r="PPY10" s="236"/>
      <c r="PPZ10" s="236"/>
      <c r="PQA10" s="236"/>
      <c r="PQB10" s="236"/>
      <c r="PQC10" s="236"/>
      <c r="PQD10" s="236"/>
      <c r="PQE10" s="236"/>
      <c r="PQF10" s="236"/>
      <c r="PQG10" s="236"/>
      <c r="PQH10" s="236"/>
      <c r="PQI10" s="236"/>
      <c r="PQJ10" s="236"/>
      <c r="PQK10" s="236"/>
      <c r="PQL10" s="236"/>
      <c r="PQM10" s="236"/>
      <c r="PQN10" s="236"/>
      <c r="PQO10" s="236"/>
      <c r="PQP10" s="236"/>
      <c r="PQQ10" s="236"/>
      <c r="PQR10" s="236"/>
      <c r="PQS10" s="236"/>
      <c r="PQT10" s="236"/>
      <c r="PQU10" s="236"/>
      <c r="PQV10" s="236"/>
      <c r="PQW10" s="236"/>
      <c r="PQX10" s="236"/>
      <c r="PQY10" s="236"/>
      <c r="PQZ10" s="236"/>
      <c r="PRA10" s="236"/>
      <c r="PRB10" s="236"/>
      <c r="PRC10" s="236"/>
      <c r="PRD10" s="236"/>
      <c r="PRE10" s="236"/>
      <c r="PRF10" s="236"/>
      <c r="PRG10" s="236"/>
      <c r="PRH10" s="236"/>
      <c r="PRI10" s="236"/>
      <c r="PRJ10" s="236"/>
      <c r="PRK10" s="236"/>
      <c r="PRL10" s="236"/>
      <c r="PRM10" s="236"/>
      <c r="PRN10" s="236"/>
      <c r="PRO10" s="236"/>
      <c r="PRP10" s="236"/>
      <c r="PRQ10" s="236"/>
      <c r="PRR10" s="236"/>
      <c r="PRS10" s="236"/>
      <c r="PRT10" s="236"/>
      <c r="PRU10" s="236"/>
      <c r="PRV10" s="236"/>
      <c r="PRW10" s="236"/>
      <c r="PRX10" s="236"/>
      <c r="PRY10" s="236"/>
      <c r="PRZ10" s="236"/>
      <c r="PSA10" s="236"/>
      <c r="PSB10" s="236"/>
      <c r="PSC10" s="236"/>
      <c r="PSD10" s="236"/>
      <c r="PSE10" s="236"/>
      <c r="PSF10" s="236"/>
      <c r="PSG10" s="236"/>
      <c r="PSH10" s="236"/>
      <c r="PSI10" s="236"/>
      <c r="PSJ10" s="236"/>
      <c r="PSK10" s="236"/>
      <c r="PSL10" s="236"/>
      <c r="PSM10" s="236"/>
      <c r="PSN10" s="236"/>
      <c r="PSO10" s="236"/>
      <c r="PSP10" s="236"/>
      <c r="PSQ10" s="236"/>
      <c r="PSR10" s="236"/>
      <c r="PSS10" s="236"/>
      <c r="PST10" s="236"/>
      <c r="PSU10" s="236"/>
      <c r="PSV10" s="236"/>
      <c r="PSW10" s="236"/>
      <c r="PSX10" s="236"/>
      <c r="PSY10" s="236"/>
      <c r="PSZ10" s="236"/>
      <c r="PTA10" s="236"/>
      <c r="PTB10" s="236"/>
      <c r="PTC10" s="236"/>
      <c r="PTD10" s="236"/>
      <c r="PTE10" s="236"/>
      <c r="PTF10" s="236"/>
      <c r="PTG10" s="236"/>
      <c r="PTH10" s="236"/>
      <c r="PTI10" s="236"/>
      <c r="PTJ10" s="236"/>
      <c r="PTK10" s="236"/>
      <c r="PTL10" s="236"/>
      <c r="PTM10" s="236"/>
      <c r="PTN10" s="236"/>
      <c r="PTO10" s="236"/>
      <c r="PTP10" s="236"/>
      <c r="PTQ10" s="236"/>
      <c r="PTR10" s="236"/>
      <c r="PTS10" s="236"/>
      <c r="PTT10" s="236"/>
      <c r="PTU10" s="236"/>
      <c r="PTV10" s="236"/>
      <c r="PTW10" s="236"/>
      <c r="PTX10" s="236"/>
      <c r="PTY10" s="236"/>
      <c r="PTZ10" s="236"/>
      <c r="PUA10" s="236"/>
      <c r="PUB10" s="236"/>
      <c r="PUC10" s="236"/>
      <c r="PUD10" s="236"/>
      <c r="PUE10" s="236"/>
      <c r="PUF10" s="236"/>
      <c r="PUG10" s="236"/>
      <c r="PUH10" s="236"/>
      <c r="PUI10" s="236"/>
      <c r="PUJ10" s="236"/>
      <c r="PUK10" s="236"/>
      <c r="PUL10" s="236"/>
      <c r="PUM10" s="236"/>
      <c r="PUN10" s="236"/>
      <c r="PUO10" s="236"/>
      <c r="PUP10" s="236"/>
      <c r="PUQ10" s="236"/>
      <c r="PUR10" s="236"/>
      <c r="PUS10" s="236"/>
      <c r="PUT10" s="236"/>
      <c r="PUU10" s="236"/>
      <c r="PUV10" s="236"/>
      <c r="PUW10" s="236"/>
      <c r="PUX10" s="236"/>
      <c r="PUY10" s="236"/>
      <c r="PUZ10" s="236"/>
      <c r="PVA10" s="236"/>
      <c r="PVB10" s="236"/>
      <c r="PVC10" s="236"/>
      <c r="PVD10" s="236"/>
      <c r="PVE10" s="236"/>
      <c r="PVF10" s="236"/>
      <c r="PVG10" s="236"/>
      <c r="PVH10" s="236"/>
      <c r="PVI10" s="236"/>
      <c r="PVJ10" s="236"/>
      <c r="PVK10" s="236"/>
      <c r="PVL10" s="236"/>
      <c r="PVM10" s="236"/>
      <c r="PVN10" s="236"/>
      <c r="PVO10" s="236"/>
      <c r="PVP10" s="236"/>
      <c r="PVQ10" s="236"/>
      <c r="PVR10" s="236"/>
      <c r="PVS10" s="236"/>
      <c r="PVT10" s="236"/>
      <c r="PVU10" s="236"/>
      <c r="PVV10" s="236"/>
      <c r="PVW10" s="236"/>
      <c r="PVX10" s="236"/>
      <c r="PVY10" s="236"/>
      <c r="PVZ10" s="236"/>
      <c r="PWA10" s="236"/>
      <c r="PWB10" s="236"/>
      <c r="PWC10" s="236"/>
      <c r="PWD10" s="236"/>
      <c r="PWE10" s="236"/>
      <c r="PWF10" s="236"/>
      <c r="PWG10" s="236"/>
      <c r="PWH10" s="236"/>
      <c r="PWI10" s="236"/>
      <c r="PWJ10" s="236"/>
      <c r="PWK10" s="236"/>
      <c r="PWL10" s="236"/>
      <c r="PWM10" s="236"/>
      <c r="PWN10" s="236"/>
      <c r="PWO10" s="236"/>
      <c r="PWP10" s="236"/>
      <c r="PWQ10" s="236"/>
      <c r="PWR10" s="236"/>
      <c r="PWS10" s="236"/>
      <c r="PWT10" s="236"/>
      <c r="PWU10" s="236"/>
      <c r="PWV10" s="236"/>
      <c r="PWW10" s="236"/>
      <c r="PWX10" s="236"/>
      <c r="PWY10" s="236"/>
      <c r="PWZ10" s="236"/>
      <c r="PXA10" s="236"/>
      <c r="PXB10" s="236"/>
      <c r="PXC10" s="236"/>
      <c r="PXD10" s="236"/>
      <c r="PXE10" s="236"/>
      <c r="PXF10" s="236"/>
      <c r="PXG10" s="236"/>
      <c r="PXH10" s="236"/>
      <c r="PXI10" s="236"/>
      <c r="PXJ10" s="236"/>
      <c r="PXK10" s="236"/>
      <c r="PXL10" s="236"/>
      <c r="PXM10" s="236"/>
      <c r="PXN10" s="236"/>
      <c r="PXO10" s="236"/>
      <c r="PXP10" s="236"/>
      <c r="PXQ10" s="236"/>
      <c r="PXR10" s="236"/>
      <c r="PXS10" s="236"/>
      <c r="PXT10" s="236"/>
      <c r="PXU10" s="236"/>
      <c r="PXV10" s="236"/>
      <c r="PXW10" s="236"/>
      <c r="PXX10" s="236"/>
      <c r="PXY10" s="236"/>
      <c r="PXZ10" s="236"/>
      <c r="PYA10" s="236"/>
      <c r="PYB10" s="236"/>
      <c r="PYC10" s="236"/>
      <c r="PYD10" s="236"/>
      <c r="PYE10" s="236"/>
      <c r="PYF10" s="236"/>
      <c r="PYG10" s="236"/>
      <c r="PYH10" s="236"/>
      <c r="PYI10" s="236"/>
      <c r="PYJ10" s="236"/>
      <c r="PYK10" s="236"/>
      <c r="PYL10" s="236"/>
      <c r="PYM10" s="236"/>
      <c r="PYN10" s="236"/>
      <c r="PYO10" s="236"/>
      <c r="PYP10" s="236"/>
      <c r="PYQ10" s="236"/>
      <c r="PYR10" s="236"/>
      <c r="PYS10" s="236"/>
      <c r="PYT10" s="236"/>
      <c r="PYU10" s="236"/>
      <c r="PYV10" s="236"/>
      <c r="PYW10" s="236"/>
      <c r="PYX10" s="236"/>
      <c r="PYY10" s="236"/>
      <c r="PYZ10" s="236"/>
      <c r="PZA10" s="236"/>
      <c r="PZB10" s="236"/>
      <c r="PZC10" s="236"/>
      <c r="PZD10" s="236"/>
      <c r="PZE10" s="236"/>
      <c r="PZF10" s="236"/>
      <c r="PZG10" s="236"/>
      <c r="PZH10" s="236"/>
      <c r="PZI10" s="236"/>
      <c r="PZJ10" s="236"/>
      <c r="PZK10" s="236"/>
      <c r="PZL10" s="236"/>
      <c r="PZM10" s="236"/>
      <c r="PZN10" s="236"/>
      <c r="PZO10" s="236"/>
      <c r="PZP10" s="236"/>
      <c r="PZQ10" s="236"/>
      <c r="PZR10" s="236"/>
      <c r="PZS10" s="236"/>
      <c r="PZT10" s="236"/>
      <c r="PZU10" s="236"/>
      <c r="PZV10" s="236"/>
      <c r="PZW10" s="236"/>
      <c r="PZX10" s="236"/>
      <c r="PZY10" s="236"/>
      <c r="PZZ10" s="236"/>
      <c r="QAA10" s="236"/>
      <c r="QAB10" s="236"/>
      <c r="QAC10" s="236"/>
      <c r="QAD10" s="236"/>
      <c r="QAE10" s="236"/>
      <c r="QAF10" s="236"/>
      <c r="QAG10" s="236"/>
      <c r="QAH10" s="236"/>
      <c r="QAI10" s="236"/>
      <c r="QAJ10" s="236"/>
      <c r="QAK10" s="236"/>
      <c r="QAL10" s="236"/>
      <c r="QAM10" s="236"/>
      <c r="QAN10" s="236"/>
      <c r="QAO10" s="236"/>
      <c r="QAP10" s="236"/>
      <c r="QAQ10" s="236"/>
      <c r="QAR10" s="236"/>
      <c r="QAS10" s="236"/>
      <c r="QAT10" s="236"/>
      <c r="QAU10" s="236"/>
      <c r="QAV10" s="236"/>
      <c r="QAW10" s="236"/>
      <c r="QAX10" s="236"/>
      <c r="QAY10" s="236"/>
      <c r="QAZ10" s="236"/>
      <c r="QBA10" s="236"/>
      <c r="QBB10" s="236"/>
      <c r="QBC10" s="236"/>
      <c r="QBD10" s="236"/>
      <c r="QBE10" s="236"/>
      <c r="QBF10" s="236"/>
      <c r="QBG10" s="236"/>
      <c r="QBH10" s="236"/>
      <c r="QBI10" s="236"/>
      <c r="QBJ10" s="236"/>
      <c r="QBK10" s="236"/>
      <c r="QBL10" s="236"/>
      <c r="QBM10" s="236"/>
      <c r="QBN10" s="236"/>
      <c r="QBO10" s="236"/>
      <c r="QBP10" s="236"/>
      <c r="QBQ10" s="236"/>
      <c r="QBR10" s="236"/>
      <c r="QBS10" s="236"/>
      <c r="QBT10" s="236"/>
      <c r="QBU10" s="236"/>
      <c r="QBV10" s="236"/>
      <c r="QBW10" s="236"/>
      <c r="QBX10" s="236"/>
      <c r="QBY10" s="236"/>
      <c r="QBZ10" s="236"/>
      <c r="QCA10" s="236"/>
      <c r="QCB10" s="236"/>
      <c r="QCC10" s="236"/>
      <c r="QCD10" s="236"/>
      <c r="QCE10" s="236"/>
      <c r="QCF10" s="236"/>
      <c r="QCG10" s="236"/>
      <c r="QCH10" s="236"/>
      <c r="QCI10" s="236"/>
      <c r="QCJ10" s="236"/>
      <c r="QCK10" s="236"/>
      <c r="QCL10" s="236"/>
      <c r="QCM10" s="236"/>
      <c r="QCN10" s="236"/>
      <c r="QCO10" s="236"/>
      <c r="QCP10" s="236"/>
      <c r="QCQ10" s="236"/>
      <c r="QCR10" s="236"/>
      <c r="QCS10" s="236"/>
      <c r="QCT10" s="236"/>
      <c r="QCU10" s="236"/>
      <c r="QCV10" s="236"/>
      <c r="QCW10" s="236"/>
      <c r="QCX10" s="236"/>
      <c r="QCY10" s="236"/>
      <c r="QCZ10" s="236"/>
      <c r="QDA10" s="236"/>
      <c r="QDB10" s="236"/>
      <c r="QDC10" s="236"/>
      <c r="QDD10" s="236"/>
      <c r="QDE10" s="236"/>
      <c r="QDF10" s="236"/>
      <c r="QDG10" s="236"/>
      <c r="QDH10" s="236"/>
      <c r="QDI10" s="236"/>
      <c r="QDJ10" s="236"/>
      <c r="QDK10" s="236"/>
      <c r="QDL10" s="236"/>
      <c r="QDM10" s="236"/>
      <c r="QDN10" s="236"/>
      <c r="QDO10" s="236"/>
      <c r="QDP10" s="236"/>
      <c r="QDQ10" s="236"/>
      <c r="QDR10" s="236"/>
      <c r="QDS10" s="236"/>
      <c r="QDT10" s="236"/>
      <c r="QDU10" s="236"/>
      <c r="QDV10" s="236"/>
      <c r="QDW10" s="236"/>
      <c r="QDX10" s="236"/>
      <c r="QDY10" s="236"/>
      <c r="QDZ10" s="236"/>
      <c r="QEA10" s="236"/>
      <c r="QEB10" s="236"/>
      <c r="QEC10" s="236"/>
      <c r="QED10" s="236"/>
      <c r="QEE10" s="236"/>
      <c r="QEF10" s="236"/>
      <c r="QEG10" s="236"/>
      <c r="QEH10" s="236"/>
      <c r="QEI10" s="236"/>
      <c r="QEJ10" s="236"/>
      <c r="QEK10" s="236"/>
      <c r="QEL10" s="236"/>
      <c r="QEM10" s="236"/>
      <c r="QEN10" s="236"/>
      <c r="QEO10" s="236"/>
      <c r="QEP10" s="236"/>
      <c r="QEQ10" s="236"/>
      <c r="QER10" s="236"/>
      <c r="QES10" s="236"/>
      <c r="QET10" s="236"/>
      <c r="QEU10" s="236"/>
      <c r="QEV10" s="236"/>
      <c r="QEW10" s="236"/>
      <c r="QEX10" s="236"/>
      <c r="QEY10" s="236"/>
      <c r="QEZ10" s="236"/>
      <c r="QFA10" s="236"/>
      <c r="QFB10" s="236"/>
      <c r="QFC10" s="236"/>
      <c r="QFD10" s="236"/>
      <c r="QFE10" s="236"/>
      <c r="QFF10" s="236"/>
      <c r="QFG10" s="236"/>
      <c r="QFH10" s="236"/>
      <c r="QFI10" s="236"/>
      <c r="QFJ10" s="236"/>
      <c r="QFK10" s="236"/>
      <c r="QFL10" s="236"/>
      <c r="QFM10" s="236"/>
      <c r="QFN10" s="236"/>
      <c r="QFO10" s="236"/>
      <c r="QFP10" s="236"/>
      <c r="QFQ10" s="236"/>
      <c r="QFR10" s="236"/>
      <c r="QFS10" s="236"/>
      <c r="QFT10" s="236"/>
      <c r="QFU10" s="236"/>
      <c r="QFV10" s="236"/>
      <c r="QFW10" s="236"/>
      <c r="QFX10" s="236"/>
      <c r="QFY10" s="236"/>
      <c r="QFZ10" s="236"/>
      <c r="QGA10" s="236"/>
      <c r="QGB10" s="236"/>
      <c r="QGC10" s="236"/>
      <c r="QGD10" s="236"/>
      <c r="QGE10" s="236"/>
      <c r="QGF10" s="236"/>
      <c r="QGG10" s="236"/>
      <c r="QGH10" s="236"/>
      <c r="QGI10" s="236"/>
      <c r="QGJ10" s="236"/>
      <c r="QGK10" s="236"/>
      <c r="QGL10" s="236"/>
      <c r="QGM10" s="236"/>
      <c r="QGN10" s="236"/>
      <c r="QGO10" s="236"/>
      <c r="QGP10" s="236"/>
      <c r="QGQ10" s="236"/>
      <c r="QGR10" s="236"/>
      <c r="QGS10" s="236"/>
      <c r="QGT10" s="236"/>
      <c r="QGU10" s="236"/>
      <c r="QGV10" s="236"/>
      <c r="QGW10" s="236"/>
      <c r="QGX10" s="236"/>
      <c r="QGY10" s="236"/>
      <c r="QGZ10" s="236"/>
      <c r="QHA10" s="236"/>
      <c r="QHB10" s="236"/>
      <c r="QHC10" s="236"/>
      <c r="QHD10" s="236"/>
      <c r="QHE10" s="236"/>
      <c r="QHF10" s="236"/>
      <c r="QHG10" s="236"/>
      <c r="QHH10" s="236"/>
      <c r="QHI10" s="236"/>
      <c r="QHJ10" s="236"/>
      <c r="QHK10" s="236"/>
      <c r="QHL10" s="236"/>
      <c r="QHM10" s="236"/>
      <c r="QHN10" s="236"/>
      <c r="QHO10" s="236"/>
      <c r="QHP10" s="236"/>
      <c r="QHQ10" s="236"/>
      <c r="QHR10" s="236"/>
      <c r="QHS10" s="236"/>
      <c r="QHT10" s="236"/>
      <c r="QHU10" s="236"/>
      <c r="QHV10" s="236"/>
      <c r="QHW10" s="236"/>
      <c r="QHX10" s="236"/>
      <c r="QHY10" s="236"/>
      <c r="QHZ10" s="236"/>
      <c r="QIA10" s="236"/>
      <c r="QIB10" s="236"/>
      <c r="QIC10" s="236"/>
      <c r="QID10" s="236"/>
      <c r="QIE10" s="236"/>
      <c r="QIF10" s="236"/>
      <c r="QIG10" s="236"/>
      <c r="QIH10" s="236"/>
      <c r="QII10" s="236"/>
      <c r="QIJ10" s="236"/>
      <c r="QIK10" s="236"/>
      <c r="QIL10" s="236"/>
      <c r="QIM10" s="236"/>
      <c r="QIN10" s="236"/>
      <c r="QIO10" s="236"/>
      <c r="QIP10" s="236"/>
      <c r="QIQ10" s="236"/>
      <c r="QIR10" s="236"/>
      <c r="QIS10" s="236"/>
      <c r="QIT10" s="236"/>
      <c r="QIU10" s="236"/>
      <c r="QIV10" s="236"/>
      <c r="QIW10" s="236"/>
      <c r="QIX10" s="236"/>
      <c r="QIY10" s="236"/>
      <c r="QIZ10" s="236"/>
      <c r="QJA10" s="236"/>
      <c r="QJB10" s="236"/>
      <c r="QJC10" s="236"/>
      <c r="QJD10" s="236"/>
      <c r="QJE10" s="236"/>
      <c r="QJF10" s="236"/>
      <c r="QJG10" s="236"/>
      <c r="QJH10" s="236"/>
      <c r="QJI10" s="236"/>
      <c r="QJJ10" s="236"/>
      <c r="QJK10" s="236"/>
      <c r="QJL10" s="236"/>
      <c r="QJM10" s="236"/>
      <c r="QJN10" s="236"/>
      <c r="QJO10" s="236"/>
      <c r="QJP10" s="236"/>
      <c r="QJQ10" s="236"/>
      <c r="QJR10" s="236"/>
      <c r="QJS10" s="236"/>
      <c r="QJT10" s="236"/>
      <c r="QJU10" s="236"/>
      <c r="QJV10" s="236"/>
      <c r="QJW10" s="236"/>
      <c r="QJX10" s="236"/>
      <c r="QJY10" s="236"/>
      <c r="QJZ10" s="236"/>
      <c r="QKA10" s="236"/>
      <c r="QKB10" s="236"/>
      <c r="QKC10" s="236"/>
      <c r="QKD10" s="236"/>
      <c r="QKE10" s="236"/>
      <c r="QKF10" s="236"/>
      <c r="QKG10" s="236"/>
      <c r="QKH10" s="236"/>
      <c r="QKI10" s="236"/>
      <c r="QKJ10" s="236"/>
      <c r="QKK10" s="236"/>
      <c r="QKL10" s="236"/>
      <c r="QKM10" s="236"/>
      <c r="QKN10" s="236"/>
      <c r="QKO10" s="236"/>
      <c r="QKP10" s="236"/>
      <c r="QKQ10" s="236"/>
      <c r="QKR10" s="236"/>
      <c r="QKS10" s="236"/>
      <c r="QKT10" s="236"/>
      <c r="QKU10" s="236"/>
      <c r="QKV10" s="236"/>
      <c r="QKW10" s="236"/>
      <c r="QKX10" s="236"/>
      <c r="QKY10" s="236"/>
      <c r="QKZ10" s="236"/>
      <c r="QLA10" s="236"/>
      <c r="QLB10" s="236"/>
      <c r="QLC10" s="236"/>
      <c r="QLD10" s="236"/>
      <c r="QLE10" s="236"/>
      <c r="QLF10" s="236"/>
      <c r="QLG10" s="236"/>
      <c r="QLH10" s="236"/>
      <c r="QLI10" s="236"/>
      <c r="QLJ10" s="236"/>
      <c r="QLK10" s="236"/>
      <c r="QLL10" s="236"/>
      <c r="QLM10" s="236"/>
      <c r="QLN10" s="236"/>
      <c r="QLO10" s="236"/>
      <c r="QLP10" s="236"/>
      <c r="QLQ10" s="236"/>
      <c r="QLR10" s="236"/>
      <c r="QLS10" s="236"/>
      <c r="QLT10" s="236"/>
      <c r="QLU10" s="236"/>
      <c r="QLV10" s="236"/>
      <c r="QLW10" s="236"/>
      <c r="QLX10" s="236"/>
      <c r="QLY10" s="236"/>
      <c r="QLZ10" s="236"/>
      <c r="QMA10" s="236"/>
      <c r="QMB10" s="236"/>
      <c r="QMC10" s="236"/>
      <c r="QMD10" s="236"/>
      <c r="QME10" s="236"/>
      <c r="QMF10" s="236"/>
      <c r="QMG10" s="236"/>
      <c r="QMH10" s="236"/>
      <c r="QMI10" s="236"/>
      <c r="QMJ10" s="236"/>
      <c r="QMK10" s="236"/>
      <c r="QML10" s="236"/>
      <c r="QMM10" s="236"/>
      <c r="QMN10" s="236"/>
      <c r="QMO10" s="236"/>
      <c r="QMP10" s="236"/>
      <c r="QMQ10" s="236"/>
      <c r="QMR10" s="236"/>
      <c r="QMS10" s="236"/>
      <c r="QMT10" s="236"/>
      <c r="QMU10" s="236"/>
      <c r="QMV10" s="236"/>
      <c r="QMW10" s="236"/>
      <c r="QMX10" s="236"/>
      <c r="QMY10" s="236"/>
      <c r="QMZ10" s="236"/>
      <c r="QNA10" s="236"/>
      <c r="QNB10" s="236"/>
      <c r="QNC10" s="236"/>
      <c r="QND10" s="236"/>
      <c r="QNE10" s="236"/>
      <c r="QNF10" s="236"/>
      <c r="QNG10" s="236"/>
      <c r="QNH10" s="236"/>
      <c r="QNI10" s="236"/>
      <c r="QNJ10" s="236"/>
      <c r="QNK10" s="236"/>
      <c r="QNL10" s="236"/>
      <c r="QNM10" s="236"/>
      <c r="QNN10" s="236"/>
      <c r="QNO10" s="236"/>
      <c r="QNP10" s="236"/>
      <c r="QNQ10" s="236"/>
      <c r="QNR10" s="236"/>
      <c r="QNS10" s="236"/>
      <c r="QNT10" s="236"/>
      <c r="QNU10" s="236"/>
      <c r="QNV10" s="236"/>
      <c r="QNW10" s="236"/>
      <c r="QNX10" s="236"/>
      <c r="QNY10" s="236"/>
      <c r="QNZ10" s="236"/>
      <c r="QOA10" s="236"/>
      <c r="QOB10" s="236"/>
      <c r="QOC10" s="236"/>
      <c r="QOD10" s="236"/>
      <c r="QOE10" s="236"/>
      <c r="QOF10" s="236"/>
      <c r="QOG10" s="236"/>
      <c r="QOH10" s="236"/>
      <c r="QOI10" s="236"/>
      <c r="QOJ10" s="236"/>
      <c r="QOK10" s="236"/>
      <c r="QOL10" s="236"/>
      <c r="QOM10" s="236"/>
      <c r="QON10" s="236"/>
      <c r="QOO10" s="236"/>
      <c r="QOP10" s="236"/>
      <c r="QOQ10" s="236"/>
      <c r="QOR10" s="236"/>
      <c r="QOS10" s="236"/>
      <c r="QOT10" s="236"/>
      <c r="QOU10" s="236"/>
      <c r="QOV10" s="236"/>
      <c r="QOW10" s="236"/>
      <c r="QOX10" s="236"/>
      <c r="QOY10" s="236"/>
      <c r="QOZ10" s="236"/>
      <c r="QPA10" s="236"/>
      <c r="QPB10" s="236"/>
      <c r="QPC10" s="236"/>
      <c r="QPD10" s="236"/>
      <c r="QPE10" s="236"/>
      <c r="QPF10" s="236"/>
      <c r="QPG10" s="236"/>
      <c r="QPH10" s="236"/>
      <c r="QPI10" s="236"/>
      <c r="QPJ10" s="236"/>
      <c r="QPK10" s="236"/>
      <c r="QPL10" s="236"/>
      <c r="QPM10" s="236"/>
      <c r="QPN10" s="236"/>
      <c r="QPO10" s="236"/>
      <c r="QPP10" s="236"/>
      <c r="QPQ10" s="236"/>
      <c r="QPR10" s="236"/>
      <c r="QPS10" s="236"/>
      <c r="QPT10" s="236"/>
      <c r="QPU10" s="236"/>
      <c r="QPV10" s="236"/>
      <c r="QPW10" s="236"/>
      <c r="QPX10" s="236"/>
      <c r="QPY10" s="236"/>
      <c r="QPZ10" s="236"/>
      <c r="QQA10" s="236"/>
      <c r="QQB10" s="236"/>
      <c r="QQC10" s="236"/>
      <c r="QQD10" s="236"/>
      <c r="QQE10" s="236"/>
      <c r="QQF10" s="236"/>
      <c r="QQG10" s="236"/>
      <c r="QQH10" s="236"/>
      <c r="QQI10" s="236"/>
      <c r="QQJ10" s="236"/>
      <c r="QQK10" s="236"/>
      <c r="QQL10" s="236"/>
      <c r="QQM10" s="236"/>
      <c r="QQN10" s="236"/>
      <c r="QQO10" s="236"/>
      <c r="QQP10" s="236"/>
      <c r="QQQ10" s="236"/>
      <c r="QQR10" s="236"/>
      <c r="QQS10" s="236"/>
      <c r="QQT10" s="236"/>
      <c r="QQU10" s="236"/>
      <c r="QQV10" s="236"/>
      <c r="QQW10" s="236"/>
      <c r="QQX10" s="236"/>
      <c r="QQY10" s="236"/>
      <c r="QQZ10" s="236"/>
      <c r="QRA10" s="236"/>
      <c r="QRB10" s="236"/>
      <c r="QRC10" s="236"/>
      <c r="QRD10" s="236"/>
      <c r="QRE10" s="236"/>
      <c r="QRF10" s="236"/>
      <c r="QRG10" s="236"/>
      <c r="QRH10" s="236"/>
      <c r="QRI10" s="236"/>
      <c r="QRJ10" s="236"/>
      <c r="QRK10" s="236"/>
      <c r="QRL10" s="236"/>
      <c r="QRM10" s="236"/>
      <c r="QRN10" s="236"/>
      <c r="QRO10" s="236"/>
      <c r="QRP10" s="236"/>
      <c r="QRQ10" s="236"/>
      <c r="QRR10" s="236"/>
      <c r="QRS10" s="236"/>
      <c r="QRT10" s="236"/>
      <c r="QRU10" s="236"/>
      <c r="QRV10" s="236"/>
      <c r="QRW10" s="236"/>
      <c r="QRX10" s="236"/>
      <c r="QRY10" s="236"/>
      <c r="QRZ10" s="236"/>
      <c r="QSA10" s="236"/>
      <c r="QSB10" s="236"/>
      <c r="QSC10" s="236"/>
      <c r="QSD10" s="236"/>
      <c r="QSE10" s="236"/>
      <c r="QSF10" s="236"/>
      <c r="QSG10" s="236"/>
      <c r="QSH10" s="236"/>
      <c r="QSI10" s="236"/>
      <c r="QSJ10" s="236"/>
      <c r="QSK10" s="236"/>
      <c r="QSL10" s="236"/>
      <c r="QSM10" s="236"/>
      <c r="QSN10" s="236"/>
      <c r="QSO10" s="236"/>
      <c r="QSP10" s="236"/>
      <c r="QSQ10" s="236"/>
      <c r="QSR10" s="236"/>
      <c r="QSS10" s="236"/>
      <c r="QST10" s="236"/>
      <c r="QSU10" s="236"/>
      <c r="QSV10" s="236"/>
      <c r="QSW10" s="236"/>
      <c r="QSX10" s="236"/>
      <c r="QSY10" s="236"/>
      <c r="QSZ10" s="236"/>
      <c r="QTA10" s="236"/>
      <c r="QTB10" s="236"/>
      <c r="QTC10" s="236"/>
      <c r="QTD10" s="236"/>
      <c r="QTE10" s="236"/>
      <c r="QTF10" s="236"/>
      <c r="QTG10" s="236"/>
      <c r="QTH10" s="236"/>
      <c r="QTI10" s="236"/>
      <c r="QTJ10" s="236"/>
      <c r="QTK10" s="236"/>
      <c r="QTL10" s="236"/>
      <c r="QTM10" s="236"/>
      <c r="QTN10" s="236"/>
      <c r="QTO10" s="236"/>
      <c r="QTP10" s="236"/>
      <c r="QTQ10" s="236"/>
      <c r="QTR10" s="236"/>
      <c r="QTS10" s="236"/>
      <c r="QTT10" s="236"/>
      <c r="QTU10" s="236"/>
      <c r="QTV10" s="236"/>
      <c r="QTW10" s="236"/>
      <c r="QTX10" s="236"/>
      <c r="QTY10" s="236"/>
      <c r="QTZ10" s="236"/>
      <c r="QUA10" s="236"/>
      <c r="QUB10" s="236"/>
      <c r="QUC10" s="236"/>
      <c r="QUD10" s="236"/>
      <c r="QUE10" s="236"/>
      <c r="QUF10" s="236"/>
      <c r="QUG10" s="236"/>
      <c r="QUH10" s="236"/>
      <c r="QUI10" s="236"/>
      <c r="QUJ10" s="236"/>
      <c r="QUK10" s="236"/>
      <c r="QUL10" s="236"/>
      <c r="QUM10" s="236"/>
      <c r="QUN10" s="236"/>
      <c r="QUO10" s="236"/>
      <c r="QUP10" s="236"/>
      <c r="QUQ10" s="236"/>
      <c r="QUR10" s="236"/>
      <c r="QUS10" s="236"/>
      <c r="QUT10" s="236"/>
      <c r="QUU10" s="236"/>
      <c r="QUV10" s="236"/>
      <c r="QUW10" s="236"/>
      <c r="QUX10" s="236"/>
      <c r="QUY10" s="236"/>
      <c r="QUZ10" s="236"/>
      <c r="QVA10" s="236"/>
      <c r="QVB10" s="236"/>
      <c r="QVC10" s="236"/>
      <c r="QVD10" s="236"/>
      <c r="QVE10" s="236"/>
      <c r="QVF10" s="236"/>
      <c r="QVG10" s="236"/>
      <c r="QVH10" s="236"/>
      <c r="QVI10" s="236"/>
      <c r="QVJ10" s="236"/>
      <c r="QVK10" s="236"/>
      <c r="QVL10" s="236"/>
      <c r="QVM10" s="236"/>
      <c r="QVN10" s="236"/>
      <c r="QVO10" s="236"/>
      <c r="QVP10" s="236"/>
      <c r="QVQ10" s="236"/>
      <c r="QVR10" s="236"/>
      <c r="QVS10" s="236"/>
      <c r="QVT10" s="236"/>
      <c r="QVU10" s="236"/>
      <c r="QVV10" s="236"/>
      <c r="QVW10" s="236"/>
      <c r="QVX10" s="236"/>
      <c r="QVY10" s="236"/>
      <c r="QVZ10" s="236"/>
      <c r="QWA10" s="236"/>
      <c r="QWB10" s="236"/>
      <c r="QWC10" s="236"/>
      <c r="QWD10" s="236"/>
      <c r="QWE10" s="236"/>
      <c r="QWF10" s="236"/>
      <c r="QWG10" s="236"/>
      <c r="QWH10" s="236"/>
      <c r="QWI10" s="236"/>
      <c r="QWJ10" s="236"/>
      <c r="QWK10" s="236"/>
      <c r="QWL10" s="236"/>
      <c r="QWM10" s="236"/>
      <c r="QWN10" s="236"/>
      <c r="QWO10" s="236"/>
      <c r="QWP10" s="236"/>
      <c r="QWQ10" s="236"/>
      <c r="QWR10" s="236"/>
      <c r="QWS10" s="236"/>
      <c r="QWT10" s="236"/>
      <c r="QWU10" s="236"/>
      <c r="QWV10" s="236"/>
      <c r="QWW10" s="236"/>
      <c r="QWX10" s="236"/>
      <c r="QWY10" s="236"/>
      <c r="QWZ10" s="236"/>
      <c r="QXA10" s="236"/>
      <c r="QXB10" s="236"/>
      <c r="QXC10" s="236"/>
      <c r="QXD10" s="236"/>
      <c r="QXE10" s="236"/>
      <c r="QXF10" s="236"/>
      <c r="QXG10" s="236"/>
      <c r="QXH10" s="236"/>
      <c r="QXI10" s="236"/>
      <c r="QXJ10" s="236"/>
      <c r="QXK10" s="236"/>
      <c r="QXL10" s="236"/>
      <c r="QXM10" s="236"/>
      <c r="QXN10" s="236"/>
      <c r="QXO10" s="236"/>
      <c r="QXP10" s="236"/>
      <c r="QXQ10" s="236"/>
      <c r="QXR10" s="236"/>
      <c r="QXS10" s="236"/>
      <c r="QXT10" s="236"/>
      <c r="QXU10" s="236"/>
      <c r="QXV10" s="236"/>
      <c r="QXW10" s="236"/>
      <c r="QXX10" s="236"/>
      <c r="QXY10" s="236"/>
      <c r="QXZ10" s="236"/>
      <c r="QYA10" s="236"/>
      <c r="QYB10" s="236"/>
      <c r="QYC10" s="236"/>
      <c r="QYD10" s="236"/>
      <c r="QYE10" s="236"/>
      <c r="QYF10" s="236"/>
      <c r="QYG10" s="236"/>
      <c r="QYH10" s="236"/>
      <c r="QYI10" s="236"/>
      <c r="QYJ10" s="236"/>
      <c r="QYK10" s="236"/>
      <c r="QYL10" s="236"/>
      <c r="QYM10" s="236"/>
      <c r="QYN10" s="236"/>
      <c r="QYO10" s="236"/>
      <c r="QYP10" s="236"/>
      <c r="QYQ10" s="236"/>
      <c r="QYR10" s="236"/>
      <c r="QYS10" s="236"/>
      <c r="QYT10" s="236"/>
      <c r="QYU10" s="236"/>
      <c r="QYV10" s="236"/>
      <c r="QYW10" s="236"/>
      <c r="QYX10" s="236"/>
      <c r="QYY10" s="236"/>
      <c r="QYZ10" s="236"/>
      <c r="QZA10" s="236"/>
      <c r="QZB10" s="236"/>
      <c r="QZC10" s="236"/>
      <c r="QZD10" s="236"/>
      <c r="QZE10" s="236"/>
      <c r="QZF10" s="236"/>
      <c r="QZG10" s="236"/>
      <c r="QZH10" s="236"/>
      <c r="QZI10" s="236"/>
      <c r="QZJ10" s="236"/>
      <c r="QZK10" s="236"/>
      <c r="QZL10" s="236"/>
      <c r="QZM10" s="236"/>
      <c r="QZN10" s="236"/>
      <c r="QZO10" s="236"/>
      <c r="QZP10" s="236"/>
      <c r="QZQ10" s="236"/>
      <c r="QZR10" s="236"/>
      <c r="QZS10" s="236"/>
      <c r="QZT10" s="236"/>
      <c r="QZU10" s="236"/>
      <c r="QZV10" s="236"/>
      <c r="QZW10" s="236"/>
      <c r="QZX10" s="236"/>
      <c r="QZY10" s="236"/>
      <c r="QZZ10" s="236"/>
      <c r="RAA10" s="236"/>
      <c r="RAB10" s="236"/>
      <c r="RAC10" s="236"/>
      <c r="RAD10" s="236"/>
      <c r="RAE10" s="236"/>
      <c r="RAF10" s="236"/>
      <c r="RAG10" s="236"/>
      <c r="RAH10" s="236"/>
      <c r="RAI10" s="236"/>
      <c r="RAJ10" s="236"/>
      <c r="RAK10" s="236"/>
      <c r="RAL10" s="236"/>
      <c r="RAM10" s="236"/>
      <c r="RAN10" s="236"/>
      <c r="RAO10" s="236"/>
      <c r="RAP10" s="236"/>
      <c r="RAQ10" s="236"/>
      <c r="RAR10" s="236"/>
      <c r="RAS10" s="236"/>
      <c r="RAT10" s="236"/>
      <c r="RAU10" s="236"/>
      <c r="RAV10" s="236"/>
      <c r="RAW10" s="236"/>
      <c r="RAX10" s="236"/>
      <c r="RAY10" s="236"/>
      <c r="RAZ10" s="236"/>
      <c r="RBA10" s="236"/>
      <c r="RBB10" s="236"/>
      <c r="RBC10" s="236"/>
      <c r="RBD10" s="236"/>
      <c r="RBE10" s="236"/>
      <c r="RBF10" s="236"/>
      <c r="RBG10" s="236"/>
      <c r="RBH10" s="236"/>
      <c r="RBI10" s="236"/>
      <c r="RBJ10" s="236"/>
      <c r="RBK10" s="236"/>
      <c r="RBL10" s="236"/>
      <c r="RBM10" s="236"/>
      <c r="RBN10" s="236"/>
      <c r="RBO10" s="236"/>
      <c r="RBP10" s="236"/>
      <c r="RBQ10" s="236"/>
      <c r="RBR10" s="236"/>
      <c r="RBS10" s="236"/>
      <c r="RBT10" s="236"/>
      <c r="RBU10" s="236"/>
      <c r="RBV10" s="236"/>
      <c r="RBW10" s="236"/>
      <c r="RBX10" s="236"/>
      <c r="RBY10" s="236"/>
      <c r="RBZ10" s="236"/>
      <c r="RCA10" s="236"/>
      <c r="RCB10" s="236"/>
      <c r="RCC10" s="236"/>
      <c r="RCD10" s="236"/>
      <c r="RCE10" s="236"/>
      <c r="RCF10" s="236"/>
      <c r="RCG10" s="236"/>
      <c r="RCH10" s="236"/>
      <c r="RCI10" s="236"/>
      <c r="RCJ10" s="236"/>
      <c r="RCK10" s="236"/>
      <c r="RCL10" s="236"/>
      <c r="RCM10" s="236"/>
      <c r="RCN10" s="236"/>
      <c r="RCO10" s="236"/>
      <c r="RCP10" s="236"/>
      <c r="RCQ10" s="236"/>
      <c r="RCR10" s="236"/>
      <c r="RCS10" s="236"/>
      <c r="RCT10" s="236"/>
      <c r="RCU10" s="236"/>
      <c r="RCV10" s="236"/>
      <c r="RCW10" s="236"/>
      <c r="RCX10" s="236"/>
      <c r="RCY10" s="236"/>
      <c r="RCZ10" s="236"/>
      <c r="RDA10" s="236"/>
      <c r="RDB10" s="236"/>
      <c r="RDC10" s="236"/>
      <c r="RDD10" s="236"/>
      <c r="RDE10" s="236"/>
      <c r="RDF10" s="236"/>
      <c r="RDG10" s="236"/>
      <c r="RDH10" s="236"/>
      <c r="RDI10" s="236"/>
      <c r="RDJ10" s="236"/>
      <c r="RDK10" s="236"/>
      <c r="RDL10" s="236"/>
      <c r="RDM10" s="236"/>
      <c r="RDN10" s="236"/>
      <c r="RDO10" s="236"/>
      <c r="RDP10" s="236"/>
      <c r="RDQ10" s="236"/>
      <c r="RDR10" s="236"/>
      <c r="RDS10" s="236"/>
      <c r="RDT10" s="236"/>
      <c r="RDU10" s="236"/>
      <c r="RDV10" s="236"/>
      <c r="RDW10" s="236"/>
      <c r="RDX10" s="236"/>
      <c r="RDY10" s="236"/>
      <c r="RDZ10" s="236"/>
      <c r="REA10" s="236"/>
      <c r="REB10" s="236"/>
      <c r="REC10" s="236"/>
      <c r="RED10" s="236"/>
      <c r="REE10" s="236"/>
      <c r="REF10" s="236"/>
      <c r="REG10" s="236"/>
      <c r="REH10" s="236"/>
      <c r="REI10" s="236"/>
      <c r="REJ10" s="236"/>
      <c r="REK10" s="236"/>
      <c r="REL10" s="236"/>
      <c r="REM10" s="236"/>
      <c r="REN10" s="236"/>
      <c r="REO10" s="236"/>
      <c r="REP10" s="236"/>
      <c r="REQ10" s="236"/>
      <c r="RER10" s="236"/>
      <c r="RES10" s="236"/>
      <c r="RET10" s="236"/>
      <c r="REU10" s="236"/>
      <c r="REV10" s="236"/>
      <c r="REW10" s="236"/>
      <c r="REX10" s="236"/>
      <c r="REY10" s="236"/>
      <c r="REZ10" s="236"/>
      <c r="RFA10" s="236"/>
      <c r="RFB10" s="236"/>
      <c r="RFC10" s="236"/>
      <c r="RFD10" s="236"/>
      <c r="RFE10" s="236"/>
      <c r="RFF10" s="236"/>
      <c r="RFG10" s="236"/>
      <c r="RFH10" s="236"/>
      <c r="RFI10" s="236"/>
      <c r="RFJ10" s="236"/>
      <c r="RFK10" s="236"/>
      <c r="RFL10" s="236"/>
      <c r="RFM10" s="236"/>
      <c r="RFN10" s="236"/>
      <c r="RFO10" s="236"/>
      <c r="RFP10" s="236"/>
      <c r="RFQ10" s="236"/>
      <c r="RFR10" s="236"/>
      <c r="RFS10" s="236"/>
      <c r="RFT10" s="236"/>
      <c r="RFU10" s="236"/>
      <c r="RFV10" s="236"/>
      <c r="RFW10" s="236"/>
      <c r="RFX10" s="236"/>
      <c r="RFY10" s="236"/>
      <c r="RFZ10" s="236"/>
      <c r="RGA10" s="236"/>
      <c r="RGB10" s="236"/>
      <c r="RGC10" s="236"/>
      <c r="RGD10" s="236"/>
      <c r="RGE10" s="236"/>
      <c r="RGF10" s="236"/>
      <c r="RGG10" s="236"/>
      <c r="RGH10" s="236"/>
      <c r="RGI10" s="236"/>
      <c r="RGJ10" s="236"/>
      <c r="RGK10" s="236"/>
      <c r="RGL10" s="236"/>
      <c r="RGM10" s="236"/>
      <c r="RGN10" s="236"/>
      <c r="RGO10" s="236"/>
      <c r="RGP10" s="236"/>
      <c r="RGQ10" s="236"/>
      <c r="RGR10" s="236"/>
      <c r="RGS10" s="236"/>
      <c r="RGT10" s="236"/>
      <c r="RGU10" s="236"/>
      <c r="RGV10" s="236"/>
      <c r="RGW10" s="236"/>
      <c r="RGX10" s="236"/>
      <c r="RGY10" s="236"/>
      <c r="RGZ10" s="236"/>
      <c r="RHA10" s="236"/>
      <c r="RHB10" s="236"/>
      <c r="RHC10" s="236"/>
      <c r="RHD10" s="236"/>
      <c r="RHE10" s="236"/>
      <c r="RHF10" s="236"/>
      <c r="RHG10" s="236"/>
      <c r="RHH10" s="236"/>
      <c r="RHI10" s="236"/>
      <c r="RHJ10" s="236"/>
      <c r="RHK10" s="236"/>
      <c r="RHL10" s="236"/>
      <c r="RHM10" s="236"/>
      <c r="RHN10" s="236"/>
      <c r="RHO10" s="236"/>
      <c r="RHP10" s="236"/>
      <c r="RHQ10" s="236"/>
      <c r="RHR10" s="236"/>
      <c r="RHS10" s="236"/>
      <c r="RHT10" s="236"/>
      <c r="RHU10" s="236"/>
      <c r="RHV10" s="236"/>
      <c r="RHW10" s="236"/>
      <c r="RHX10" s="236"/>
      <c r="RHY10" s="236"/>
      <c r="RHZ10" s="236"/>
      <c r="RIA10" s="236"/>
      <c r="RIB10" s="236"/>
      <c r="RIC10" s="236"/>
      <c r="RID10" s="236"/>
      <c r="RIE10" s="236"/>
      <c r="RIF10" s="236"/>
      <c r="RIG10" s="236"/>
      <c r="RIH10" s="236"/>
      <c r="RII10" s="236"/>
      <c r="RIJ10" s="236"/>
      <c r="RIK10" s="236"/>
      <c r="RIL10" s="236"/>
      <c r="RIM10" s="236"/>
      <c r="RIN10" s="236"/>
      <c r="RIO10" s="236"/>
      <c r="RIP10" s="236"/>
      <c r="RIQ10" s="236"/>
      <c r="RIR10" s="236"/>
      <c r="RIS10" s="236"/>
      <c r="RIT10" s="236"/>
      <c r="RIU10" s="236"/>
      <c r="RIV10" s="236"/>
      <c r="RIW10" s="236"/>
      <c r="RIX10" s="236"/>
      <c r="RIY10" s="236"/>
      <c r="RIZ10" s="236"/>
      <c r="RJA10" s="236"/>
      <c r="RJB10" s="236"/>
      <c r="RJC10" s="236"/>
      <c r="RJD10" s="236"/>
      <c r="RJE10" s="236"/>
      <c r="RJF10" s="236"/>
      <c r="RJG10" s="236"/>
      <c r="RJH10" s="236"/>
      <c r="RJI10" s="236"/>
      <c r="RJJ10" s="236"/>
      <c r="RJK10" s="236"/>
      <c r="RJL10" s="236"/>
      <c r="RJM10" s="236"/>
      <c r="RJN10" s="236"/>
      <c r="RJO10" s="236"/>
      <c r="RJP10" s="236"/>
      <c r="RJQ10" s="236"/>
      <c r="RJR10" s="236"/>
      <c r="RJS10" s="236"/>
      <c r="RJT10" s="236"/>
      <c r="RJU10" s="236"/>
      <c r="RJV10" s="236"/>
      <c r="RJW10" s="236"/>
      <c r="RJX10" s="236"/>
      <c r="RJY10" s="236"/>
      <c r="RJZ10" s="236"/>
      <c r="RKA10" s="236"/>
      <c r="RKB10" s="236"/>
      <c r="RKC10" s="236"/>
      <c r="RKD10" s="236"/>
      <c r="RKE10" s="236"/>
      <c r="RKF10" s="236"/>
      <c r="RKG10" s="236"/>
      <c r="RKH10" s="236"/>
      <c r="RKI10" s="236"/>
      <c r="RKJ10" s="236"/>
      <c r="RKK10" s="236"/>
      <c r="RKL10" s="236"/>
      <c r="RKM10" s="236"/>
      <c r="RKN10" s="236"/>
      <c r="RKO10" s="236"/>
      <c r="RKP10" s="236"/>
      <c r="RKQ10" s="236"/>
      <c r="RKR10" s="236"/>
      <c r="RKS10" s="236"/>
      <c r="RKT10" s="236"/>
      <c r="RKU10" s="236"/>
      <c r="RKV10" s="236"/>
      <c r="RKW10" s="236"/>
      <c r="RKX10" s="236"/>
      <c r="RKY10" s="236"/>
      <c r="RKZ10" s="236"/>
      <c r="RLA10" s="236"/>
      <c r="RLB10" s="236"/>
      <c r="RLC10" s="236"/>
      <c r="RLD10" s="236"/>
      <c r="RLE10" s="236"/>
      <c r="RLF10" s="236"/>
      <c r="RLG10" s="236"/>
      <c r="RLH10" s="236"/>
      <c r="RLI10" s="236"/>
      <c r="RLJ10" s="236"/>
      <c r="RLK10" s="236"/>
      <c r="RLL10" s="236"/>
      <c r="RLM10" s="236"/>
      <c r="RLN10" s="236"/>
      <c r="RLO10" s="236"/>
      <c r="RLP10" s="236"/>
      <c r="RLQ10" s="236"/>
      <c r="RLR10" s="236"/>
      <c r="RLS10" s="236"/>
      <c r="RLT10" s="236"/>
      <c r="RLU10" s="236"/>
      <c r="RLV10" s="236"/>
      <c r="RLW10" s="236"/>
      <c r="RLX10" s="236"/>
      <c r="RLY10" s="236"/>
      <c r="RLZ10" s="236"/>
      <c r="RMA10" s="236"/>
      <c r="RMB10" s="236"/>
      <c r="RMC10" s="236"/>
      <c r="RMD10" s="236"/>
      <c r="RME10" s="236"/>
      <c r="RMF10" s="236"/>
      <c r="RMG10" s="236"/>
      <c r="RMH10" s="236"/>
      <c r="RMI10" s="236"/>
      <c r="RMJ10" s="236"/>
      <c r="RMK10" s="236"/>
      <c r="RML10" s="236"/>
      <c r="RMM10" s="236"/>
      <c r="RMN10" s="236"/>
      <c r="RMO10" s="236"/>
      <c r="RMP10" s="236"/>
      <c r="RMQ10" s="236"/>
      <c r="RMR10" s="236"/>
      <c r="RMS10" s="236"/>
      <c r="RMT10" s="236"/>
      <c r="RMU10" s="236"/>
      <c r="RMV10" s="236"/>
      <c r="RMW10" s="236"/>
      <c r="RMX10" s="236"/>
      <c r="RMY10" s="236"/>
      <c r="RMZ10" s="236"/>
      <c r="RNA10" s="236"/>
      <c r="RNB10" s="236"/>
      <c r="RNC10" s="236"/>
      <c r="RND10" s="236"/>
      <c r="RNE10" s="236"/>
      <c r="RNF10" s="236"/>
      <c r="RNG10" s="236"/>
      <c r="RNH10" s="236"/>
      <c r="RNI10" s="236"/>
      <c r="RNJ10" s="236"/>
      <c r="RNK10" s="236"/>
      <c r="RNL10" s="236"/>
      <c r="RNM10" s="236"/>
      <c r="RNN10" s="236"/>
      <c r="RNO10" s="236"/>
      <c r="RNP10" s="236"/>
      <c r="RNQ10" s="236"/>
      <c r="RNR10" s="236"/>
      <c r="RNS10" s="236"/>
      <c r="RNT10" s="236"/>
      <c r="RNU10" s="236"/>
      <c r="RNV10" s="236"/>
      <c r="RNW10" s="236"/>
      <c r="RNX10" s="236"/>
      <c r="RNY10" s="236"/>
      <c r="RNZ10" s="236"/>
      <c r="ROA10" s="236"/>
      <c r="ROB10" s="236"/>
      <c r="ROC10" s="236"/>
      <c r="ROD10" s="236"/>
      <c r="ROE10" s="236"/>
      <c r="ROF10" s="236"/>
      <c r="ROG10" s="236"/>
      <c r="ROH10" s="236"/>
      <c r="ROI10" s="236"/>
      <c r="ROJ10" s="236"/>
      <c r="ROK10" s="236"/>
      <c r="ROL10" s="236"/>
      <c r="ROM10" s="236"/>
      <c r="RON10" s="236"/>
      <c r="ROO10" s="236"/>
      <c r="ROP10" s="236"/>
      <c r="ROQ10" s="236"/>
      <c r="ROR10" s="236"/>
      <c r="ROS10" s="236"/>
      <c r="ROT10" s="236"/>
      <c r="ROU10" s="236"/>
      <c r="ROV10" s="236"/>
      <c r="ROW10" s="236"/>
      <c r="ROX10" s="236"/>
      <c r="ROY10" s="236"/>
      <c r="ROZ10" s="236"/>
      <c r="RPA10" s="236"/>
      <c r="RPB10" s="236"/>
      <c r="RPC10" s="236"/>
      <c r="RPD10" s="236"/>
      <c r="RPE10" s="236"/>
      <c r="RPF10" s="236"/>
      <c r="RPG10" s="236"/>
      <c r="RPH10" s="236"/>
      <c r="RPI10" s="236"/>
      <c r="RPJ10" s="236"/>
      <c r="RPK10" s="236"/>
      <c r="RPL10" s="236"/>
      <c r="RPM10" s="236"/>
      <c r="RPN10" s="236"/>
      <c r="RPO10" s="236"/>
      <c r="RPP10" s="236"/>
      <c r="RPQ10" s="236"/>
      <c r="RPR10" s="236"/>
      <c r="RPS10" s="236"/>
      <c r="RPT10" s="236"/>
      <c r="RPU10" s="236"/>
      <c r="RPV10" s="236"/>
      <c r="RPW10" s="236"/>
      <c r="RPX10" s="236"/>
      <c r="RPY10" s="236"/>
      <c r="RPZ10" s="236"/>
      <c r="RQA10" s="236"/>
      <c r="RQB10" s="236"/>
      <c r="RQC10" s="236"/>
      <c r="RQD10" s="236"/>
      <c r="RQE10" s="236"/>
      <c r="RQF10" s="236"/>
      <c r="RQG10" s="236"/>
      <c r="RQH10" s="236"/>
      <c r="RQI10" s="236"/>
      <c r="RQJ10" s="236"/>
      <c r="RQK10" s="236"/>
      <c r="RQL10" s="236"/>
      <c r="RQM10" s="236"/>
      <c r="RQN10" s="236"/>
      <c r="RQO10" s="236"/>
      <c r="RQP10" s="236"/>
      <c r="RQQ10" s="236"/>
      <c r="RQR10" s="236"/>
      <c r="RQS10" s="236"/>
      <c r="RQT10" s="236"/>
      <c r="RQU10" s="236"/>
      <c r="RQV10" s="236"/>
      <c r="RQW10" s="236"/>
      <c r="RQX10" s="236"/>
      <c r="RQY10" s="236"/>
      <c r="RQZ10" s="236"/>
      <c r="RRA10" s="236"/>
      <c r="RRB10" s="236"/>
      <c r="RRC10" s="236"/>
      <c r="RRD10" s="236"/>
      <c r="RRE10" s="236"/>
      <c r="RRF10" s="236"/>
      <c r="RRG10" s="236"/>
      <c r="RRH10" s="236"/>
      <c r="RRI10" s="236"/>
      <c r="RRJ10" s="236"/>
      <c r="RRK10" s="236"/>
      <c r="RRL10" s="236"/>
      <c r="RRM10" s="236"/>
      <c r="RRN10" s="236"/>
      <c r="RRO10" s="236"/>
      <c r="RRP10" s="236"/>
      <c r="RRQ10" s="236"/>
      <c r="RRR10" s="236"/>
      <c r="RRS10" s="236"/>
      <c r="RRT10" s="236"/>
      <c r="RRU10" s="236"/>
      <c r="RRV10" s="236"/>
      <c r="RRW10" s="236"/>
      <c r="RRX10" s="236"/>
      <c r="RRY10" s="236"/>
      <c r="RRZ10" s="236"/>
      <c r="RSA10" s="236"/>
      <c r="RSB10" s="236"/>
      <c r="RSC10" s="236"/>
      <c r="RSD10" s="236"/>
      <c r="RSE10" s="236"/>
      <c r="RSF10" s="236"/>
      <c r="RSG10" s="236"/>
      <c r="RSH10" s="236"/>
      <c r="RSI10" s="236"/>
      <c r="RSJ10" s="236"/>
      <c r="RSK10" s="236"/>
      <c r="RSL10" s="236"/>
      <c r="RSM10" s="236"/>
      <c r="RSN10" s="236"/>
      <c r="RSO10" s="236"/>
      <c r="RSP10" s="236"/>
      <c r="RSQ10" s="236"/>
      <c r="RSR10" s="236"/>
      <c r="RSS10" s="236"/>
      <c r="RST10" s="236"/>
      <c r="RSU10" s="236"/>
      <c r="RSV10" s="236"/>
      <c r="RSW10" s="236"/>
      <c r="RSX10" s="236"/>
      <c r="RSY10" s="236"/>
      <c r="RSZ10" s="236"/>
      <c r="RTA10" s="236"/>
      <c r="RTB10" s="236"/>
      <c r="RTC10" s="236"/>
      <c r="RTD10" s="236"/>
      <c r="RTE10" s="236"/>
      <c r="RTF10" s="236"/>
      <c r="RTG10" s="236"/>
      <c r="RTH10" s="236"/>
      <c r="RTI10" s="236"/>
      <c r="RTJ10" s="236"/>
      <c r="RTK10" s="236"/>
      <c r="RTL10" s="236"/>
      <c r="RTM10" s="236"/>
      <c r="RTN10" s="236"/>
      <c r="RTO10" s="236"/>
      <c r="RTP10" s="236"/>
      <c r="RTQ10" s="236"/>
      <c r="RTR10" s="236"/>
      <c r="RTS10" s="236"/>
      <c r="RTT10" s="236"/>
      <c r="RTU10" s="236"/>
      <c r="RTV10" s="236"/>
      <c r="RTW10" s="236"/>
      <c r="RTX10" s="236"/>
      <c r="RTY10" s="236"/>
      <c r="RTZ10" s="236"/>
      <c r="RUA10" s="236"/>
      <c r="RUB10" s="236"/>
      <c r="RUC10" s="236"/>
      <c r="RUD10" s="236"/>
      <c r="RUE10" s="236"/>
      <c r="RUF10" s="236"/>
      <c r="RUG10" s="236"/>
      <c r="RUH10" s="236"/>
      <c r="RUI10" s="236"/>
      <c r="RUJ10" s="236"/>
      <c r="RUK10" s="236"/>
      <c r="RUL10" s="236"/>
      <c r="RUM10" s="236"/>
      <c r="RUN10" s="236"/>
      <c r="RUO10" s="236"/>
      <c r="RUP10" s="236"/>
      <c r="RUQ10" s="236"/>
      <c r="RUR10" s="236"/>
      <c r="RUS10" s="236"/>
      <c r="RUT10" s="236"/>
      <c r="RUU10" s="236"/>
      <c r="RUV10" s="236"/>
      <c r="RUW10" s="236"/>
      <c r="RUX10" s="236"/>
      <c r="RUY10" s="236"/>
      <c r="RUZ10" s="236"/>
      <c r="RVA10" s="236"/>
      <c r="RVB10" s="236"/>
      <c r="RVC10" s="236"/>
      <c r="RVD10" s="236"/>
      <c r="RVE10" s="236"/>
      <c r="RVF10" s="236"/>
      <c r="RVG10" s="236"/>
      <c r="RVH10" s="236"/>
      <c r="RVI10" s="236"/>
      <c r="RVJ10" s="236"/>
      <c r="RVK10" s="236"/>
      <c r="RVL10" s="236"/>
      <c r="RVM10" s="236"/>
      <c r="RVN10" s="236"/>
      <c r="RVO10" s="236"/>
      <c r="RVP10" s="236"/>
      <c r="RVQ10" s="236"/>
      <c r="RVR10" s="236"/>
      <c r="RVS10" s="236"/>
      <c r="RVT10" s="236"/>
      <c r="RVU10" s="236"/>
      <c r="RVV10" s="236"/>
      <c r="RVW10" s="236"/>
      <c r="RVX10" s="236"/>
      <c r="RVY10" s="236"/>
      <c r="RVZ10" s="236"/>
      <c r="RWA10" s="236"/>
      <c r="RWB10" s="236"/>
      <c r="RWC10" s="236"/>
      <c r="RWD10" s="236"/>
      <c r="RWE10" s="236"/>
      <c r="RWF10" s="236"/>
      <c r="RWG10" s="236"/>
      <c r="RWH10" s="236"/>
      <c r="RWI10" s="236"/>
      <c r="RWJ10" s="236"/>
      <c r="RWK10" s="236"/>
      <c r="RWL10" s="236"/>
      <c r="RWM10" s="236"/>
      <c r="RWN10" s="236"/>
      <c r="RWO10" s="236"/>
      <c r="RWP10" s="236"/>
      <c r="RWQ10" s="236"/>
      <c r="RWR10" s="236"/>
      <c r="RWS10" s="236"/>
      <c r="RWT10" s="236"/>
      <c r="RWU10" s="236"/>
      <c r="RWV10" s="236"/>
      <c r="RWW10" s="236"/>
      <c r="RWX10" s="236"/>
      <c r="RWY10" s="236"/>
      <c r="RWZ10" s="236"/>
      <c r="RXA10" s="236"/>
      <c r="RXB10" s="236"/>
      <c r="RXC10" s="236"/>
      <c r="RXD10" s="236"/>
      <c r="RXE10" s="236"/>
      <c r="RXF10" s="236"/>
      <c r="RXG10" s="236"/>
      <c r="RXH10" s="236"/>
      <c r="RXI10" s="236"/>
      <c r="RXJ10" s="236"/>
      <c r="RXK10" s="236"/>
      <c r="RXL10" s="236"/>
      <c r="RXM10" s="236"/>
      <c r="RXN10" s="236"/>
      <c r="RXO10" s="236"/>
      <c r="RXP10" s="236"/>
      <c r="RXQ10" s="236"/>
      <c r="RXR10" s="236"/>
      <c r="RXS10" s="236"/>
      <c r="RXT10" s="236"/>
      <c r="RXU10" s="236"/>
      <c r="RXV10" s="236"/>
      <c r="RXW10" s="236"/>
      <c r="RXX10" s="236"/>
      <c r="RXY10" s="236"/>
      <c r="RXZ10" s="236"/>
      <c r="RYA10" s="236"/>
      <c r="RYB10" s="236"/>
      <c r="RYC10" s="236"/>
      <c r="RYD10" s="236"/>
      <c r="RYE10" s="236"/>
      <c r="RYF10" s="236"/>
      <c r="RYG10" s="236"/>
      <c r="RYH10" s="236"/>
      <c r="RYI10" s="236"/>
      <c r="RYJ10" s="236"/>
      <c r="RYK10" s="236"/>
      <c r="RYL10" s="236"/>
      <c r="RYM10" s="236"/>
      <c r="RYN10" s="236"/>
      <c r="RYO10" s="236"/>
      <c r="RYP10" s="236"/>
      <c r="RYQ10" s="236"/>
      <c r="RYR10" s="236"/>
      <c r="RYS10" s="236"/>
      <c r="RYT10" s="236"/>
      <c r="RYU10" s="236"/>
      <c r="RYV10" s="236"/>
      <c r="RYW10" s="236"/>
      <c r="RYX10" s="236"/>
      <c r="RYY10" s="236"/>
      <c r="RYZ10" s="236"/>
      <c r="RZA10" s="236"/>
      <c r="RZB10" s="236"/>
      <c r="RZC10" s="236"/>
      <c r="RZD10" s="236"/>
      <c r="RZE10" s="236"/>
      <c r="RZF10" s="236"/>
      <c r="RZG10" s="236"/>
      <c r="RZH10" s="236"/>
      <c r="RZI10" s="236"/>
      <c r="RZJ10" s="236"/>
      <c r="RZK10" s="236"/>
      <c r="RZL10" s="236"/>
      <c r="RZM10" s="236"/>
      <c r="RZN10" s="236"/>
      <c r="RZO10" s="236"/>
      <c r="RZP10" s="236"/>
      <c r="RZQ10" s="236"/>
      <c r="RZR10" s="236"/>
      <c r="RZS10" s="236"/>
      <c r="RZT10" s="236"/>
      <c r="RZU10" s="236"/>
      <c r="RZV10" s="236"/>
      <c r="RZW10" s="236"/>
      <c r="RZX10" s="236"/>
      <c r="RZY10" s="236"/>
      <c r="RZZ10" s="236"/>
      <c r="SAA10" s="236"/>
      <c r="SAB10" s="236"/>
      <c r="SAC10" s="236"/>
      <c r="SAD10" s="236"/>
      <c r="SAE10" s="236"/>
      <c r="SAF10" s="236"/>
      <c r="SAG10" s="236"/>
      <c r="SAH10" s="236"/>
      <c r="SAI10" s="236"/>
      <c r="SAJ10" s="236"/>
      <c r="SAK10" s="236"/>
      <c r="SAL10" s="236"/>
      <c r="SAM10" s="236"/>
      <c r="SAN10" s="236"/>
      <c r="SAO10" s="236"/>
      <c r="SAP10" s="236"/>
      <c r="SAQ10" s="236"/>
      <c r="SAR10" s="236"/>
      <c r="SAS10" s="236"/>
      <c r="SAT10" s="236"/>
      <c r="SAU10" s="236"/>
      <c r="SAV10" s="236"/>
      <c r="SAW10" s="236"/>
      <c r="SAX10" s="236"/>
      <c r="SAY10" s="236"/>
      <c r="SAZ10" s="236"/>
      <c r="SBA10" s="236"/>
      <c r="SBB10" s="236"/>
      <c r="SBC10" s="236"/>
      <c r="SBD10" s="236"/>
      <c r="SBE10" s="236"/>
      <c r="SBF10" s="236"/>
      <c r="SBG10" s="236"/>
      <c r="SBH10" s="236"/>
      <c r="SBI10" s="236"/>
      <c r="SBJ10" s="236"/>
      <c r="SBK10" s="236"/>
      <c r="SBL10" s="236"/>
      <c r="SBM10" s="236"/>
      <c r="SBN10" s="236"/>
      <c r="SBO10" s="236"/>
      <c r="SBP10" s="236"/>
      <c r="SBQ10" s="236"/>
      <c r="SBR10" s="236"/>
      <c r="SBS10" s="236"/>
      <c r="SBT10" s="236"/>
      <c r="SBU10" s="236"/>
      <c r="SBV10" s="236"/>
      <c r="SBW10" s="236"/>
      <c r="SBX10" s="236"/>
      <c r="SBY10" s="236"/>
      <c r="SBZ10" s="236"/>
      <c r="SCA10" s="236"/>
      <c r="SCB10" s="236"/>
      <c r="SCC10" s="236"/>
      <c r="SCD10" s="236"/>
      <c r="SCE10" s="236"/>
      <c r="SCF10" s="236"/>
      <c r="SCG10" s="236"/>
      <c r="SCH10" s="236"/>
      <c r="SCI10" s="236"/>
      <c r="SCJ10" s="236"/>
      <c r="SCK10" s="236"/>
      <c r="SCL10" s="236"/>
      <c r="SCM10" s="236"/>
      <c r="SCN10" s="236"/>
      <c r="SCO10" s="236"/>
      <c r="SCP10" s="236"/>
      <c r="SCQ10" s="236"/>
      <c r="SCR10" s="236"/>
      <c r="SCS10" s="236"/>
      <c r="SCT10" s="236"/>
      <c r="SCU10" s="236"/>
      <c r="SCV10" s="236"/>
      <c r="SCW10" s="236"/>
      <c r="SCX10" s="236"/>
      <c r="SCY10" s="236"/>
      <c r="SCZ10" s="236"/>
      <c r="SDA10" s="236"/>
      <c r="SDB10" s="236"/>
      <c r="SDC10" s="236"/>
      <c r="SDD10" s="236"/>
      <c r="SDE10" s="236"/>
      <c r="SDF10" s="236"/>
      <c r="SDG10" s="236"/>
      <c r="SDH10" s="236"/>
      <c r="SDI10" s="236"/>
      <c r="SDJ10" s="236"/>
      <c r="SDK10" s="236"/>
      <c r="SDL10" s="236"/>
      <c r="SDM10" s="236"/>
      <c r="SDN10" s="236"/>
      <c r="SDO10" s="236"/>
      <c r="SDP10" s="236"/>
      <c r="SDQ10" s="236"/>
      <c r="SDR10" s="236"/>
      <c r="SDS10" s="236"/>
      <c r="SDT10" s="236"/>
      <c r="SDU10" s="236"/>
      <c r="SDV10" s="236"/>
      <c r="SDW10" s="236"/>
      <c r="SDX10" s="236"/>
      <c r="SDY10" s="236"/>
      <c r="SDZ10" s="236"/>
      <c r="SEA10" s="236"/>
      <c r="SEB10" s="236"/>
      <c r="SEC10" s="236"/>
      <c r="SED10" s="236"/>
      <c r="SEE10" s="236"/>
      <c r="SEF10" s="236"/>
      <c r="SEG10" s="236"/>
      <c r="SEH10" s="236"/>
      <c r="SEI10" s="236"/>
      <c r="SEJ10" s="236"/>
      <c r="SEK10" s="236"/>
      <c r="SEL10" s="236"/>
      <c r="SEM10" s="236"/>
      <c r="SEN10" s="236"/>
      <c r="SEO10" s="236"/>
      <c r="SEP10" s="236"/>
      <c r="SEQ10" s="236"/>
      <c r="SER10" s="236"/>
      <c r="SES10" s="236"/>
      <c r="SET10" s="236"/>
      <c r="SEU10" s="236"/>
      <c r="SEV10" s="236"/>
      <c r="SEW10" s="236"/>
      <c r="SEX10" s="236"/>
      <c r="SEY10" s="236"/>
      <c r="SEZ10" s="236"/>
      <c r="SFA10" s="236"/>
      <c r="SFB10" s="236"/>
      <c r="SFC10" s="236"/>
      <c r="SFD10" s="236"/>
      <c r="SFE10" s="236"/>
      <c r="SFF10" s="236"/>
      <c r="SFG10" s="236"/>
      <c r="SFH10" s="236"/>
      <c r="SFI10" s="236"/>
      <c r="SFJ10" s="236"/>
      <c r="SFK10" s="236"/>
      <c r="SFL10" s="236"/>
      <c r="SFM10" s="236"/>
      <c r="SFN10" s="236"/>
      <c r="SFO10" s="236"/>
      <c r="SFP10" s="236"/>
      <c r="SFQ10" s="236"/>
      <c r="SFR10" s="236"/>
      <c r="SFS10" s="236"/>
      <c r="SFT10" s="236"/>
      <c r="SFU10" s="236"/>
      <c r="SFV10" s="236"/>
      <c r="SFW10" s="236"/>
      <c r="SFX10" s="236"/>
      <c r="SFY10" s="236"/>
      <c r="SFZ10" s="236"/>
      <c r="SGA10" s="236"/>
      <c r="SGB10" s="236"/>
      <c r="SGC10" s="236"/>
      <c r="SGD10" s="236"/>
      <c r="SGE10" s="236"/>
      <c r="SGF10" s="236"/>
      <c r="SGG10" s="236"/>
      <c r="SGH10" s="236"/>
      <c r="SGI10" s="236"/>
      <c r="SGJ10" s="236"/>
      <c r="SGK10" s="236"/>
      <c r="SGL10" s="236"/>
      <c r="SGM10" s="236"/>
      <c r="SGN10" s="236"/>
      <c r="SGO10" s="236"/>
      <c r="SGP10" s="236"/>
      <c r="SGQ10" s="236"/>
      <c r="SGR10" s="236"/>
      <c r="SGS10" s="236"/>
      <c r="SGT10" s="236"/>
      <c r="SGU10" s="236"/>
      <c r="SGV10" s="236"/>
      <c r="SGW10" s="236"/>
      <c r="SGX10" s="236"/>
      <c r="SGY10" s="236"/>
      <c r="SGZ10" s="236"/>
      <c r="SHA10" s="236"/>
      <c r="SHB10" s="236"/>
      <c r="SHC10" s="236"/>
      <c r="SHD10" s="236"/>
      <c r="SHE10" s="236"/>
      <c r="SHF10" s="236"/>
      <c r="SHG10" s="236"/>
      <c r="SHH10" s="236"/>
      <c r="SHI10" s="236"/>
      <c r="SHJ10" s="236"/>
      <c r="SHK10" s="236"/>
      <c r="SHL10" s="236"/>
      <c r="SHM10" s="236"/>
      <c r="SHN10" s="236"/>
      <c r="SHO10" s="236"/>
      <c r="SHP10" s="236"/>
      <c r="SHQ10" s="236"/>
      <c r="SHR10" s="236"/>
      <c r="SHS10" s="236"/>
      <c r="SHT10" s="236"/>
      <c r="SHU10" s="236"/>
      <c r="SHV10" s="236"/>
      <c r="SHW10" s="236"/>
      <c r="SHX10" s="236"/>
      <c r="SHY10" s="236"/>
      <c r="SHZ10" s="236"/>
      <c r="SIA10" s="236"/>
      <c r="SIB10" s="236"/>
      <c r="SIC10" s="236"/>
      <c r="SID10" s="236"/>
      <c r="SIE10" s="236"/>
      <c r="SIF10" s="236"/>
      <c r="SIG10" s="236"/>
      <c r="SIH10" s="236"/>
      <c r="SII10" s="236"/>
      <c r="SIJ10" s="236"/>
      <c r="SIK10" s="236"/>
      <c r="SIL10" s="236"/>
      <c r="SIM10" s="236"/>
      <c r="SIN10" s="236"/>
      <c r="SIO10" s="236"/>
      <c r="SIP10" s="236"/>
      <c r="SIQ10" s="236"/>
      <c r="SIR10" s="236"/>
      <c r="SIS10" s="236"/>
      <c r="SIT10" s="236"/>
      <c r="SIU10" s="236"/>
      <c r="SIV10" s="236"/>
      <c r="SIW10" s="236"/>
      <c r="SIX10" s="236"/>
      <c r="SIY10" s="236"/>
      <c r="SIZ10" s="236"/>
      <c r="SJA10" s="236"/>
      <c r="SJB10" s="236"/>
      <c r="SJC10" s="236"/>
      <c r="SJD10" s="236"/>
      <c r="SJE10" s="236"/>
      <c r="SJF10" s="236"/>
      <c r="SJG10" s="236"/>
      <c r="SJH10" s="236"/>
      <c r="SJI10" s="236"/>
      <c r="SJJ10" s="236"/>
      <c r="SJK10" s="236"/>
      <c r="SJL10" s="236"/>
      <c r="SJM10" s="236"/>
      <c r="SJN10" s="236"/>
      <c r="SJO10" s="236"/>
      <c r="SJP10" s="236"/>
      <c r="SJQ10" s="236"/>
      <c r="SJR10" s="236"/>
      <c r="SJS10" s="236"/>
      <c r="SJT10" s="236"/>
      <c r="SJU10" s="236"/>
      <c r="SJV10" s="236"/>
      <c r="SJW10" s="236"/>
      <c r="SJX10" s="236"/>
      <c r="SJY10" s="236"/>
      <c r="SJZ10" s="236"/>
      <c r="SKA10" s="236"/>
      <c r="SKB10" s="236"/>
      <c r="SKC10" s="236"/>
      <c r="SKD10" s="236"/>
      <c r="SKE10" s="236"/>
      <c r="SKF10" s="236"/>
      <c r="SKG10" s="236"/>
      <c r="SKH10" s="236"/>
      <c r="SKI10" s="236"/>
      <c r="SKJ10" s="236"/>
      <c r="SKK10" s="236"/>
      <c r="SKL10" s="236"/>
      <c r="SKM10" s="236"/>
      <c r="SKN10" s="236"/>
      <c r="SKO10" s="236"/>
      <c r="SKP10" s="236"/>
      <c r="SKQ10" s="236"/>
      <c r="SKR10" s="236"/>
      <c r="SKS10" s="236"/>
      <c r="SKT10" s="236"/>
      <c r="SKU10" s="236"/>
      <c r="SKV10" s="236"/>
      <c r="SKW10" s="236"/>
      <c r="SKX10" s="236"/>
      <c r="SKY10" s="236"/>
      <c r="SKZ10" s="236"/>
      <c r="SLA10" s="236"/>
      <c r="SLB10" s="236"/>
      <c r="SLC10" s="236"/>
      <c r="SLD10" s="236"/>
      <c r="SLE10" s="236"/>
      <c r="SLF10" s="236"/>
      <c r="SLG10" s="236"/>
      <c r="SLH10" s="236"/>
      <c r="SLI10" s="236"/>
      <c r="SLJ10" s="236"/>
      <c r="SLK10" s="236"/>
      <c r="SLL10" s="236"/>
      <c r="SLM10" s="236"/>
      <c r="SLN10" s="236"/>
      <c r="SLO10" s="236"/>
      <c r="SLP10" s="236"/>
      <c r="SLQ10" s="236"/>
      <c r="SLR10" s="236"/>
      <c r="SLS10" s="236"/>
      <c r="SLT10" s="236"/>
      <c r="SLU10" s="236"/>
      <c r="SLV10" s="236"/>
      <c r="SLW10" s="236"/>
      <c r="SLX10" s="236"/>
      <c r="SLY10" s="236"/>
      <c r="SLZ10" s="236"/>
      <c r="SMA10" s="236"/>
      <c r="SMB10" s="236"/>
      <c r="SMC10" s="236"/>
      <c r="SMD10" s="236"/>
      <c r="SME10" s="236"/>
      <c r="SMF10" s="236"/>
      <c r="SMG10" s="236"/>
      <c r="SMH10" s="236"/>
      <c r="SMI10" s="236"/>
      <c r="SMJ10" s="236"/>
      <c r="SMK10" s="236"/>
      <c r="SML10" s="236"/>
      <c r="SMM10" s="236"/>
      <c r="SMN10" s="236"/>
      <c r="SMO10" s="236"/>
      <c r="SMP10" s="236"/>
      <c r="SMQ10" s="236"/>
      <c r="SMR10" s="236"/>
      <c r="SMS10" s="236"/>
      <c r="SMT10" s="236"/>
      <c r="SMU10" s="236"/>
      <c r="SMV10" s="236"/>
      <c r="SMW10" s="236"/>
      <c r="SMX10" s="236"/>
      <c r="SMY10" s="236"/>
      <c r="SMZ10" s="236"/>
      <c r="SNA10" s="236"/>
      <c r="SNB10" s="236"/>
      <c r="SNC10" s="236"/>
      <c r="SND10" s="236"/>
      <c r="SNE10" s="236"/>
      <c r="SNF10" s="236"/>
      <c r="SNG10" s="236"/>
      <c r="SNH10" s="236"/>
      <c r="SNI10" s="236"/>
      <c r="SNJ10" s="236"/>
      <c r="SNK10" s="236"/>
      <c r="SNL10" s="236"/>
      <c r="SNM10" s="236"/>
      <c r="SNN10" s="236"/>
      <c r="SNO10" s="236"/>
      <c r="SNP10" s="236"/>
      <c r="SNQ10" s="236"/>
      <c r="SNR10" s="236"/>
      <c r="SNS10" s="236"/>
      <c r="SNT10" s="236"/>
      <c r="SNU10" s="236"/>
      <c r="SNV10" s="236"/>
      <c r="SNW10" s="236"/>
      <c r="SNX10" s="236"/>
      <c r="SNY10" s="236"/>
      <c r="SNZ10" s="236"/>
      <c r="SOA10" s="236"/>
      <c r="SOB10" s="236"/>
      <c r="SOC10" s="236"/>
      <c r="SOD10" s="236"/>
      <c r="SOE10" s="236"/>
      <c r="SOF10" s="236"/>
      <c r="SOG10" s="236"/>
      <c r="SOH10" s="236"/>
      <c r="SOI10" s="236"/>
      <c r="SOJ10" s="236"/>
      <c r="SOK10" s="236"/>
      <c r="SOL10" s="236"/>
      <c r="SOM10" s="236"/>
      <c r="SON10" s="236"/>
      <c r="SOO10" s="236"/>
      <c r="SOP10" s="236"/>
      <c r="SOQ10" s="236"/>
      <c r="SOR10" s="236"/>
      <c r="SOS10" s="236"/>
      <c r="SOT10" s="236"/>
      <c r="SOU10" s="236"/>
      <c r="SOV10" s="236"/>
      <c r="SOW10" s="236"/>
      <c r="SOX10" s="236"/>
      <c r="SOY10" s="236"/>
      <c r="SOZ10" s="236"/>
      <c r="SPA10" s="236"/>
      <c r="SPB10" s="236"/>
      <c r="SPC10" s="236"/>
      <c r="SPD10" s="236"/>
      <c r="SPE10" s="236"/>
      <c r="SPF10" s="236"/>
      <c r="SPG10" s="236"/>
      <c r="SPH10" s="236"/>
      <c r="SPI10" s="236"/>
      <c r="SPJ10" s="236"/>
      <c r="SPK10" s="236"/>
      <c r="SPL10" s="236"/>
      <c r="SPM10" s="236"/>
      <c r="SPN10" s="236"/>
      <c r="SPO10" s="236"/>
      <c r="SPP10" s="236"/>
      <c r="SPQ10" s="236"/>
      <c r="SPR10" s="236"/>
      <c r="SPS10" s="236"/>
      <c r="SPT10" s="236"/>
      <c r="SPU10" s="236"/>
      <c r="SPV10" s="236"/>
      <c r="SPW10" s="236"/>
      <c r="SPX10" s="236"/>
      <c r="SPY10" s="236"/>
      <c r="SPZ10" s="236"/>
      <c r="SQA10" s="236"/>
      <c r="SQB10" s="236"/>
      <c r="SQC10" s="236"/>
      <c r="SQD10" s="236"/>
      <c r="SQE10" s="236"/>
      <c r="SQF10" s="236"/>
      <c r="SQG10" s="236"/>
      <c r="SQH10" s="236"/>
      <c r="SQI10" s="236"/>
      <c r="SQJ10" s="236"/>
      <c r="SQK10" s="236"/>
      <c r="SQL10" s="236"/>
      <c r="SQM10" s="236"/>
      <c r="SQN10" s="236"/>
      <c r="SQO10" s="236"/>
      <c r="SQP10" s="236"/>
      <c r="SQQ10" s="236"/>
      <c r="SQR10" s="236"/>
      <c r="SQS10" s="236"/>
      <c r="SQT10" s="236"/>
      <c r="SQU10" s="236"/>
      <c r="SQV10" s="236"/>
      <c r="SQW10" s="236"/>
      <c r="SQX10" s="236"/>
      <c r="SQY10" s="236"/>
      <c r="SQZ10" s="236"/>
      <c r="SRA10" s="236"/>
      <c r="SRB10" s="236"/>
      <c r="SRC10" s="236"/>
      <c r="SRD10" s="236"/>
      <c r="SRE10" s="236"/>
      <c r="SRF10" s="236"/>
      <c r="SRG10" s="236"/>
      <c r="SRH10" s="236"/>
      <c r="SRI10" s="236"/>
      <c r="SRJ10" s="236"/>
      <c r="SRK10" s="236"/>
      <c r="SRL10" s="236"/>
      <c r="SRM10" s="236"/>
      <c r="SRN10" s="236"/>
      <c r="SRO10" s="236"/>
      <c r="SRP10" s="236"/>
      <c r="SRQ10" s="236"/>
      <c r="SRR10" s="236"/>
      <c r="SRS10" s="236"/>
      <c r="SRT10" s="236"/>
      <c r="SRU10" s="236"/>
      <c r="SRV10" s="236"/>
      <c r="SRW10" s="236"/>
      <c r="SRX10" s="236"/>
      <c r="SRY10" s="236"/>
      <c r="SRZ10" s="236"/>
      <c r="SSA10" s="236"/>
      <c r="SSB10" s="236"/>
      <c r="SSC10" s="236"/>
      <c r="SSD10" s="236"/>
      <c r="SSE10" s="236"/>
      <c r="SSF10" s="236"/>
      <c r="SSG10" s="236"/>
      <c r="SSH10" s="236"/>
      <c r="SSI10" s="236"/>
      <c r="SSJ10" s="236"/>
      <c r="SSK10" s="236"/>
      <c r="SSL10" s="236"/>
      <c r="SSM10" s="236"/>
      <c r="SSN10" s="236"/>
      <c r="SSO10" s="236"/>
      <c r="SSP10" s="236"/>
      <c r="SSQ10" s="236"/>
      <c r="SSR10" s="236"/>
      <c r="SSS10" s="236"/>
      <c r="SST10" s="236"/>
      <c r="SSU10" s="236"/>
      <c r="SSV10" s="236"/>
      <c r="SSW10" s="236"/>
      <c r="SSX10" s="236"/>
      <c r="SSY10" s="236"/>
      <c r="SSZ10" s="236"/>
      <c r="STA10" s="236"/>
      <c r="STB10" s="236"/>
      <c r="STC10" s="236"/>
      <c r="STD10" s="236"/>
      <c r="STE10" s="236"/>
      <c r="STF10" s="236"/>
      <c r="STG10" s="236"/>
      <c r="STH10" s="236"/>
      <c r="STI10" s="236"/>
      <c r="STJ10" s="236"/>
      <c r="STK10" s="236"/>
      <c r="STL10" s="236"/>
      <c r="STM10" s="236"/>
      <c r="STN10" s="236"/>
      <c r="STO10" s="236"/>
      <c r="STP10" s="236"/>
      <c r="STQ10" s="236"/>
      <c r="STR10" s="236"/>
      <c r="STS10" s="236"/>
      <c r="STT10" s="236"/>
      <c r="STU10" s="236"/>
      <c r="STV10" s="236"/>
      <c r="STW10" s="236"/>
      <c r="STX10" s="236"/>
      <c r="STY10" s="236"/>
      <c r="STZ10" s="236"/>
      <c r="SUA10" s="236"/>
      <c r="SUB10" s="236"/>
      <c r="SUC10" s="236"/>
      <c r="SUD10" s="236"/>
      <c r="SUE10" s="236"/>
      <c r="SUF10" s="236"/>
      <c r="SUG10" s="236"/>
      <c r="SUH10" s="236"/>
      <c r="SUI10" s="236"/>
      <c r="SUJ10" s="236"/>
      <c r="SUK10" s="236"/>
      <c r="SUL10" s="236"/>
      <c r="SUM10" s="236"/>
      <c r="SUN10" s="236"/>
      <c r="SUO10" s="236"/>
      <c r="SUP10" s="236"/>
      <c r="SUQ10" s="236"/>
      <c r="SUR10" s="236"/>
      <c r="SUS10" s="236"/>
      <c r="SUT10" s="236"/>
      <c r="SUU10" s="236"/>
      <c r="SUV10" s="236"/>
      <c r="SUW10" s="236"/>
      <c r="SUX10" s="236"/>
      <c r="SUY10" s="236"/>
      <c r="SUZ10" s="236"/>
      <c r="SVA10" s="236"/>
      <c r="SVB10" s="236"/>
      <c r="SVC10" s="236"/>
      <c r="SVD10" s="236"/>
      <c r="SVE10" s="236"/>
      <c r="SVF10" s="236"/>
      <c r="SVG10" s="236"/>
      <c r="SVH10" s="236"/>
      <c r="SVI10" s="236"/>
      <c r="SVJ10" s="236"/>
      <c r="SVK10" s="236"/>
      <c r="SVL10" s="236"/>
      <c r="SVM10" s="236"/>
      <c r="SVN10" s="236"/>
      <c r="SVO10" s="236"/>
      <c r="SVP10" s="236"/>
      <c r="SVQ10" s="236"/>
      <c r="SVR10" s="236"/>
      <c r="SVS10" s="236"/>
      <c r="SVT10" s="236"/>
      <c r="SVU10" s="236"/>
      <c r="SVV10" s="236"/>
      <c r="SVW10" s="236"/>
      <c r="SVX10" s="236"/>
      <c r="SVY10" s="236"/>
      <c r="SVZ10" s="236"/>
      <c r="SWA10" s="236"/>
      <c r="SWB10" s="236"/>
      <c r="SWC10" s="236"/>
      <c r="SWD10" s="236"/>
      <c r="SWE10" s="236"/>
      <c r="SWF10" s="236"/>
      <c r="SWG10" s="236"/>
      <c r="SWH10" s="236"/>
      <c r="SWI10" s="236"/>
      <c r="SWJ10" s="236"/>
      <c r="SWK10" s="236"/>
      <c r="SWL10" s="236"/>
      <c r="SWM10" s="236"/>
      <c r="SWN10" s="236"/>
      <c r="SWO10" s="236"/>
      <c r="SWP10" s="236"/>
      <c r="SWQ10" s="236"/>
      <c r="SWR10" s="236"/>
      <c r="SWS10" s="236"/>
      <c r="SWT10" s="236"/>
      <c r="SWU10" s="236"/>
      <c r="SWV10" s="236"/>
      <c r="SWW10" s="236"/>
      <c r="SWX10" s="236"/>
      <c r="SWY10" s="236"/>
      <c r="SWZ10" s="236"/>
      <c r="SXA10" s="236"/>
      <c r="SXB10" s="236"/>
      <c r="SXC10" s="236"/>
      <c r="SXD10" s="236"/>
      <c r="SXE10" s="236"/>
      <c r="SXF10" s="236"/>
      <c r="SXG10" s="236"/>
      <c r="SXH10" s="236"/>
      <c r="SXI10" s="236"/>
      <c r="SXJ10" s="236"/>
      <c r="SXK10" s="236"/>
      <c r="SXL10" s="236"/>
      <c r="SXM10" s="236"/>
      <c r="SXN10" s="236"/>
      <c r="SXO10" s="236"/>
      <c r="SXP10" s="236"/>
      <c r="SXQ10" s="236"/>
      <c r="SXR10" s="236"/>
      <c r="SXS10" s="236"/>
      <c r="SXT10" s="236"/>
      <c r="SXU10" s="236"/>
      <c r="SXV10" s="236"/>
      <c r="SXW10" s="236"/>
      <c r="SXX10" s="236"/>
      <c r="SXY10" s="236"/>
      <c r="SXZ10" s="236"/>
      <c r="SYA10" s="236"/>
      <c r="SYB10" s="236"/>
      <c r="SYC10" s="236"/>
      <c r="SYD10" s="236"/>
      <c r="SYE10" s="236"/>
      <c r="SYF10" s="236"/>
      <c r="SYG10" s="236"/>
      <c r="SYH10" s="236"/>
      <c r="SYI10" s="236"/>
      <c r="SYJ10" s="236"/>
      <c r="SYK10" s="236"/>
      <c r="SYL10" s="236"/>
      <c r="SYM10" s="236"/>
      <c r="SYN10" s="236"/>
      <c r="SYO10" s="236"/>
      <c r="SYP10" s="236"/>
      <c r="SYQ10" s="236"/>
      <c r="SYR10" s="236"/>
      <c r="SYS10" s="236"/>
      <c r="SYT10" s="236"/>
      <c r="SYU10" s="236"/>
      <c r="SYV10" s="236"/>
      <c r="SYW10" s="236"/>
      <c r="SYX10" s="236"/>
      <c r="SYY10" s="236"/>
      <c r="SYZ10" s="236"/>
      <c r="SZA10" s="236"/>
      <c r="SZB10" s="236"/>
      <c r="SZC10" s="236"/>
      <c r="SZD10" s="236"/>
      <c r="SZE10" s="236"/>
      <c r="SZF10" s="236"/>
      <c r="SZG10" s="236"/>
      <c r="SZH10" s="236"/>
      <c r="SZI10" s="236"/>
      <c r="SZJ10" s="236"/>
      <c r="SZK10" s="236"/>
      <c r="SZL10" s="236"/>
      <c r="SZM10" s="236"/>
      <c r="SZN10" s="236"/>
      <c r="SZO10" s="236"/>
      <c r="SZP10" s="236"/>
      <c r="SZQ10" s="236"/>
      <c r="SZR10" s="236"/>
      <c r="SZS10" s="236"/>
      <c r="SZT10" s="236"/>
      <c r="SZU10" s="236"/>
      <c r="SZV10" s="236"/>
      <c r="SZW10" s="236"/>
      <c r="SZX10" s="236"/>
      <c r="SZY10" s="236"/>
      <c r="SZZ10" s="236"/>
      <c r="TAA10" s="236"/>
      <c r="TAB10" s="236"/>
      <c r="TAC10" s="236"/>
      <c r="TAD10" s="236"/>
      <c r="TAE10" s="236"/>
      <c r="TAF10" s="236"/>
      <c r="TAG10" s="236"/>
      <c r="TAH10" s="236"/>
      <c r="TAI10" s="236"/>
      <c r="TAJ10" s="236"/>
      <c r="TAK10" s="236"/>
      <c r="TAL10" s="236"/>
      <c r="TAM10" s="236"/>
      <c r="TAN10" s="236"/>
      <c r="TAO10" s="236"/>
      <c r="TAP10" s="236"/>
      <c r="TAQ10" s="236"/>
      <c r="TAR10" s="236"/>
      <c r="TAS10" s="236"/>
      <c r="TAT10" s="236"/>
      <c r="TAU10" s="236"/>
      <c r="TAV10" s="236"/>
      <c r="TAW10" s="236"/>
      <c r="TAX10" s="236"/>
      <c r="TAY10" s="236"/>
      <c r="TAZ10" s="236"/>
      <c r="TBA10" s="236"/>
      <c r="TBB10" s="236"/>
      <c r="TBC10" s="236"/>
      <c r="TBD10" s="236"/>
      <c r="TBE10" s="236"/>
      <c r="TBF10" s="236"/>
      <c r="TBG10" s="236"/>
      <c r="TBH10" s="236"/>
      <c r="TBI10" s="236"/>
      <c r="TBJ10" s="236"/>
      <c r="TBK10" s="236"/>
      <c r="TBL10" s="236"/>
      <c r="TBM10" s="236"/>
      <c r="TBN10" s="236"/>
      <c r="TBO10" s="236"/>
      <c r="TBP10" s="236"/>
      <c r="TBQ10" s="236"/>
      <c r="TBR10" s="236"/>
      <c r="TBS10" s="236"/>
      <c r="TBT10" s="236"/>
      <c r="TBU10" s="236"/>
      <c r="TBV10" s="236"/>
      <c r="TBW10" s="236"/>
      <c r="TBX10" s="236"/>
      <c r="TBY10" s="236"/>
      <c r="TBZ10" s="236"/>
      <c r="TCA10" s="236"/>
      <c r="TCB10" s="236"/>
      <c r="TCC10" s="236"/>
      <c r="TCD10" s="236"/>
      <c r="TCE10" s="236"/>
      <c r="TCF10" s="236"/>
      <c r="TCG10" s="236"/>
      <c r="TCH10" s="236"/>
      <c r="TCI10" s="236"/>
      <c r="TCJ10" s="236"/>
      <c r="TCK10" s="236"/>
      <c r="TCL10" s="236"/>
      <c r="TCM10" s="236"/>
      <c r="TCN10" s="236"/>
      <c r="TCO10" s="236"/>
      <c r="TCP10" s="236"/>
      <c r="TCQ10" s="236"/>
      <c r="TCR10" s="236"/>
      <c r="TCS10" s="236"/>
      <c r="TCT10" s="236"/>
      <c r="TCU10" s="236"/>
      <c r="TCV10" s="236"/>
      <c r="TCW10" s="236"/>
      <c r="TCX10" s="236"/>
      <c r="TCY10" s="236"/>
      <c r="TCZ10" s="236"/>
      <c r="TDA10" s="236"/>
      <c r="TDB10" s="236"/>
      <c r="TDC10" s="236"/>
      <c r="TDD10" s="236"/>
      <c r="TDE10" s="236"/>
      <c r="TDF10" s="236"/>
      <c r="TDG10" s="236"/>
      <c r="TDH10" s="236"/>
      <c r="TDI10" s="236"/>
      <c r="TDJ10" s="236"/>
      <c r="TDK10" s="236"/>
      <c r="TDL10" s="236"/>
      <c r="TDM10" s="236"/>
      <c r="TDN10" s="236"/>
      <c r="TDO10" s="236"/>
      <c r="TDP10" s="236"/>
      <c r="TDQ10" s="236"/>
      <c r="TDR10" s="236"/>
      <c r="TDS10" s="236"/>
      <c r="TDT10" s="236"/>
      <c r="TDU10" s="236"/>
      <c r="TDV10" s="236"/>
      <c r="TDW10" s="236"/>
      <c r="TDX10" s="236"/>
      <c r="TDY10" s="236"/>
      <c r="TDZ10" s="236"/>
      <c r="TEA10" s="236"/>
      <c r="TEB10" s="236"/>
      <c r="TEC10" s="236"/>
      <c r="TED10" s="236"/>
      <c r="TEE10" s="236"/>
      <c r="TEF10" s="236"/>
      <c r="TEG10" s="236"/>
      <c r="TEH10" s="236"/>
      <c r="TEI10" s="236"/>
      <c r="TEJ10" s="236"/>
      <c r="TEK10" s="236"/>
      <c r="TEL10" s="236"/>
      <c r="TEM10" s="236"/>
      <c r="TEN10" s="236"/>
      <c r="TEO10" s="236"/>
      <c r="TEP10" s="236"/>
      <c r="TEQ10" s="236"/>
      <c r="TER10" s="236"/>
      <c r="TES10" s="236"/>
      <c r="TET10" s="236"/>
      <c r="TEU10" s="236"/>
      <c r="TEV10" s="236"/>
      <c r="TEW10" s="236"/>
      <c r="TEX10" s="236"/>
      <c r="TEY10" s="236"/>
      <c r="TEZ10" s="236"/>
      <c r="TFA10" s="236"/>
      <c r="TFB10" s="236"/>
      <c r="TFC10" s="236"/>
      <c r="TFD10" s="236"/>
      <c r="TFE10" s="236"/>
      <c r="TFF10" s="236"/>
      <c r="TFG10" s="236"/>
      <c r="TFH10" s="236"/>
      <c r="TFI10" s="236"/>
      <c r="TFJ10" s="236"/>
      <c r="TFK10" s="236"/>
      <c r="TFL10" s="236"/>
      <c r="TFM10" s="236"/>
      <c r="TFN10" s="236"/>
      <c r="TFO10" s="236"/>
      <c r="TFP10" s="236"/>
      <c r="TFQ10" s="236"/>
      <c r="TFR10" s="236"/>
      <c r="TFS10" s="236"/>
      <c r="TFT10" s="236"/>
      <c r="TFU10" s="236"/>
      <c r="TFV10" s="236"/>
      <c r="TFW10" s="236"/>
      <c r="TFX10" s="236"/>
      <c r="TFY10" s="236"/>
      <c r="TFZ10" s="236"/>
      <c r="TGA10" s="236"/>
      <c r="TGB10" s="236"/>
      <c r="TGC10" s="236"/>
      <c r="TGD10" s="236"/>
      <c r="TGE10" s="236"/>
      <c r="TGF10" s="236"/>
      <c r="TGG10" s="236"/>
      <c r="TGH10" s="236"/>
      <c r="TGI10" s="236"/>
      <c r="TGJ10" s="236"/>
      <c r="TGK10" s="236"/>
      <c r="TGL10" s="236"/>
      <c r="TGM10" s="236"/>
      <c r="TGN10" s="236"/>
      <c r="TGO10" s="236"/>
      <c r="TGP10" s="236"/>
      <c r="TGQ10" s="236"/>
      <c r="TGR10" s="236"/>
      <c r="TGS10" s="236"/>
      <c r="TGT10" s="236"/>
      <c r="TGU10" s="236"/>
      <c r="TGV10" s="236"/>
      <c r="TGW10" s="236"/>
      <c r="TGX10" s="236"/>
      <c r="TGY10" s="236"/>
      <c r="TGZ10" s="236"/>
      <c r="THA10" s="236"/>
      <c r="THB10" s="236"/>
      <c r="THC10" s="236"/>
      <c r="THD10" s="236"/>
      <c r="THE10" s="236"/>
      <c r="THF10" s="236"/>
      <c r="THG10" s="236"/>
      <c r="THH10" s="236"/>
      <c r="THI10" s="236"/>
      <c r="THJ10" s="236"/>
      <c r="THK10" s="236"/>
      <c r="THL10" s="236"/>
      <c r="THM10" s="236"/>
      <c r="THN10" s="236"/>
      <c r="THO10" s="236"/>
      <c r="THP10" s="236"/>
      <c r="THQ10" s="236"/>
      <c r="THR10" s="236"/>
      <c r="THS10" s="236"/>
      <c r="THT10" s="236"/>
      <c r="THU10" s="236"/>
      <c r="THV10" s="236"/>
      <c r="THW10" s="236"/>
      <c r="THX10" s="236"/>
      <c r="THY10" s="236"/>
      <c r="THZ10" s="236"/>
      <c r="TIA10" s="236"/>
      <c r="TIB10" s="236"/>
      <c r="TIC10" s="236"/>
      <c r="TID10" s="236"/>
      <c r="TIE10" s="236"/>
      <c r="TIF10" s="236"/>
      <c r="TIG10" s="236"/>
      <c r="TIH10" s="236"/>
      <c r="TII10" s="236"/>
      <c r="TIJ10" s="236"/>
      <c r="TIK10" s="236"/>
      <c r="TIL10" s="236"/>
      <c r="TIM10" s="236"/>
      <c r="TIN10" s="236"/>
      <c r="TIO10" s="236"/>
      <c r="TIP10" s="236"/>
      <c r="TIQ10" s="236"/>
      <c r="TIR10" s="236"/>
      <c r="TIS10" s="236"/>
      <c r="TIT10" s="236"/>
      <c r="TIU10" s="236"/>
      <c r="TIV10" s="236"/>
      <c r="TIW10" s="236"/>
      <c r="TIX10" s="236"/>
      <c r="TIY10" s="236"/>
      <c r="TIZ10" s="236"/>
      <c r="TJA10" s="236"/>
      <c r="TJB10" s="236"/>
      <c r="TJC10" s="236"/>
      <c r="TJD10" s="236"/>
      <c r="TJE10" s="236"/>
      <c r="TJF10" s="236"/>
      <c r="TJG10" s="236"/>
      <c r="TJH10" s="236"/>
      <c r="TJI10" s="236"/>
      <c r="TJJ10" s="236"/>
      <c r="TJK10" s="236"/>
      <c r="TJL10" s="236"/>
      <c r="TJM10" s="236"/>
      <c r="TJN10" s="236"/>
      <c r="TJO10" s="236"/>
      <c r="TJP10" s="236"/>
      <c r="TJQ10" s="236"/>
      <c r="TJR10" s="236"/>
      <c r="TJS10" s="236"/>
      <c r="TJT10" s="236"/>
      <c r="TJU10" s="236"/>
      <c r="TJV10" s="236"/>
      <c r="TJW10" s="236"/>
      <c r="TJX10" s="236"/>
      <c r="TJY10" s="236"/>
      <c r="TJZ10" s="236"/>
      <c r="TKA10" s="236"/>
      <c r="TKB10" s="236"/>
      <c r="TKC10" s="236"/>
      <c r="TKD10" s="236"/>
      <c r="TKE10" s="236"/>
      <c r="TKF10" s="236"/>
      <c r="TKG10" s="236"/>
      <c r="TKH10" s="236"/>
      <c r="TKI10" s="236"/>
      <c r="TKJ10" s="236"/>
      <c r="TKK10" s="236"/>
      <c r="TKL10" s="236"/>
      <c r="TKM10" s="236"/>
      <c r="TKN10" s="236"/>
      <c r="TKO10" s="236"/>
      <c r="TKP10" s="236"/>
      <c r="TKQ10" s="236"/>
      <c r="TKR10" s="236"/>
      <c r="TKS10" s="236"/>
      <c r="TKT10" s="236"/>
      <c r="TKU10" s="236"/>
      <c r="TKV10" s="236"/>
      <c r="TKW10" s="236"/>
      <c r="TKX10" s="236"/>
      <c r="TKY10" s="236"/>
      <c r="TKZ10" s="236"/>
      <c r="TLA10" s="236"/>
      <c r="TLB10" s="236"/>
      <c r="TLC10" s="236"/>
      <c r="TLD10" s="236"/>
      <c r="TLE10" s="236"/>
      <c r="TLF10" s="236"/>
      <c r="TLG10" s="236"/>
      <c r="TLH10" s="236"/>
      <c r="TLI10" s="236"/>
      <c r="TLJ10" s="236"/>
      <c r="TLK10" s="236"/>
      <c r="TLL10" s="236"/>
      <c r="TLM10" s="236"/>
      <c r="TLN10" s="236"/>
      <c r="TLO10" s="236"/>
      <c r="TLP10" s="236"/>
      <c r="TLQ10" s="236"/>
      <c r="TLR10" s="236"/>
      <c r="TLS10" s="236"/>
      <c r="TLT10" s="236"/>
      <c r="TLU10" s="236"/>
      <c r="TLV10" s="236"/>
      <c r="TLW10" s="236"/>
      <c r="TLX10" s="236"/>
      <c r="TLY10" s="236"/>
      <c r="TLZ10" s="236"/>
      <c r="TMA10" s="236"/>
      <c r="TMB10" s="236"/>
      <c r="TMC10" s="236"/>
      <c r="TMD10" s="236"/>
      <c r="TME10" s="236"/>
      <c r="TMF10" s="236"/>
      <c r="TMG10" s="236"/>
      <c r="TMH10" s="236"/>
      <c r="TMI10" s="236"/>
      <c r="TMJ10" s="236"/>
      <c r="TMK10" s="236"/>
      <c r="TML10" s="236"/>
      <c r="TMM10" s="236"/>
      <c r="TMN10" s="236"/>
      <c r="TMO10" s="236"/>
      <c r="TMP10" s="236"/>
      <c r="TMQ10" s="236"/>
      <c r="TMR10" s="236"/>
      <c r="TMS10" s="236"/>
      <c r="TMT10" s="236"/>
      <c r="TMU10" s="236"/>
      <c r="TMV10" s="236"/>
      <c r="TMW10" s="236"/>
      <c r="TMX10" s="236"/>
      <c r="TMY10" s="236"/>
      <c r="TMZ10" s="236"/>
      <c r="TNA10" s="236"/>
      <c r="TNB10" s="236"/>
      <c r="TNC10" s="236"/>
      <c r="TND10" s="236"/>
      <c r="TNE10" s="236"/>
      <c r="TNF10" s="236"/>
      <c r="TNG10" s="236"/>
      <c r="TNH10" s="236"/>
      <c r="TNI10" s="236"/>
      <c r="TNJ10" s="236"/>
      <c r="TNK10" s="236"/>
      <c r="TNL10" s="236"/>
      <c r="TNM10" s="236"/>
      <c r="TNN10" s="236"/>
      <c r="TNO10" s="236"/>
      <c r="TNP10" s="236"/>
      <c r="TNQ10" s="236"/>
      <c r="TNR10" s="236"/>
      <c r="TNS10" s="236"/>
      <c r="TNT10" s="236"/>
      <c r="TNU10" s="236"/>
      <c r="TNV10" s="236"/>
      <c r="TNW10" s="236"/>
      <c r="TNX10" s="236"/>
      <c r="TNY10" s="236"/>
      <c r="TNZ10" s="236"/>
      <c r="TOA10" s="236"/>
      <c r="TOB10" s="236"/>
      <c r="TOC10" s="236"/>
      <c r="TOD10" s="236"/>
      <c r="TOE10" s="236"/>
      <c r="TOF10" s="236"/>
      <c r="TOG10" s="236"/>
      <c r="TOH10" s="236"/>
      <c r="TOI10" s="236"/>
      <c r="TOJ10" s="236"/>
      <c r="TOK10" s="236"/>
      <c r="TOL10" s="236"/>
      <c r="TOM10" s="236"/>
      <c r="TON10" s="236"/>
      <c r="TOO10" s="236"/>
      <c r="TOP10" s="236"/>
      <c r="TOQ10" s="236"/>
      <c r="TOR10" s="236"/>
      <c r="TOS10" s="236"/>
      <c r="TOT10" s="236"/>
      <c r="TOU10" s="236"/>
      <c r="TOV10" s="236"/>
      <c r="TOW10" s="236"/>
      <c r="TOX10" s="236"/>
      <c r="TOY10" s="236"/>
      <c r="TOZ10" s="236"/>
      <c r="TPA10" s="236"/>
      <c r="TPB10" s="236"/>
      <c r="TPC10" s="236"/>
      <c r="TPD10" s="236"/>
      <c r="TPE10" s="236"/>
      <c r="TPF10" s="236"/>
      <c r="TPG10" s="236"/>
      <c r="TPH10" s="236"/>
      <c r="TPI10" s="236"/>
      <c r="TPJ10" s="236"/>
      <c r="TPK10" s="236"/>
      <c r="TPL10" s="236"/>
      <c r="TPM10" s="236"/>
      <c r="TPN10" s="236"/>
      <c r="TPO10" s="236"/>
      <c r="TPP10" s="236"/>
      <c r="TPQ10" s="236"/>
      <c r="TPR10" s="236"/>
      <c r="TPS10" s="236"/>
      <c r="TPT10" s="236"/>
      <c r="TPU10" s="236"/>
      <c r="TPV10" s="236"/>
      <c r="TPW10" s="236"/>
      <c r="TPX10" s="236"/>
      <c r="TPY10" s="236"/>
      <c r="TPZ10" s="236"/>
      <c r="TQA10" s="236"/>
      <c r="TQB10" s="236"/>
      <c r="TQC10" s="236"/>
      <c r="TQD10" s="236"/>
      <c r="TQE10" s="236"/>
      <c r="TQF10" s="236"/>
      <c r="TQG10" s="236"/>
      <c r="TQH10" s="236"/>
      <c r="TQI10" s="236"/>
      <c r="TQJ10" s="236"/>
      <c r="TQK10" s="236"/>
      <c r="TQL10" s="236"/>
      <c r="TQM10" s="236"/>
      <c r="TQN10" s="236"/>
      <c r="TQO10" s="236"/>
      <c r="TQP10" s="236"/>
      <c r="TQQ10" s="236"/>
      <c r="TQR10" s="236"/>
      <c r="TQS10" s="236"/>
      <c r="TQT10" s="236"/>
      <c r="TQU10" s="236"/>
      <c r="TQV10" s="236"/>
      <c r="TQW10" s="236"/>
      <c r="TQX10" s="236"/>
      <c r="TQY10" s="236"/>
      <c r="TQZ10" s="236"/>
      <c r="TRA10" s="236"/>
      <c r="TRB10" s="236"/>
      <c r="TRC10" s="236"/>
      <c r="TRD10" s="236"/>
      <c r="TRE10" s="236"/>
      <c r="TRF10" s="236"/>
      <c r="TRG10" s="236"/>
      <c r="TRH10" s="236"/>
      <c r="TRI10" s="236"/>
      <c r="TRJ10" s="236"/>
      <c r="TRK10" s="236"/>
      <c r="TRL10" s="236"/>
      <c r="TRM10" s="236"/>
      <c r="TRN10" s="236"/>
      <c r="TRO10" s="236"/>
      <c r="TRP10" s="236"/>
      <c r="TRQ10" s="236"/>
      <c r="TRR10" s="236"/>
      <c r="TRS10" s="236"/>
      <c r="TRT10" s="236"/>
      <c r="TRU10" s="236"/>
      <c r="TRV10" s="236"/>
      <c r="TRW10" s="236"/>
      <c r="TRX10" s="236"/>
      <c r="TRY10" s="236"/>
      <c r="TRZ10" s="236"/>
      <c r="TSA10" s="236"/>
      <c r="TSB10" s="236"/>
      <c r="TSC10" s="236"/>
      <c r="TSD10" s="236"/>
      <c r="TSE10" s="236"/>
      <c r="TSF10" s="236"/>
      <c r="TSG10" s="236"/>
      <c r="TSH10" s="236"/>
      <c r="TSI10" s="236"/>
      <c r="TSJ10" s="236"/>
      <c r="TSK10" s="236"/>
      <c r="TSL10" s="236"/>
      <c r="TSM10" s="236"/>
      <c r="TSN10" s="236"/>
      <c r="TSO10" s="236"/>
      <c r="TSP10" s="236"/>
      <c r="TSQ10" s="236"/>
      <c r="TSR10" s="236"/>
      <c r="TSS10" s="236"/>
      <c r="TST10" s="236"/>
      <c r="TSU10" s="236"/>
      <c r="TSV10" s="236"/>
      <c r="TSW10" s="236"/>
      <c r="TSX10" s="236"/>
      <c r="TSY10" s="236"/>
      <c r="TSZ10" s="236"/>
      <c r="TTA10" s="236"/>
      <c r="TTB10" s="236"/>
      <c r="TTC10" s="236"/>
      <c r="TTD10" s="236"/>
      <c r="TTE10" s="236"/>
      <c r="TTF10" s="236"/>
      <c r="TTG10" s="236"/>
      <c r="TTH10" s="236"/>
      <c r="TTI10" s="236"/>
      <c r="TTJ10" s="236"/>
      <c r="TTK10" s="236"/>
      <c r="TTL10" s="236"/>
      <c r="TTM10" s="236"/>
      <c r="TTN10" s="236"/>
      <c r="TTO10" s="236"/>
      <c r="TTP10" s="236"/>
      <c r="TTQ10" s="236"/>
      <c r="TTR10" s="236"/>
      <c r="TTS10" s="236"/>
      <c r="TTT10" s="236"/>
      <c r="TTU10" s="236"/>
      <c r="TTV10" s="236"/>
      <c r="TTW10" s="236"/>
      <c r="TTX10" s="236"/>
      <c r="TTY10" s="236"/>
      <c r="TTZ10" s="236"/>
      <c r="TUA10" s="236"/>
      <c r="TUB10" s="236"/>
      <c r="TUC10" s="236"/>
      <c r="TUD10" s="236"/>
      <c r="TUE10" s="236"/>
      <c r="TUF10" s="236"/>
      <c r="TUG10" s="236"/>
      <c r="TUH10" s="236"/>
      <c r="TUI10" s="236"/>
      <c r="TUJ10" s="236"/>
      <c r="TUK10" s="236"/>
      <c r="TUL10" s="236"/>
      <c r="TUM10" s="236"/>
      <c r="TUN10" s="236"/>
      <c r="TUO10" s="236"/>
      <c r="TUP10" s="236"/>
      <c r="TUQ10" s="236"/>
      <c r="TUR10" s="236"/>
      <c r="TUS10" s="236"/>
      <c r="TUT10" s="236"/>
      <c r="TUU10" s="236"/>
      <c r="TUV10" s="236"/>
      <c r="TUW10" s="236"/>
      <c r="TUX10" s="236"/>
      <c r="TUY10" s="236"/>
      <c r="TUZ10" s="236"/>
      <c r="TVA10" s="236"/>
      <c r="TVB10" s="236"/>
      <c r="TVC10" s="236"/>
      <c r="TVD10" s="236"/>
      <c r="TVE10" s="236"/>
      <c r="TVF10" s="236"/>
      <c r="TVG10" s="236"/>
      <c r="TVH10" s="236"/>
      <c r="TVI10" s="236"/>
      <c r="TVJ10" s="236"/>
      <c r="TVK10" s="236"/>
      <c r="TVL10" s="236"/>
      <c r="TVM10" s="236"/>
      <c r="TVN10" s="236"/>
      <c r="TVO10" s="236"/>
      <c r="TVP10" s="236"/>
      <c r="TVQ10" s="236"/>
      <c r="TVR10" s="236"/>
      <c r="TVS10" s="236"/>
      <c r="TVT10" s="236"/>
      <c r="TVU10" s="236"/>
      <c r="TVV10" s="236"/>
      <c r="TVW10" s="236"/>
      <c r="TVX10" s="236"/>
      <c r="TVY10" s="236"/>
      <c r="TVZ10" s="236"/>
      <c r="TWA10" s="236"/>
      <c r="TWB10" s="236"/>
      <c r="TWC10" s="236"/>
      <c r="TWD10" s="236"/>
      <c r="TWE10" s="236"/>
      <c r="TWF10" s="236"/>
      <c r="TWG10" s="236"/>
      <c r="TWH10" s="236"/>
      <c r="TWI10" s="236"/>
      <c r="TWJ10" s="236"/>
      <c r="TWK10" s="236"/>
      <c r="TWL10" s="236"/>
      <c r="TWM10" s="236"/>
      <c r="TWN10" s="236"/>
      <c r="TWO10" s="236"/>
      <c r="TWP10" s="236"/>
      <c r="TWQ10" s="236"/>
      <c r="TWR10" s="236"/>
      <c r="TWS10" s="236"/>
      <c r="TWT10" s="236"/>
      <c r="TWU10" s="236"/>
      <c r="TWV10" s="236"/>
      <c r="TWW10" s="236"/>
      <c r="TWX10" s="236"/>
      <c r="TWY10" s="236"/>
      <c r="TWZ10" s="236"/>
      <c r="TXA10" s="236"/>
      <c r="TXB10" s="236"/>
      <c r="TXC10" s="236"/>
      <c r="TXD10" s="236"/>
      <c r="TXE10" s="236"/>
      <c r="TXF10" s="236"/>
      <c r="TXG10" s="236"/>
      <c r="TXH10" s="236"/>
      <c r="TXI10" s="236"/>
      <c r="TXJ10" s="236"/>
      <c r="TXK10" s="236"/>
      <c r="TXL10" s="236"/>
      <c r="TXM10" s="236"/>
      <c r="TXN10" s="236"/>
      <c r="TXO10" s="236"/>
      <c r="TXP10" s="236"/>
      <c r="TXQ10" s="236"/>
      <c r="TXR10" s="236"/>
      <c r="TXS10" s="236"/>
      <c r="TXT10" s="236"/>
      <c r="TXU10" s="236"/>
      <c r="TXV10" s="236"/>
      <c r="TXW10" s="236"/>
      <c r="TXX10" s="236"/>
      <c r="TXY10" s="236"/>
      <c r="TXZ10" s="236"/>
      <c r="TYA10" s="236"/>
      <c r="TYB10" s="236"/>
      <c r="TYC10" s="236"/>
      <c r="TYD10" s="236"/>
      <c r="TYE10" s="236"/>
      <c r="TYF10" s="236"/>
      <c r="TYG10" s="236"/>
      <c r="TYH10" s="236"/>
      <c r="TYI10" s="236"/>
      <c r="TYJ10" s="236"/>
      <c r="TYK10" s="236"/>
      <c r="TYL10" s="236"/>
      <c r="TYM10" s="236"/>
      <c r="TYN10" s="236"/>
      <c r="TYO10" s="236"/>
      <c r="TYP10" s="236"/>
      <c r="TYQ10" s="236"/>
      <c r="TYR10" s="236"/>
      <c r="TYS10" s="236"/>
      <c r="TYT10" s="236"/>
      <c r="TYU10" s="236"/>
      <c r="TYV10" s="236"/>
      <c r="TYW10" s="236"/>
      <c r="TYX10" s="236"/>
      <c r="TYY10" s="236"/>
      <c r="TYZ10" s="236"/>
      <c r="TZA10" s="236"/>
      <c r="TZB10" s="236"/>
      <c r="TZC10" s="236"/>
      <c r="TZD10" s="236"/>
      <c r="TZE10" s="236"/>
      <c r="TZF10" s="236"/>
      <c r="TZG10" s="236"/>
      <c r="TZH10" s="236"/>
      <c r="TZI10" s="236"/>
      <c r="TZJ10" s="236"/>
      <c r="TZK10" s="236"/>
      <c r="TZL10" s="236"/>
      <c r="TZM10" s="236"/>
      <c r="TZN10" s="236"/>
      <c r="TZO10" s="236"/>
      <c r="TZP10" s="236"/>
      <c r="TZQ10" s="236"/>
      <c r="TZR10" s="236"/>
      <c r="TZS10" s="236"/>
      <c r="TZT10" s="236"/>
      <c r="TZU10" s="236"/>
      <c r="TZV10" s="236"/>
      <c r="TZW10" s="236"/>
      <c r="TZX10" s="236"/>
      <c r="TZY10" s="236"/>
      <c r="TZZ10" s="236"/>
      <c r="UAA10" s="236"/>
      <c r="UAB10" s="236"/>
      <c r="UAC10" s="236"/>
      <c r="UAD10" s="236"/>
      <c r="UAE10" s="236"/>
      <c r="UAF10" s="236"/>
      <c r="UAG10" s="236"/>
      <c r="UAH10" s="236"/>
      <c r="UAI10" s="236"/>
      <c r="UAJ10" s="236"/>
      <c r="UAK10" s="236"/>
      <c r="UAL10" s="236"/>
      <c r="UAM10" s="236"/>
      <c r="UAN10" s="236"/>
      <c r="UAO10" s="236"/>
      <c r="UAP10" s="236"/>
      <c r="UAQ10" s="236"/>
      <c r="UAR10" s="236"/>
      <c r="UAS10" s="236"/>
      <c r="UAT10" s="236"/>
      <c r="UAU10" s="236"/>
      <c r="UAV10" s="236"/>
      <c r="UAW10" s="236"/>
      <c r="UAX10" s="236"/>
      <c r="UAY10" s="236"/>
      <c r="UAZ10" s="236"/>
      <c r="UBA10" s="236"/>
      <c r="UBB10" s="236"/>
      <c r="UBC10" s="236"/>
      <c r="UBD10" s="236"/>
      <c r="UBE10" s="236"/>
      <c r="UBF10" s="236"/>
      <c r="UBG10" s="236"/>
      <c r="UBH10" s="236"/>
      <c r="UBI10" s="236"/>
      <c r="UBJ10" s="236"/>
      <c r="UBK10" s="236"/>
      <c r="UBL10" s="236"/>
      <c r="UBM10" s="236"/>
      <c r="UBN10" s="236"/>
      <c r="UBO10" s="236"/>
      <c r="UBP10" s="236"/>
      <c r="UBQ10" s="236"/>
      <c r="UBR10" s="236"/>
      <c r="UBS10" s="236"/>
      <c r="UBT10" s="236"/>
      <c r="UBU10" s="236"/>
      <c r="UBV10" s="236"/>
      <c r="UBW10" s="236"/>
      <c r="UBX10" s="236"/>
      <c r="UBY10" s="236"/>
      <c r="UBZ10" s="236"/>
      <c r="UCA10" s="236"/>
      <c r="UCB10" s="236"/>
      <c r="UCC10" s="236"/>
      <c r="UCD10" s="236"/>
      <c r="UCE10" s="236"/>
      <c r="UCF10" s="236"/>
      <c r="UCG10" s="236"/>
      <c r="UCH10" s="236"/>
      <c r="UCI10" s="236"/>
      <c r="UCJ10" s="236"/>
      <c r="UCK10" s="236"/>
      <c r="UCL10" s="236"/>
      <c r="UCM10" s="236"/>
      <c r="UCN10" s="236"/>
      <c r="UCO10" s="236"/>
      <c r="UCP10" s="236"/>
      <c r="UCQ10" s="236"/>
      <c r="UCR10" s="236"/>
      <c r="UCS10" s="236"/>
      <c r="UCT10" s="236"/>
      <c r="UCU10" s="236"/>
      <c r="UCV10" s="236"/>
      <c r="UCW10" s="236"/>
      <c r="UCX10" s="236"/>
      <c r="UCY10" s="236"/>
      <c r="UCZ10" s="236"/>
      <c r="UDA10" s="236"/>
      <c r="UDB10" s="236"/>
      <c r="UDC10" s="236"/>
      <c r="UDD10" s="236"/>
      <c r="UDE10" s="236"/>
      <c r="UDF10" s="236"/>
      <c r="UDG10" s="236"/>
      <c r="UDH10" s="236"/>
      <c r="UDI10" s="236"/>
      <c r="UDJ10" s="236"/>
      <c r="UDK10" s="236"/>
      <c r="UDL10" s="236"/>
      <c r="UDM10" s="236"/>
      <c r="UDN10" s="236"/>
      <c r="UDO10" s="236"/>
      <c r="UDP10" s="236"/>
      <c r="UDQ10" s="236"/>
      <c r="UDR10" s="236"/>
      <c r="UDS10" s="236"/>
      <c r="UDT10" s="236"/>
      <c r="UDU10" s="236"/>
      <c r="UDV10" s="236"/>
      <c r="UDW10" s="236"/>
      <c r="UDX10" s="236"/>
      <c r="UDY10" s="236"/>
      <c r="UDZ10" s="236"/>
      <c r="UEA10" s="236"/>
      <c r="UEB10" s="236"/>
      <c r="UEC10" s="236"/>
      <c r="UED10" s="236"/>
      <c r="UEE10" s="236"/>
      <c r="UEF10" s="236"/>
      <c r="UEG10" s="236"/>
      <c r="UEH10" s="236"/>
      <c r="UEI10" s="236"/>
      <c r="UEJ10" s="236"/>
      <c r="UEK10" s="236"/>
      <c r="UEL10" s="236"/>
      <c r="UEM10" s="236"/>
      <c r="UEN10" s="236"/>
      <c r="UEO10" s="236"/>
      <c r="UEP10" s="236"/>
      <c r="UEQ10" s="236"/>
      <c r="UER10" s="236"/>
      <c r="UES10" s="236"/>
      <c r="UET10" s="236"/>
      <c r="UEU10" s="236"/>
      <c r="UEV10" s="236"/>
      <c r="UEW10" s="236"/>
      <c r="UEX10" s="236"/>
      <c r="UEY10" s="236"/>
      <c r="UEZ10" s="236"/>
      <c r="UFA10" s="236"/>
      <c r="UFB10" s="236"/>
      <c r="UFC10" s="236"/>
      <c r="UFD10" s="236"/>
      <c r="UFE10" s="236"/>
      <c r="UFF10" s="236"/>
      <c r="UFG10" s="236"/>
      <c r="UFH10" s="236"/>
      <c r="UFI10" s="236"/>
      <c r="UFJ10" s="236"/>
      <c r="UFK10" s="236"/>
      <c r="UFL10" s="236"/>
      <c r="UFM10" s="236"/>
      <c r="UFN10" s="236"/>
      <c r="UFO10" s="236"/>
      <c r="UFP10" s="236"/>
      <c r="UFQ10" s="236"/>
      <c r="UFR10" s="236"/>
      <c r="UFS10" s="236"/>
      <c r="UFT10" s="236"/>
      <c r="UFU10" s="236"/>
      <c r="UFV10" s="236"/>
      <c r="UFW10" s="236"/>
      <c r="UFX10" s="236"/>
      <c r="UFY10" s="236"/>
      <c r="UFZ10" s="236"/>
      <c r="UGA10" s="236"/>
      <c r="UGB10" s="236"/>
      <c r="UGC10" s="236"/>
      <c r="UGD10" s="236"/>
      <c r="UGE10" s="236"/>
      <c r="UGF10" s="236"/>
      <c r="UGG10" s="236"/>
      <c r="UGH10" s="236"/>
      <c r="UGI10" s="236"/>
      <c r="UGJ10" s="236"/>
      <c r="UGK10" s="236"/>
      <c r="UGL10" s="236"/>
      <c r="UGM10" s="236"/>
      <c r="UGN10" s="236"/>
      <c r="UGO10" s="236"/>
      <c r="UGP10" s="236"/>
      <c r="UGQ10" s="236"/>
      <c r="UGR10" s="236"/>
      <c r="UGS10" s="236"/>
      <c r="UGT10" s="236"/>
      <c r="UGU10" s="236"/>
      <c r="UGV10" s="236"/>
      <c r="UGW10" s="236"/>
      <c r="UGX10" s="236"/>
      <c r="UGY10" s="236"/>
      <c r="UGZ10" s="236"/>
      <c r="UHA10" s="236"/>
      <c r="UHB10" s="236"/>
      <c r="UHC10" s="236"/>
      <c r="UHD10" s="236"/>
      <c r="UHE10" s="236"/>
      <c r="UHF10" s="236"/>
      <c r="UHG10" s="236"/>
      <c r="UHH10" s="236"/>
      <c r="UHI10" s="236"/>
      <c r="UHJ10" s="236"/>
      <c r="UHK10" s="236"/>
      <c r="UHL10" s="236"/>
      <c r="UHM10" s="236"/>
      <c r="UHN10" s="236"/>
      <c r="UHO10" s="236"/>
      <c r="UHP10" s="236"/>
      <c r="UHQ10" s="236"/>
      <c r="UHR10" s="236"/>
      <c r="UHS10" s="236"/>
      <c r="UHT10" s="236"/>
      <c r="UHU10" s="236"/>
      <c r="UHV10" s="236"/>
      <c r="UHW10" s="236"/>
      <c r="UHX10" s="236"/>
      <c r="UHY10" s="236"/>
      <c r="UHZ10" s="236"/>
      <c r="UIA10" s="236"/>
      <c r="UIB10" s="236"/>
      <c r="UIC10" s="236"/>
      <c r="UID10" s="236"/>
      <c r="UIE10" s="236"/>
      <c r="UIF10" s="236"/>
      <c r="UIG10" s="236"/>
      <c r="UIH10" s="236"/>
      <c r="UII10" s="236"/>
      <c r="UIJ10" s="236"/>
      <c r="UIK10" s="236"/>
      <c r="UIL10" s="236"/>
      <c r="UIM10" s="236"/>
      <c r="UIN10" s="236"/>
      <c r="UIO10" s="236"/>
      <c r="UIP10" s="236"/>
      <c r="UIQ10" s="236"/>
      <c r="UIR10" s="236"/>
      <c r="UIS10" s="236"/>
      <c r="UIT10" s="236"/>
      <c r="UIU10" s="236"/>
      <c r="UIV10" s="236"/>
      <c r="UIW10" s="236"/>
      <c r="UIX10" s="236"/>
      <c r="UIY10" s="236"/>
      <c r="UIZ10" s="236"/>
      <c r="UJA10" s="236"/>
      <c r="UJB10" s="236"/>
      <c r="UJC10" s="236"/>
      <c r="UJD10" s="236"/>
      <c r="UJE10" s="236"/>
      <c r="UJF10" s="236"/>
      <c r="UJG10" s="236"/>
      <c r="UJH10" s="236"/>
      <c r="UJI10" s="236"/>
      <c r="UJJ10" s="236"/>
      <c r="UJK10" s="236"/>
      <c r="UJL10" s="236"/>
      <c r="UJM10" s="236"/>
      <c r="UJN10" s="236"/>
      <c r="UJO10" s="236"/>
      <c r="UJP10" s="236"/>
      <c r="UJQ10" s="236"/>
      <c r="UJR10" s="236"/>
      <c r="UJS10" s="236"/>
      <c r="UJT10" s="236"/>
      <c r="UJU10" s="236"/>
      <c r="UJV10" s="236"/>
      <c r="UJW10" s="236"/>
      <c r="UJX10" s="236"/>
      <c r="UJY10" s="236"/>
      <c r="UJZ10" s="236"/>
      <c r="UKA10" s="236"/>
      <c r="UKB10" s="236"/>
      <c r="UKC10" s="236"/>
      <c r="UKD10" s="236"/>
      <c r="UKE10" s="236"/>
      <c r="UKF10" s="236"/>
      <c r="UKG10" s="236"/>
      <c r="UKH10" s="236"/>
      <c r="UKI10" s="236"/>
      <c r="UKJ10" s="236"/>
      <c r="UKK10" s="236"/>
      <c r="UKL10" s="236"/>
      <c r="UKM10" s="236"/>
      <c r="UKN10" s="236"/>
      <c r="UKO10" s="236"/>
      <c r="UKP10" s="236"/>
      <c r="UKQ10" s="236"/>
      <c r="UKR10" s="236"/>
      <c r="UKS10" s="236"/>
      <c r="UKT10" s="236"/>
      <c r="UKU10" s="236"/>
      <c r="UKV10" s="236"/>
      <c r="UKW10" s="236"/>
      <c r="UKX10" s="236"/>
      <c r="UKY10" s="236"/>
      <c r="UKZ10" s="236"/>
      <c r="ULA10" s="236"/>
      <c r="ULB10" s="236"/>
      <c r="ULC10" s="236"/>
      <c r="ULD10" s="236"/>
      <c r="ULE10" s="236"/>
      <c r="ULF10" s="236"/>
      <c r="ULG10" s="236"/>
      <c r="ULH10" s="236"/>
      <c r="ULI10" s="236"/>
      <c r="ULJ10" s="236"/>
      <c r="ULK10" s="236"/>
      <c r="ULL10" s="236"/>
      <c r="ULM10" s="236"/>
      <c r="ULN10" s="236"/>
      <c r="ULO10" s="236"/>
      <c r="ULP10" s="236"/>
      <c r="ULQ10" s="236"/>
      <c r="ULR10" s="236"/>
      <c r="ULS10" s="236"/>
      <c r="ULT10" s="236"/>
      <c r="ULU10" s="236"/>
      <c r="ULV10" s="236"/>
      <c r="ULW10" s="236"/>
      <c r="ULX10" s="236"/>
      <c r="ULY10" s="236"/>
      <c r="ULZ10" s="236"/>
      <c r="UMA10" s="236"/>
      <c r="UMB10" s="236"/>
      <c r="UMC10" s="236"/>
      <c r="UMD10" s="236"/>
      <c r="UME10" s="236"/>
      <c r="UMF10" s="236"/>
      <c r="UMG10" s="236"/>
      <c r="UMH10" s="236"/>
      <c r="UMI10" s="236"/>
      <c r="UMJ10" s="236"/>
      <c r="UMK10" s="236"/>
      <c r="UML10" s="236"/>
      <c r="UMM10" s="236"/>
      <c r="UMN10" s="236"/>
      <c r="UMO10" s="236"/>
      <c r="UMP10" s="236"/>
      <c r="UMQ10" s="236"/>
      <c r="UMR10" s="236"/>
      <c r="UMS10" s="236"/>
      <c r="UMT10" s="236"/>
      <c r="UMU10" s="236"/>
      <c r="UMV10" s="236"/>
      <c r="UMW10" s="236"/>
      <c r="UMX10" s="236"/>
      <c r="UMY10" s="236"/>
      <c r="UMZ10" s="236"/>
      <c r="UNA10" s="236"/>
      <c r="UNB10" s="236"/>
      <c r="UNC10" s="236"/>
      <c r="UND10" s="236"/>
      <c r="UNE10" s="236"/>
      <c r="UNF10" s="236"/>
      <c r="UNG10" s="236"/>
      <c r="UNH10" s="236"/>
      <c r="UNI10" s="236"/>
      <c r="UNJ10" s="236"/>
      <c r="UNK10" s="236"/>
      <c r="UNL10" s="236"/>
      <c r="UNM10" s="236"/>
      <c r="UNN10" s="236"/>
      <c r="UNO10" s="236"/>
      <c r="UNP10" s="236"/>
      <c r="UNQ10" s="236"/>
      <c r="UNR10" s="236"/>
      <c r="UNS10" s="236"/>
      <c r="UNT10" s="236"/>
      <c r="UNU10" s="236"/>
      <c r="UNV10" s="236"/>
      <c r="UNW10" s="236"/>
      <c r="UNX10" s="236"/>
      <c r="UNY10" s="236"/>
      <c r="UNZ10" s="236"/>
      <c r="UOA10" s="236"/>
      <c r="UOB10" s="236"/>
      <c r="UOC10" s="236"/>
      <c r="UOD10" s="236"/>
      <c r="UOE10" s="236"/>
      <c r="UOF10" s="236"/>
      <c r="UOG10" s="236"/>
      <c r="UOH10" s="236"/>
      <c r="UOI10" s="236"/>
      <c r="UOJ10" s="236"/>
      <c r="UOK10" s="236"/>
      <c r="UOL10" s="236"/>
      <c r="UOM10" s="236"/>
      <c r="UON10" s="236"/>
      <c r="UOO10" s="236"/>
      <c r="UOP10" s="236"/>
      <c r="UOQ10" s="236"/>
      <c r="UOR10" s="236"/>
      <c r="UOS10" s="236"/>
      <c r="UOT10" s="236"/>
      <c r="UOU10" s="236"/>
      <c r="UOV10" s="236"/>
      <c r="UOW10" s="236"/>
      <c r="UOX10" s="236"/>
      <c r="UOY10" s="236"/>
      <c r="UOZ10" s="236"/>
      <c r="UPA10" s="236"/>
      <c r="UPB10" s="236"/>
      <c r="UPC10" s="236"/>
      <c r="UPD10" s="236"/>
      <c r="UPE10" s="236"/>
      <c r="UPF10" s="236"/>
      <c r="UPG10" s="236"/>
      <c r="UPH10" s="236"/>
      <c r="UPI10" s="236"/>
      <c r="UPJ10" s="236"/>
      <c r="UPK10" s="236"/>
      <c r="UPL10" s="236"/>
      <c r="UPM10" s="236"/>
      <c r="UPN10" s="236"/>
      <c r="UPO10" s="236"/>
      <c r="UPP10" s="236"/>
      <c r="UPQ10" s="236"/>
      <c r="UPR10" s="236"/>
      <c r="UPS10" s="236"/>
      <c r="UPT10" s="236"/>
      <c r="UPU10" s="236"/>
      <c r="UPV10" s="236"/>
      <c r="UPW10" s="236"/>
      <c r="UPX10" s="236"/>
      <c r="UPY10" s="236"/>
      <c r="UPZ10" s="236"/>
      <c r="UQA10" s="236"/>
      <c r="UQB10" s="236"/>
      <c r="UQC10" s="236"/>
      <c r="UQD10" s="236"/>
      <c r="UQE10" s="236"/>
      <c r="UQF10" s="236"/>
      <c r="UQG10" s="236"/>
      <c r="UQH10" s="236"/>
      <c r="UQI10" s="236"/>
      <c r="UQJ10" s="236"/>
      <c r="UQK10" s="236"/>
      <c r="UQL10" s="236"/>
      <c r="UQM10" s="236"/>
      <c r="UQN10" s="236"/>
      <c r="UQO10" s="236"/>
      <c r="UQP10" s="236"/>
      <c r="UQQ10" s="236"/>
      <c r="UQR10" s="236"/>
      <c r="UQS10" s="236"/>
      <c r="UQT10" s="236"/>
      <c r="UQU10" s="236"/>
      <c r="UQV10" s="236"/>
      <c r="UQW10" s="236"/>
      <c r="UQX10" s="236"/>
      <c r="UQY10" s="236"/>
      <c r="UQZ10" s="236"/>
      <c r="URA10" s="236"/>
      <c r="URB10" s="236"/>
      <c r="URC10" s="236"/>
      <c r="URD10" s="236"/>
      <c r="URE10" s="236"/>
      <c r="URF10" s="236"/>
      <c r="URG10" s="236"/>
      <c r="URH10" s="236"/>
      <c r="URI10" s="236"/>
      <c r="URJ10" s="236"/>
      <c r="URK10" s="236"/>
      <c r="URL10" s="236"/>
      <c r="URM10" s="236"/>
      <c r="URN10" s="236"/>
      <c r="URO10" s="236"/>
      <c r="URP10" s="236"/>
      <c r="URQ10" s="236"/>
      <c r="URR10" s="236"/>
      <c r="URS10" s="236"/>
      <c r="URT10" s="236"/>
      <c r="URU10" s="236"/>
      <c r="URV10" s="236"/>
      <c r="URW10" s="236"/>
      <c r="URX10" s="236"/>
      <c r="URY10" s="236"/>
      <c r="URZ10" s="236"/>
      <c r="USA10" s="236"/>
      <c r="USB10" s="236"/>
      <c r="USC10" s="236"/>
      <c r="USD10" s="236"/>
      <c r="USE10" s="236"/>
      <c r="USF10" s="236"/>
      <c r="USG10" s="236"/>
      <c r="USH10" s="236"/>
      <c r="USI10" s="236"/>
      <c r="USJ10" s="236"/>
      <c r="USK10" s="236"/>
      <c r="USL10" s="236"/>
      <c r="USM10" s="236"/>
      <c r="USN10" s="236"/>
      <c r="USO10" s="236"/>
      <c r="USP10" s="236"/>
      <c r="USQ10" s="236"/>
      <c r="USR10" s="236"/>
      <c r="USS10" s="236"/>
      <c r="UST10" s="236"/>
      <c r="USU10" s="236"/>
      <c r="USV10" s="236"/>
      <c r="USW10" s="236"/>
      <c r="USX10" s="236"/>
      <c r="USY10" s="236"/>
      <c r="USZ10" s="236"/>
      <c r="UTA10" s="236"/>
      <c r="UTB10" s="236"/>
      <c r="UTC10" s="236"/>
      <c r="UTD10" s="236"/>
      <c r="UTE10" s="236"/>
      <c r="UTF10" s="236"/>
      <c r="UTG10" s="236"/>
      <c r="UTH10" s="236"/>
      <c r="UTI10" s="236"/>
      <c r="UTJ10" s="236"/>
      <c r="UTK10" s="236"/>
      <c r="UTL10" s="236"/>
      <c r="UTM10" s="236"/>
      <c r="UTN10" s="236"/>
      <c r="UTO10" s="236"/>
      <c r="UTP10" s="236"/>
      <c r="UTQ10" s="236"/>
      <c r="UTR10" s="236"/>
      <c r="UTS10" s="236"/>
      <c r="UTT10" s="236"/>
      <c r="UTU10" s="236"/>
      <c r="UTV10" s="236"/>
      <c r="UTW10" s="236"/>
      <c r="UTX10" s="236"/>
      <c r="UTY10" s="236"/>
      <c r="UTZ10" s="236"/>
      <c r="UUA10" s="236"/>
      <c r="UUB10" s="236"/>
      <c r="UUC10" s="236"/>
      <c r="UUD10" s="236"/>
      <c r="UUE10" s="236"/>
      <c r="UUF10" s="236"/>
      <c r="UUG10" s="236"/>
      <c r="UUH10" s="236"/>
      <c r="UUI10" s="236"/>
      <c r="UUJ10" s="236"/>
      <c r="UUK10" s="236"/>
      <c r="UUL10" s="236"/>
      <c r="UUM10" s="236"/>
      <c r="UUN10" s="236"/>
      <c r="UUO10" s="236"/>
      <c r="UUP10" s="236"/>
      <c r="UUQ10" s="236"/>
      <c r="UUR10" s="236"/>
      <c r="UUS10" s="236"/>
      <c r="UUT10" s="236"/>
      <c r="UUU10" s="236"/>
      <c r="UUV10" s="236"/>
      <c r="UUW10" s="236"/>
      <c r="UUX10" s="236"/>
      <c r="UUY10" s="236"/>
      <c r="UUZ10" s="236"/>
      <c r="UVA10" s="236"/>
      <c r="UVB10" s="236"/>
      <c r="UVC10" s="236"/>
      <c r="UVD10" s="236"/>
      <c r="UVE10" s="236"/>
      <c r="UVF10" s="236"/>
      <c r="UVG10" s="236"/>
      <c r="UVH10" s="236"/>
      <c r="UVI10" s="236"/>
      <c r="UVJ10" s="236"/>
      <c r="UVK10" s="236"/>
      <c r="UVL10" s="236"/>
      <c r="UVM10" s="236"/>
      <c r="UVN10" s="236"/>
      <c r="UVO10" s="236"/>
      <c r="UVP10" s="236"/>
      <c r="UVQ10" s="236"/>
      <c r="UVR10" s="236"/>
      <c r="UVS10" s="236"/>
      <c r="UVT10" s="236"/>
      <c r="UVU10" s="236"/>
      <c r="UVV10" s="236"/>
      <c r="UVW10" s="236"/>
      <c r="UVX10" s="236"/>
      <c r="UVY10" s="236"/>
      <c r="UVZ10" s="236"/>
      <c r="UWA10" s="236"/>
      <c r="UWB10" s="236"/>
      <c r="UWC10" s="236"/>
      <c r="UWD10" s="236"/>
      <c r="UWE10" s="236"/>
      <c r="UWF10" s="236"/>
      <c r="UWG10" s="236"/>
      <c r="UWH10" s="236"/>
      <c r="UWI10" s="236"/>
      <c r="UWJ10" s="236"/>
      <c r="UWK10" s="236"/>
      <c r="UWL10" s="236"/>
      <c r="UWM10" s="236"/>
      <c r="UWN10" s="236"/>
      <c r="UWO10" s="236"/>
      <c r="UWP10" s="236"/>
      <c r="UWQ10" s="236"/>
      <c r="UWR10" s="236"/>
      <c r="UWS10" s="236"/>
      <c r="UWT10" s="236"/>
      <c r="UWU10" s="236"/>
      <c r="UWV10" s="236"/>
      <c r="UWW10" s="236"/>
      <c r="UWX10" s="236"/>
      <c r="UWY10" s="236"/>
      <c r="UWZ10" s="236"/>
      <c r="UXA10" s="236"/>
      <c r="UXB10" s="236"/>
      <c r="UXC10" s="236"/>
      <c r="UXD10" s="236"/>
      <c r="UXE10" s="236"/>
      <c r="UXF10" s="236"/>
      <c r="UXG10" s="236"/>
      <c r="UXH10" s="236"/>
      <c r="UXI10" s="236"/>
      <c r="UXJ10" s="236"/>
      <c r="UXK10" s="236"/>
      <c r="UXL10" s="236"/>
      <c r="UXM10" s="236"/>
      <c r="UXN10" s="236"/>
      <c r="UXO10" s="236"/>
      <c r="UXP10" s="236"/>
      <c r="UXQ10" s="236"/>
      <c r="UXR10" s="236"/>
      <c r="UXS10" s="236"/>
      <c r="UXT10" s="236"/>
      <c r="UXU10" s="236"/>
      <c r="UXV10" s="236"/>
      <c r="UXW10" s="236"/>
      <c r="UXX10" s="236"/>
      <c r="UXY10" s="236"/>
      <c r="UXZ10" s="236"/>
      <c r="UYA10" s="236"/>
      <c r="UYB10" s="236"/>
      <c r="UYC10" s="236"/>
      <c r="UYD10" s="236"/>
      <c r="UYE10" s="236"/>
      <c r="UYF10" s="236"/>
      <c r="UYG10" s="236"/>
      <c r="UYH10" s="236"/>
      <c r="UYI10" s="236"/>
      <c r="UYJ10" s="236"/>
      <c r="UYK10" s="236"/>
      <c r="UYL10" s="236"/>
      <c r="UYM10" s="236"/>
      <c r="UYN10" s="236"/>
      <c r="UYO10" s="236"/>
      <c r="UYP10" s="236"/>
      <c r="UYQ10" s="236"/>
      <c r="UYR10" s="236"/>
      <c r="UYS10" s="236"/>
      <c r="UYT10" s="236"/>
      <c r="UYU10" s="236"/>
      <c r="UYV10" s="236"/>
      <c r="UYW10" s="236"/>
      <c r="UYX10" s="236"/>
      <c r="UYY10" s="236"/>
      <c r="UYZ10" s="236"/>
      <c r="UZA10" s="236"/>
      <c r="UZB10" s="236"/>
      <c r="UZC10" s="236"/>
      <c r="UZD10" s="236"/>
      <c r="UZE10" s="236"/>
      <c r="UZF10" s="236"/>
      <c r="UZG10" s="236"/>
      <c r="UZH10" s="236"/>
      <c r="UZI10" s="236"/>
      <c r="UZJ10" s="236"/>
      <c r="UZK10" s="236"/>
      <c r="UZL10" s="236"/>
      <c r="UZM10" s="236"/>
      <c r="UZN10" s="236"/>
      <c r="UZO10" s="236"/>
      <c r="UZP10" s="236"/>
      <c r="UZQ10" s="236"/>
      <c r="UZR10" s="236"/>
      <c r="UZS10" s="236"/>
      <c r="UZT10" s="236"/>
      <c r="UZU10" s="236"/>
      <c r="UZV10" s="236"/>
      <c r="UZW10" s="236"/>
      <c r="UZX10" s="236"/>
      <c r="UZY10" s="236"/>
      <c r="UZZ10" s="236"/>
      <c r="VAA10" s="236"/>
      <c r="VAB10" s="236"/>
      <c r="VAC10" s="236"/>
      <c r="VAD10" s="236"/>
      <c r="VAE10" s="236"/>
      <c r="VAF10" s="236"/>
      <c r="VAG10" s="236"/>
      <c r="VAH10" s="236"/>
      <c r="VAI10" s="236"/>
      <c r="VAJ10" s="236"/>
      <c r="VAK10" s="236"/>
      <c r="VAL10" s="236"/>
      <c r="VAM10" s="236"/>
      <c r="VAN10" s="236"/>
      <c r="VAO10" s="236"/>
      <c r="VAP10" s="236"/>
      <c r="VAQ10" s="236"/>
      <c r="VAR10" s="236"/>
      <c r="VAS10" s="236"/>
      <c r="VAT10" s="236"/>
      <c r="VAU10" s="236"/>
      <c r="VAV10" s="236"/>
      <c r="VAW10" s="236"/>
      <c r="VAX10" s="236"/>
      <c r="VAY10" s="236"/>
      <c r="VAZ10" s="236"/>
      <c r="VBA10" s="236"/>
      <c r="VBB10" s="236"/>
      <c r="VBC10" s="236"/>
      <c r="VBD10" s="236"/>
      <c r="VBE10" s="236"/>
      <c r="VBF10" s="236"/>
      <c r="VBG10" s="236"/>
      <c r="VBH10" s="236"/>
      <c r="VBI10" s="236"/>
      <c r="VBJ10" s="236"/>
      <c r="VBK10" s="236"/>
      <c r="VBL10" s="236"/>
      <c r="VBM10" s="236"/>
      <c r="VBN10" s="236"/>
      <c r="VBO10" s="236"/>
      <c r="VBP10" s="236"/>
      <c r="VBQ10" s="236"/>
      <c r="VBR10" s="236"/>
      <c r="VBS10" s="236"/>
      <c r="VBT10" s="236"/>
      <c r="VBU10" s="236"/>
      <c r="VBV10" s="236"/>
      <c r="VBW10" s="236"/>
      <c r="VBX10" s="236"/>
      <c r="VBY10" s="236"/>
      <c r="VBZ10" s="236"/>
      <c r="VCA10" s="236"/>
      <c r="VCB10" s="236"/>
      <c r="VCC10" s="236"/>
      <c r="VCD10" s="236"/>
      <c r="VCE10" s="236"/>
      <c r="VCF10" s="236"/>
      <c r="VCG10" s="236"/>
      <c r="VCH10" s="236"/>
      <c r="VCI10" s="236"/>
      <c r="VCJ10" s="236"/>
      <c r="VCK10" s="236"/>
      <c r="VCL10" s="236"/>
      <c r="VCM10" s="236"/>
      <c r="VCN10" s="236"/>
      <c r="VCO10" s="236"/>
      <c r="VCP10" s="236"/>
      <c r="VCQ10" s="236"/>
      <c r="VCR10" s="236"/>
      <c r="VCS10" s="236"/>
      <c r="VCT10" s="236"/>
      <c r="VCU10" s="236"/>
      <c r="VCV10" s="236"/>
      <c r="VCW10" s="236"/>
      <c r="VCX10" s="236"/>
      <c r="VCY10" s="236"/>
      <c r="VCZ10" s="236"/>
      <c r="VDA10" s="236"/>
      <c r="VDB10" s="236"/>
      <c r="VDC10" s="236"/>
      <c r="VDD10" s="236"/>
      <c r="VDE10" s="236"/>
      <c r="VDF10" s="236"/>
      <c r="VDG10" s="236"/>
      <c r="VDH10" s="236"/>
      <c r="VDI10" s="236"/>
      <c r="VDJ10" s="236"/>
      <c r="VDK10" s="236"/>
      <c r="VDL10" s="236"/>
      <c r="VDM10" s="236"/>
      <c r="VDN10" s="236"/>
      <c r="VDO10" s="236"/>
      <c r="VDP10" s="236"/>
      <c r="VDQ10" s="236"/>
      <c r="VDR10" s="236"/>
      <c r="VDS10" s="236"/>
      <c r="VDT10" s="236"/>
      <c r="VDU10" s="236"/>
      <c r="VDV10" s="236"/>
      <c r="VDW10" s="236"/>
      <c r="VDX10" s="236"/>
      <c r="VDY10" s="236"/>
      <c r="VDZ10" s="236"/>
      <c r="VEA10" s="236"/>
      <c r="VEB10" s="236"/>
      <c r="VEC10" s="236"/>
      <c r="VED10" s="236"/>
      <c r="VEE10" s="236"/>
      <c r="VEF10" s="236"/>
      <c r="VEG10" s="236"/>
      <c r="VEH10" s="236"/>
      <c r="VEI10" s="236"/>
      <c r="VEJ10" s="236"/>
      <c r="VEK10" s="236"/>
      <c r="VEL10" s="236"/>
      <c r="VEM10" s="236"/>
      <c r="VEN10" s="236"/>
      <c r="VEO10" s="236"/>
      <c r="VEP10" s="236"/>
      <c r="VEQ10" s="236"/>
      <c r="VER10" s="236"/>
      <c r="VES10" s="236"/>
      <c r="VET10" s="236"/>
      <c r="VEU10" s="236"/>
      <c r="VEV10" s="236"/>
      <c r="VEW10" s="236"/>
      <c r="VEX10" s="236"/>
      <c r="VEY10" s="236"/>
      <c r="VEZ10" s="236"/>
      <c r="VFA10" s="236"/>
      <c r="VFB10" s="236"/>
      <c r="VFC10" s="236"/>
      <c r="VFD10" s="236"/>
      <c r="VFE10" s="236"/>
      <c r="VFF10" s="236"/>
      <c r="VFG10" s="236"/>
      <c r="VFH10" s="236"/>
      <c r="VFI10" s="236"/>
      <c r="VFJ10" s="236"/>
      <c r="VFK10" s="236"/>
      <c r="VFL10" s="236"/>
      <c r="VFM10" s="236"/>
      <c r="VFN10" s="236"/>
      <c r="VFO10" s="236"/>
      <c r="VFP10" s="236"/>
      <c r="VFQ10" s="236"/>
      <c r="VFR10" s="236"/>
      <c r="VFS10" s="236"/>
      <c r="VFT10" s="236"/>
      <c r="VFU10" s="236"/>
      <c r="VFV10" s="236"/>
      <c r="VFW10" s="236"/>
      <c r="VFX10" s="236"/>
      <c r="VFY10" s="236"/>
      <c r="VFZ10" s="236"/>
      <c r="VGA10" s="236"/>
      <c r="VGB10" s="236"/>
      <c r="VGC10" s="236"/>
      <c r="VGD10" s="236"/>
      <c r="VGE10" s="236"/>
      <c r="VGF10" s="236"/>
      <c r="VGG10" s="236"/>
      <c r="VGH10" s="236"/>
      <c r="VGI10" s="236"/>
      <c r="VGJ10" s="236"/>
      <c r="VGK10" s="236"/>
      <c r="VGL10" s="236"/>
      <c r="VGM10" s="236"/>
      <c r="VGN10" s="236"/>
      <c r="VGO10" s="236"/>
      <c r="VGP10" s="236"/>
      <c r="VGQ10" s="236"/>
      <c r="VGR10" s="236"/>
      <c r="VGS10" s="236"/>
      <c r="VGT10" s="236"/>
      <c r="VGU10" s="236"/>
      <c r="VGV10" s="236"/>
      <c r="VGW10" s="236"/>
      <c r="VGX10" s="236"/>
      <c r="VGY10" s="236"/>
      <c r="VGZ10" s="236"/>
      <c r="VHA10" s="236"/>
      <c r="VHB10" s="236"/>
      <c r="VHC10" s="236"/>
      <c r="VHD10" s="236"/>
      <c r="VHE10" s="236"/>
      <c r="VHF10" s="236"/>
      <c r="VHG10" s="236"/>
      <c r="VHH10" s="236"/>
      <c r="VHI10" s="236"/>
      <c r="VHJ10" s="236"/>
      <c r="VHK10" s="236"/>
      <c r="VHL10" s="236"/>
      <c r="VHM10" s="236"/>
      <c r="VHN10" s="236"/>
      <c r="VHO10" s="236"/>
      <c r="VHP10" s="236"/>
      <c r="VHQ10" s="236"/>
      <c r="VHR10" s="236"/>
      <c r="VHS10" s="236"/>
      <c r="VHT10" s="236"/>
      <c r="VHU10" s="236"/>
      <c r="VHV10" s="236"/>
      <c r="VHW10" s="236"/>
      <c r="VHX10" s="236"/>
      <c r="VHY10" s="236"/>
      <c r="VHZ10" s="236"/>
      <c r="VIA10" s="236"/>
      <c r="VIB10" s="236"/>
      <c r="VIC10" s="236"/>
      <c r="VID10" s="236"/>
      <c r="VIE10" s="236"/>
      <c r="VIF10" s="236"/>
      <c r="VIG10" s="236"/>
      <c r="VIH10" s="236"/>
      <c r="VII10" s="236"/>
      <c r="VIJ10" s="236"/>
      <c r="VIK10" s="236"/>
      <c r="VIL10" s="236"/>
      <c r="VIM10" s="236"/>
      <c r="VIN10" s="236"/>
      <c r="VIO10" s="236"/>
      <c r="VIP10" s="236"/>
      <c r="VIQ10" s="236"/>
      <c r="VIR10" s="236"/>
      <c r="VIS10" s="236"/>
      <c r="VIT10" s="236"/>
      <c r="VIU10" s="236"/>
      <c r="VIV10" s="236"/>
      <c r="VIW10" s="236"/>
      <c r="VIX10" s="236"/>
      <c r="VIY10" s="236"/>
      <c r="VIZ10" s="236"/>
      <c r="VJA10" s="236"/>
      <c r="VJB10" s="236"/>
      <c r="VJC10" s="236"/>
      <c r="VJD10" s="236"/>
      <c r="VJE10" s="236"/>
      <c r="VJF10" s="236"/>
      <c r="VJG10" s="236"/>
      <c r="VJH10" s="236"/>
      <c r="VJI10" s="236"/>
      <c r="VJJ10" s="236"/>
      <c r="VJK10" s="236"/>
      <c r="VJL10" s="236"/>
      <c r="VJM10" s="236"/>
      <c r="VJN10" s="236"/>
      <c r="VJO10" s="236"/>
      <c r="VJP10" s="236"/>
      <c r="VJQ10" s="236"/>
      <c r="VJR10" s="236"/>
      <c r="VJS10" s="236"/>
      <c r="VJT10" s="236"/>
      <c r="VJU10" s="236"/>
      <c r="VJV10" s="236"/>
      <c r="VJW10" s="236"/>
      <c r="VJX10" s="236"/>
      <c r="VJY10" s="236"/>
      <c r="VJZ10" s="236"/>
      <c r="VKA10" s="236"/>
      <c r="VKB10" s="236"/>
      <c r="VKC10" s="236"/>
      <c r="VKD10" s="236"/>
      <c r="VKE10" s="236"/>
      <c r="VKF10" s="236"/>
      <c r="VKG10" s="236"/>
      <c r="VKH10" s="236"/>
      <c r="VKI10" s="236"/>
      <c r="VKJ10" s="236"/>
      <c r="VKK10" s="236"/>
      <c r="VKL10" s="236"/>
      <c r="VKM10" s="236"/>
      <c r="VKN10" s="236"/>
      <c r="VKO10" s="236"/>
      <c r="VKP10" s="236"/>
      <c r="VKQ10" s="236"/>
      <c r="VKR10" s="236"/>
      <c r="VKS10" s="236"/>
      <c r="VKT10" s="236"/>
      <c r="VKU10" s="236"/>
      <c r="VKV10" s="236"/>
      <c r="VKW10" s="236"/>
      <c r="VKX10" s="236"/>
      <c r="VKY10" s="236"/>
      <c r="VKZ10" s="236"/>
      <c r="VLA10" s="236"/>
      <c r="VLB10" s="236"/>
      <c r="VLC10" s="236"/>
      <c r="VLD10" s="236"/>
      <c r="VLE10" s="236"/>
      <c r="VLF10" s="236"/>
      <c r="VLG10" s="236"/>
      <c r="VLH10" s="236"/>
      <c r="VLI10" s="236"/>
      <c r="VLJ10" s="236"/>
      <c r="VLK10" s="236"/>
      <c r="VLL10" s="236"/>
      <c r="VLM10" s="236"/>
      <c r="VLN10" s="236"/>
      <c r="VLO10" s="236"/>
      <c r="VLP10" s="236"/>
      <c r="VLQ10" s="236"/>
      <c r="VLR10" s="236"/>
      <c r="VLS10" s="236"/>
      <c r="VLT10" s="236"/>
      <c r="VLU10" s="236"/>
      <c r="VLV10" s="236"/>
      <c r="VLW10" s="236"/>
      <c r="VLX10" s="236"/>
      <c r="VLY10" s="236"/>
      <c r="VLZ10" s="236"/>
      <c r="VMA10" s="236"/>
      <c r="VMB10" s="236"/>
      <c r="VMC10" s="236"/>
      <c r="VMD10" s="236"/>
      <c r="VME10" s="236"/>
      <c r="VMF10" s="236"/>
      <c r="VMG10" s="236"/>
      <c r="VMH10" s="236"/>
      <c r="VMI10" s="236"/>
      <c r="VMJ10" s="236"/>
      <c r="VMK10" s="236"/>
      <c r="VML10" s="236"/>
      <c r="VMM10" s="236"/>
      <c r="VMN10" s="236"/>
      <c r="VMO10" s="236"/>
      <c r="VMP10" s="236"/>
      <c r="VMQ10" s="236"/>
      <c r="VMR10" s="236"/>
      <c r="VMS10" s="236"/>
      <c r="VMT10" s="236"/>
      <c r="VMU10" s="236"/>
      <c r="VMV10" s="236"/>
      <c r="VMW10" s="236"/>
      <c r="VMX10" s="236"/>
      <c r="VMY10" s="236"/>
      <c r="VMZ10" s="236"/>
      <c r="VNA10" s="236"/>
      <c r="VNB10" s="236"/>
      <c r="VNC10" s="236"/>
      <c r="VND10" s="236"/>
      <c r="VNE10" s="236"/>
      <c r="VNF10" s="236"/>
      <c r="VNG10" s="236"/>
      <c r="VNH10" s="236"/>
      <c r="VNI10" s="236"/>
      <c r="VNJ10" s="236"/>
      <c r="VNK10" s="236"/>
      <c r="VNL10" s="236"/>
      <c r="VNM10" s="236"/>
      <c r="VNN10" s="236"/>
      <c r="VNO10" s="236"/>
      <c r="VNP10" s="236"/>
      <c r="VNQ10" s="236"/>
      <c r="VNR10" s="236"/>
      <c r="VNS10" s="236"/>
      <c r="VNT10" s="236"/>
      <c r="VNU10" s="236"/>
      <c r="VNV10" s="236"/>
      <c r="VNW10" s="236"/>
      <c r="VNX10" s="236"/>
      <c r="VNY10" s="236"/>
      <c r="VNZ10" s="236"/>
      <c r="VOA10" s="236"/>
      <c r="VOB10" s="236"/>
      <c r="VOC10" s="236"/>
      <c r="VOD10" s="236"/>
      <c r="VOE10" s="236"/>
      <c r="VOF10" s="236"/>
      <c r="VOG10" s="236"/>
      <c r="VOH10" s="236"/>
      <c r="VOI10" s="236"/>
      <c r="VOJ10" s="236"/>
      <c r="VOK10" s="236"/>
      <c r="VOL10" s="236"/>
      <c r="VOM10" s="236"/>
      <c r="VON10" s="236"/>
      <c r="VOO10" s="236"/>
      <c r="VOP10" s="236"/>
      <c r="VOQ10" s="236"/>
      <c r="VOR10" s="236"/>
      <c r="VOS10" s="236"/>
      <c r="VOT10" s="236"/>
      <c r="VOU10" s="236"/>
      <c r="VOV10" s="236"/>
      <c r="VOW10" s="236"/>
      <c r="VOX10" s="236"/>
      <c r="VOY10" s="236"/>
      <c r="VOZ10" s="236"/>
      <c r="VPA10" s="236"/>
      <c r="VPB10" s="236"/>
      <c r="VPC10" s="236"/>
      <c r="VPD10" s="236"/>
      <c r="VPE10" s="236"/>
      <c r="VPF10" s="236"/>
      <c r="VPG10" s="236"/>
      <c r="VPH10" s="236"/>
      <c r="VPI10" s="236"/>
      <c r="VPJ10" s="236"/>
      <c r="VPK10" s="236"/>
      <c r="VPL10" s="236"/>
      <c r="VPM10" s="236"/>
      <c r="VPN10" s="236"/>
      <c r="VPO10" s="236"/>
      <c r="VPP10" s="236"/>
      <c r="VPQ10" s="236"/>
      <c r="VPR10" s="236"/>
      <c r="VPS10" s="236"/>
      <c r="VPT10" s="236"/>
      <c r="VPU10" s="236"/>
      <c r="VPV10" s="236"/>
      <c r="VPW10" s="236"/>
      <c r="VPX10" s="236"/>
      <c r="VPY10" s="236"/>
      <c r="VPZ10" s="236"/>
      <c r="VQA10" s="236"/>
      <c r="VQB10" s="236"/>
      <c r="VQC10" s="236"/>
      <c r="VQD10" s="236"/>
      <c r="VQE10" s="236"/>
      <c r="VQF10" s="236"/>
      <c r="VQG10" s="236"/>
      <c r="VQH10" s="236"/>
      <c r="VQI10" s="236"/>
      <c r="VQJ10" s="236"/>
      <c r="VQK10" s="236"/>
      <c r="VQL10" s="236"/>
      <c r="VQM10" s="236"/>
      <c r="VQN10" s="236"/>
      <c r="VQO10" s="236"/>
      <c r="VQP10" s="236"/>
      <c r="VQQ10" s="236"/>
      <c r="VQR10" s="236"/>
      <c r="VQS10" s="236"/>
      <c r="VQT10" s="236"/>
      <c r="VQU10" s="236"/>
      <c r="VQV10" s="236"/>
      <c r="VQW10" s="236"/>
      <c r="VQX10" s="236"/>
      <c r="VQY10" s="236"/>
      <c r="VQZ10" s="236"/>
      <c r="VRA10" s="236"/>
      <c r="VRB10" s="236"/>
      <c r="VRC10" s="236"/>
      <c r="VRD10" s="236"/>
      <c r="VRE10" s="236"/>
      <c r="VRF10" s="236"/>
      <c r="VRG10" s="236"/>
      <c r="VRH10" s="236"/>
      <c r="VRI10" s="236"/>
      <c r="VRJ10" s="236"/>
      <c r="VRK10" s="236"/>
      <c r="VRL10" s="236"/>
      <c r="VRM10" s="236"/>
      <c r="VRN10" s="236"/>
      <c r="VRO10" s="236"/>
      <c r="VRP10" s="236"/>
      <c r="VRQ10" s="236"/>
      <c r="VRR10" s="236"/>
      <c r="VRS10" s="236"/>
      <c r="VRT10" s="236"/>
      <c r="VRU10" s="236"/>
      <c r="VRV10" s="236"/>
      <c r="VRW10" s="236"/>
      <c r="VRX10" s="236"/>
      <c r="VRY10" s="236"/>
      <c r="VRZ10" s="236"/>
      <c r="VSA10" s="236"/>
      <c r="VSB10" s="236"/>
      <c r="VSC10" s="236"/>
      <c r="VSD10" s="236"/>
      <c r="VSE10" s="236"/>
      <c r="VSF10" s="236"/>
      <c r="VSG10" s="236"/>
      <c r="VSH10" s="236"/>
      <c r="VSI10" s="236"/>
      <c r="VSJ10" s="236"/>
      <c r="VSK10" s="236"/>
      <c r="VSL10" s="236"/>
      <c r="VSM10" s="236"/>
      <c r="VSN10" s="236"/>
      <c r="VSO10" s="236"/>
      <c r="VSP10" s="236"/>
      <c r="VSQ10" s="236"/>
      <c r="VSR10" s="236"/>
      <c r="VSS10" s="236"/>
      <c r="VST10" s="236"/>
      <c r="VSU10" s="236"/>
      <c r="VSV10" s="236"/>
      <c r="VSW10" s="236"/>
      <c r="VSX10" s="236"/>
      <c r="VSY10" s="236"/>
      <c r="VSZ10" s="236"/>
      <c r="VTA10" s="236"/>
      <c r="VTB10" s="236"/>
      <c r="VTC10" s="236"/>
      <c r="VTD10" s="236"/>
      <c r="VTE10" s="236"/>
      <c r="VTF10" s="236"/>
      <c r="VTG10" s="236"/>
      <c r="VTH10" s="236"/>
      <c r="VTI10" s="236"/>
      <c r="VTJ10" s="236"/>
      <c r="VTK10" s="236"/>
      <c r="VTL10" s="236"/>
      <c r="VTM10" s="236"/>
      <c r="VTN10" s="236"/>
      <c r="VTO10" s="236"/>
      <c r="VTP10" s="236"/>
      <c r="VTQ10" s="236"/>
      <c r="VTR10" s="236"/>
      <c r="VTS10" s="236"/>
      <c r="VTT10" s="236"/>
      <c r="VTU10" s="236"/>
      <c r="VTV10" s="236"/>
      <c r="VTW10" s="236"/>
      <c r="VTX10" s="236"/>
      <c r="VTY10" s="236"/>
      <c r="VTZ10" s="236"/>
      <c r="VUA10" s="236"/>
      <c r="VUB10" s="236"/>
      <c r="VUC10" s="236"/>
      <c r="VUD10" s="236"/>
      <c r="VUE10" s="236"/>
      <c r="VUF10" s="236"/>
      <c r="VUG10" s="236"/>
      <c r="VUH10" s="236"/>
      <c r="VUI10" s="236"/>
      <c r="VUJ10" s="236"/>
      <c r="VUK10" s="236"/>
      <c r="VUL10" s="236"/>
      <c r="VUM10" s="236"/>
      <c r="VUN10" s="236"/>
      <c r="VUO10" s="236"/>
      <c r="VUP10" s="236"/>
      <c r="VUQ10" s="236"/>
      <c r="VUR10" s="236"/>
      <c r="VUS10" s="236"/>
      <c r="VUT10" s="236"/>
      <c r="VUU10" s="236"/>
      <c r="VUV10" s="236"/>
      <c r="VUW10" s="236"/>
      <c r="VUX10" s="236"/>
      <c r="VUY10" s="236"/>
      <c r="VUZ10" s="236"/>
      <c r="VVA10" s="236"/>
      <c r="VVB10" s="236"/>
      <c r="VVC10" s="236"/>
      <c r="VVD10" s="236"/>
      <c r="VVE10" s="236"/>
      <c r="VVF10" s="236"/>
      <c r="VVG10" s="236"/>
      <c r="VVH10" s="236"/>
      <c r="VVI10" s="236"/>
      <c r="VVJ10" s="236"/>
      <c r="VVK10" s="236"/>
      <c r="VVL10" s="236"/>
      <c r="VVM10" s="236"/>
      <c r="VVN10" s="236"/>
      <c r="VVO10" s="236"/>
      <c r="VVP10" s="236"/>
      <c r="VVQ10" s="236"/>
      <c r="VVR10" s="236"/>
      <c r="VVS10" s="236"/>
      <c r="VVT10" s="236"/>
      <c r="VVU10" s="236"/>
      <c r="VVV10" s="236"/>
      <c r="VVW10" s="236"/>
      <c r="VVX10" s="236"/>
      <c r="VVY10" s="236"/>
      <c r="VVZ10" s="236"/>
      <c r="VWA10" s="236"/>
      <c r="VWB10" s="236"/>
      <c r="VWC10" s="236"/>
      <c r="VWD10" s="236"/>
      <c r="VWE10" s="236"/>
      <c r="VWF10" s="236"/>
      <c r="VWG10" s="236"/>
      <c r="VWH10" s="236"/>
      <c r="VWI10" s="236"/>
      <c r="VWJ10" s="236"/>
      <c r="VWK10" s="236"/>
      <c r="VWL10" s="236"/>
      <c r="VWM10" s="236"/>
      <c r="VWN10" s="236"/>
      <c r="VWO10" s="236"/>
      <c r="VWP10" s="236"/>
      <c r="VWQ10" s="236"/>
      <c r="VWR10" s="236"/>
      <c r="VWS10" s="236"/>
      <c r="VWT10" s="236"/>
      <c r="VWU10" s="236"/>
      <c r="VWV10" s="236"/>
      <c r="VWW10" s="236"/>
      <c r="VWX10" s="236"/>
      <c r="VWY10" s="236"/>
      <c r="VWZ10" s="236"/>
      <c r="VXA10" s="236"/>
      <c r="VXB10" s="236"/>
      <c r="VXC10" s="236"/>
      <c r="VXD10" s="236"/>
      <c r="VXE10" s="236"/>
      <c r="VXF10" s="236"/>
      <c r="VXG10" s="236"/>
      <c r="VXH10" s="236"/>
      <c r="VXI10" s="236"/>
      <c r="VXJ10" s="236"/>
      <c r="VXK10" s="236"/>
      <c r="VXL10" s="236"/>
      <c r="VXM10" s="236"/>
      <c r="VXN10" s="236"/>
      <c r="VXO10" s="236"/>
      <c r="VXP10" s="236"/>
      <c r="VXQ10" s="236"/>
      <c r="VXR10" s="236"/>
      <c r="VXS10" s="236"/>
      <c r="VXT10" s="236"/>
      <c r="VXU10" s="236"/>
      <c r="VXV10" s="236"/>
      <c r="VXW10" s="236"/>
      <c r="VXX10" s="236"/>
      <c r="VXY10" s="236"/>
      <c r="VXZ10" s="236"/>
      <c r="VYA10" s="236"/>
      <c r="VYB10" s="236"/>
      <c r="VYC10" s="236"/>
      <c r="VYD10" s="236"/>
      <c r="VYE10" s="236"/>
      <c r="VYF10" s="236"/>
      <c r="VYG10" s="236"/>
      <c r="VYH10" s="236"/>
      <c r="VYI10" s="236"/>
      <c r="VYJ10" s="236"/>
      <c r="VYK10" s="236"/>
      <c r="VYL10" s="236"/>
      <c r="VYM10" s="236"/>
      <c r="VYN10" s="236"/>
      <c r="VYO10" s="236"/>
      <c r="VYP10" s="236"/>
      <c r="VYQ10" s="236"/>
      <c r="VYR10" s="236"/>
      <c r="VYS10" s="236"/>
      <c r="VYT10" s="236"/>
      <c r="VYU10" s="236"/>
      <c r="VYV10" s="236"/>
      <c r="VYW10" s="236"/>
      <c r="VYX10" s="236"/>
      <c r="VYY10" s="236"/>
      <c r="VYZ10" s="236"/>
      <c r="VZA10" s="236"/>
      <c r="VZB10" s="236"/>
      <c r="VZC10" s="236"/>
      <c r="VZD10" s="236"/>
      <c r="VZE10" s="236"/>
      <c r="VZF10" s="236"/>
      <c r="VZG10" s="236"/>
      <c r="VZH10" s="236"/>
      <c r="VZI10" s="236"/>
      <c r="VZJ10" s="236"/>
      <c r="VZK10" s="236"/>
      <c r="VZL10" s="236"/>
      <c r="VZM10" s="236"/>
      <c r="VZN10" s="236"/>
      <c r="VZO10" s="236"/>
      <c r="VZP10" s="236"/>
      <c r="VZQ10" s="236"/>
      <c r="VZR10" s="236"/>
      <c r="VZS10" s="236"/>
      <c r="VZT10" s="236"/>
      <c r="VZU10" s="236"/>
      <c r="VZV10" s="236"/>
      <c r="VZW10" s="236"/>
      <c r="VZX10" s="236"/>
      <c r="VZY10" s="236"/>
      <c r="VZZ10" s="236"/>
      <c r="WAA10" s="236"/>
      <c r="WAB10" s="236"/>
      <c r="WAC10" s="236"/>
      <c r="WAD10" s="236"/>
      <c r="WAE10" s="236"/>
      <c r="WAF10" s="236"/>
      <c r="WAG10" s="236"/>
      <c r="WAH10" s="236"/>
      <c r="WAI10" s="236"/>
      <c r="WAJ10" s="236"/>
      <c r="WAK10" s="236"/>
      <c r="WAL10" s="236"/>
      <c r="WAM10" s="236"/>
      <c r="WAN10" s="236"/>
      <c r="WAO10" s="236"/>
      <c r="WAP10" s="236"/>
      <c r="WAQ10" s="236"/>
      <c r="WAR10" s="236"/>
      <c r="WAS10" s="236"/>
      <c r="WAT10" s="236"/>
      <c r="WAU10" s="236"/>
      <c r="WAV10" s="236"/>
      <c r="WAW10" s="236"/>
      <c r="WAX10" s="236"/>
      <c r="WAY10" s="236"/>
      <c r="WAZ10" s="236"/>
      <c r="WBA10" s="236"/>
      <c r="WBB10" s="236"/>
      <c r="WBC10" s="236"/>
      <c r="WBD10" s="236"/>
      <c r="WBE10" s="236"/>
      <c r="WBF10" s="236"/>
      <c r="WBG10" s="236"/>
      <c r="WBH10" s="236"/>
      <c r="WBI10" s="236"/>
      <c r="WBJ10" s="236"/>
      <c r="WBK10" s="236"/>
      <c r="WBL10" s="236"/>
      <c r="WBM10" s="236"/>
      <c r="WBN10" s="236"/>
      <c r="WBO10" s="236"/>
      <c r="WBP10" s="236"/>
      <c r="WBQ10" s="236"/>
      <c r="WBR10" s="236"/>
      <c r="WBS10" s="236"/>
      <c r="WBT10" s="236"/>
      <c r="WBU10" s="236"/>
      <c r="WBV10" s="236"/>
      <c r="WBW10" s="236"/>
      <c r="WBX10" s="236"/>
      <c r="WBY10" s="236"/>
      <c r="WBZ10" s="236"/>
      <c r="WCA10" s="236"/>
      <c r="WCB10" s="236"/>
      <c r="WCC10" s="236"/>
      <c r="WCD10" s="236"/>
      <c r="WCE10" s="236"/>
      <c r="WCF10" s="236"/>
      <c r="WCG10" s="236"/>
      <c r="WCH10" s="236"/>
      <c r="WCI10" s="236"/>
      <c r="WCJ10" s="236"/>
      <c r="WCK10" s="236"/>
      <c r="WCL10" s="236"/>
      <c r="WCM10" s="236"/>
      <c r="WCN10" s="236"/>
      <c r="WCO10" s="236"/>
      <c r="WCP10" s="236"/>
      <c r="WCQ10" s="236"/>
      <c r="WCR10" s="236"/>
      <c r="WCS10" s="236"/>
      <c r="WCT10" s="236"/>
      <c r="WCU10" s="236"/>
      <c r="WCV10" s="236"/>
      <c r="WCW10" s="236"/>
      <c r="WCX10" s="236"/>
      <c r="WCY10" s="236"/>
      <c r="WCZ10" s="236"/>
      <c r="WDA10" s="236"/>
      <c r="WDB10" s="236"/>
      <c r="WDC10" s="236"/>
      <c r="WDD10" s="236"/>
      <c r="WDE10" s="236"/>
      <c r="WDF10" s="236"/>
      <c r="WDG10" s="236"/>
      <c r="WDH10" s="236"/>
      <c r="WDI10" s="236"/>
      <c r="WDJ10" s="236"/>
      <c r="WDK10" s="236"/>
      <c r="WDL10" s="236"/>
      <c r="WDM10" s="236"/>
      <c r="WDN10" s="236"/>
      <c r="WDO10" s="236"/>
      <c r="WDP10" s="236"/>
      <c r="WDQ10" s="236"/>
      <c r="WDR10" s="236"/>
      <c r="WDS10" s="236"/>
      <c r="WDT10" s="236"/>
      <c r="WDU10" s="236"/>
      <c r="WDV10" s="236"/>
      <c r="WDW10" s="236"/>
      <c r="WDX10" s="236"/>
      <c r="WDY10" s="236"/>
      <c r="WDZ10" s="236"/>
      <c r="WEA10" s="236"/>
      <c r="WEB10" s="236"/>
      <c r="WEC10" s="236"/>
      <c r="WED10" s="236"/>
      <c r="WEE10" s="236"/>
      <c r="WEF10" s="236"/>
      <c r="WEG10" s="236"/>
      <c r="WEH10" s="236"/>
      <c r="WEI10" s="236"/>
      <c r="WEJ10" s="236"/>
      <c r="WEK10" s="236"/>
      <c r="WEL10" s="236"/>
      <c r="WEM10" s="236"/>
      <c r="WEN10" s="236"/>
      <c r="WEO10" s="236"/>
      <c r="WEP10" s="236"/>
      <c r="WEQ10" s="236"/>
      <c r="WER10" s="236"/>
      <c r="WES10" s="236"/>
      <c r="WET10" s="236"/>
      <c r="WEU10" s="236"/>
      <c r="WEV10" s="236"/>
      <c r="WEW10" s="236"/>
      <c r="WEX10" s="236"/>
      <c r="WEY10" s="236"/>
      <c r="WEZ10" s="236"/>
      <c r="WFA10" s="236"/>
      <c r="WFB10" s="236"/>
      <c r="WFC10" s="236"/>
      <c r="WFD10" s="236"/>
      <c r="WFE10" s="236"/>
      <c r="WFF10" s="236"/>
      <c r="WFG10" s="236"/>
      <c r="WFH10" s="236"/>
      <c r="WFI10" s="236"/>
      <c r="WFJ10" s="236"/>
      <c r="WFK10" s="236"/>
      <c r="WFL10" s="236"/>
      <c r="WFM10" s="236"/>
      <c r="WFN10" s="236"/>
      <c r="WFO10" s="236"/>
      <c r="WFP10" s="236"/>
      <c r="WFQ10" s="236"/>
      <c r="WFR10" s="236"/>
      <c r="WFS10" s="236"/>
      <c r="WFT10" s="236"/>
      <c r="WFU10" s="236"/>
      <c r="WFV10" s="236"/>
      <c r="WFW10" s="236"/>
      <c r="WFX10" s="236"/>
      <c r="WFY10" s="236"/>
      <c r="WFZ10" s="236"/>
      <c r="WGA10" s="236"/>
      <c r="WGB10" s="236"/>
      <c r="WGC10" s="236"/>
      <c r="WGD10" s="236"/>
      <c r="WGE10" s="236"/>
      <c r="WGF10" s="236"/>
      <c r="WGG10" s="236"/>
      <c r="WGH10" s="236"/>
      <c r="WGI10" s="236"/>
      <c r="WGJ10" s="236"/>
      <c r="WGK10" s="236"/>
      <c r="WGL10" s="236"/>
      <c r="WGM10" s="236"/>
      <c r="WGN10" s="236"/>
      <c r="WGO10" s="236"/>
      <c r="WGP10" s="236"/>
      <c r="WGQ10" s="236"/>
      <c r="WGR10" s="236"/>
      <c r="WGS10" s="236"/>
      <c r="WGT10" s="236"/>
      <c r="WGU10" s="236"/>
      <c r="WGV10" s="236"/>
      <c r="WGW10" s="236"/>
      <c r="WGX10" s="236"/>
      <c r="WGY10" s="236"/>
      <c r="WGZ10" s="236"/>
      <c r="WHA10" s="236"/>
      <c r="WHB10" s="236"/>
      <c r="WHC10" s="236"/>
      <c r="WHD10" s="236"/>
      <c r="WHE10" s="236"/>
      <c r="WHF10" s="236"/>
      <c r="WHG10" s="236"/>
      <c r="WHH10" s="236"/>
      <c r="WHI10" s="236"/>
      <c r="WHJ10" s="236"/>
      <c r="WHK10" s="236"/>
      <c r="WHL10" s="236"/>
      <c r="WHM10" s="236"/>
      <c r="WHN10" s="236"/>
      <c r="WHO10" s="236"/>
      <c r="WHP10" s="236"/>
      <c r="WHQ10" s="236"/>
      <c r="WHR10" s="236"/>
      <c r="WHS10" s="236"/>
      <c r="WHT10" s="236"/>
      <c r="WHU10" s="236"/>
      <c r="WHV10" s="236"/>
      <c r="WHW10" s="236"/>
      <c r="WHX10" s="236"/>
      <c r="WHY10" s="236"/>
      <c r="WHZ10" s="236"/>
      <c r="WIA10" s="236"/>
      <c r="WIB10" s="236"/>
      <c r="WIC10" s="236"/>
      <c r="WID10" s="236"/>
      <c r="WIE10" s="236"/>
      <c r="WIF10" s="236"/>
      <c r="WIG10" s="236"/>
      <c r="WIH10" s="236"/>
      <c r="WII10" s="236"/>
      <c r="WIJ10" s="236"/>
      <c r="WIK10" s="236"/>
      <c r="WIL10" s="236"/>
      <c r="WIM10" s="236"/>
      <c r="WIN10" s="236"/>
      <c r="WIO10" s="236"/>
      <c r="WIP10" s="236"/>
      <c r="WIQ10" s="236"/>
      <c r="WIR10" s="236"/>
      <c r="WIS10" s="236"/>
      <c r="WIT10" s="236"/>
      <c r="WIU10" s="236"/>
      <c r="WIV10" s="236"/>
      <c r="WIW10" s="236"/>
      <c r="WIX10" s="236"/>
      <c r="WIY10" s="236"/>
      <c r="WIZ10" s="236"/>
      <c r="WJA10" s="236"/>
      <c r="WJB10" s="236"/>
      <c r="WJC10" s="236"/>
      <c r="WJD10" s="236"/>
      <c r="WJE10" s="236"/>
      <c r="WJF10" s="236"/>
      <c r="WJG10" s="236"/>
      <c r="WJH10" s="236"/>
      <c r="WJI10" s="236"/>
      <c r="WJJ10" s="236"/>
      <c r="WJK10" s="236"/>
      <c r="WJL10" s="236"/>
      <c r="WJM10" s="236"/>
      <c r="WJN10" s="236"/>
      <c r="WJO10" s="236"/>
      <c r="WJP10" s="236"/>
      <c r="WJQ10" s="236"/>
      <c r="WJR10" s="236"/>
      <c r="WJS10" s="236"/>
      <c r="WJT10" s="236"/>
      <c r="WJU10" s="236"/>
      <c r="WJV10" s="236"/>
      <c r="WJW10" s="236"/>
      <c r="WJX10" s="236"/>
      <c r="WJY10" s="236"/>
      <c r="WJZ10" s="236"/>
      <c r="WKA10" s="236"/>
      <c r="WKB10" s="236"/>
      <c r="WKC10" s="236"/>
      <c r="WKD10" s="236"/>
      <c r="WKE10" s="236"/>
      <c r="WKF10" s="236"/>
      <c r="WKG10" s="236"/>
      <c r="WKH10" s="236"/>
      <c r="WKI10" s="236"/>
      <c r="WKJ10" s="236"/>
      <c r="WKK10" s="236"/>
      <c r="WKL10" s="236"/>
      <c r="WKM10" s="236"/>
      <c r="WKN10" s="236"/>
      <c r="WKO10" s="236"/>
      <c r="WKP10" s="236"/>
      <c r="WKQ10" s="236"/>
      <c r="WKR10" s="236"/>
      <c r="WKS10" s="236"/>
      <c r="WKT10" s="236"/>
      <c r="WKU10" s="236"/>
      <c r="WKV10" s="236"/>
      <c r="WKW10" s="236"/>
      <c r="WKX10" s="236"/>
      <c r="WKY10" s="236"/>
      <c r="WKZ10" s="236"/>
      <c r="WLA10" s="236"/>
      <c r="WLB10" s="236"/>
      <c r="WLC10" s="236"/>
      <c r="WLD10" s="236"/>
      <c r="WLE10" s="236"/>
      <c r="WLF10" s="236"/>
      <c r="WLG10" s="236"/>
      <c r="WLH10" s="236"/>
      <c r="WLI10" s="236"/>
      <c r="WLJ10" s="236"/>
      <c r="WLK10" s="236"/>
      <c r="WLL10" s="236"/>
      <c r="WLM10" s="236"/>
      <c r="WLN10" s="236"/>
      <c r="WLO10" s="236"/>
      <c r="WLP10" s="236"/>
      <c r="WLQ10" s="236"/>
      <c r="WLR10" s="236"/>
      <c r="WLS10" s="236"/>
      <c r="WLT10" s="236"/>
      <c r="WLU10" s="236"/>
      <c r="WLV10" s="236"/>
      <c r="WLW10" s="236"/>
      <c r="WLX10" s="236"/>
      <c r="WLY10" s="236"/>
      <c r="WLZ10" s="236"/>
      <c r="WMA10" s="236"/>
      <c r="WMB10" s="236"/>
      <c r="WMC10" s="236"/>
      <c r="WMD10" s="236"/>
      <c r="WME10" s="236"/>
      <c r="WMF10" s="236"/>
      <c r="WMG10" s="236"/>
      <c r="WMH10" s="236"/>
      <c r="WMI10" s="236"/>
      <c r="WMJ10" s="236"/>
      <c r="WMK10" s="236"/>
      <c r="WML10" s="236"/>
      <c r="WMM10" s="236"/>
      <c r="WMN10" s="236"/>
      <c r="WMO10" s="236"/>
      <c r="WMP10" s="236"/>
      <c r="WMQ10" s="236"/>
      <c r="WMR10" s="236"/>
      <c r="WMS10" s="236"/>
      <c r="WMT10" s="236"/>
      <c r="WMU10" s="236"/>
      <c r="WMV10" s="236"/>
      <c r="WMW10" s="236"/>
      <c r="WMX10" s="236"/>
      <c r="WMY10" s="236"/>
      <c r="WMZ10" s="236"/>
      <c r="WNA10" s="236"/>
      <c r="WNB10" s="236"/>
      <c r="WNC10" s="236"/>
      <c r="WND10" s="236"/>
      <c r="WNE10" s="236"/>
      <c r="WNF10" s="236"/>
      <c r="WNG10" s="236"/>
      <c r="WNH10" s="236"/>
      <c r="WNI10" s="236"/>
      <c r="WNJ10" s="236"/>
      <c r="WNK10" s="236"/>
      <c r="WNL10" s="236"/>
      <c r="WNM10" s="236"/>
      <c r="WNN10" s="236"/>
      <c r="WNO10" s="236"/>
      <c r="WNP10" s="236"/>
      <c r="WNQ10" s="236"/>
      <c r="WNR10" s="236"/>
      <c r="WNS10" s="236"/>
      <c r="WNT10" s="236"/>
      <c r="WNU10" s="236"/>
      <c r="WNV10" s="236"/>
      <c r="WNW10" s="236"/>
      <c r="WNX10" s="236"/>
      <c r="WNY10" s="236"/>
      <c r="WNZ10" s="236"/>
      <c r="WOA10" s="236"/>
      <c r="WOB10" s="236"/>
      <c r="WOC10" s="236"/>
      <c r="WOD10" s="236"/>
      <c r="WOE10" s="236"/>
      <c r="WOF10" s="236"/>
      <c r="WOG10" s="236"/>
      <c r="WOH10" s="236"/>
      <c r="WOI10" s="236"/>
      <c r="WOJ10" s="236"/>
      <c r="WOK10" s="236"/>
      <c r="WOL10" s="236"/>
      <c r="WOM10" s="236"/>
      <c r="WON10" s="236"/>
      <c r="WOO10" s="236"/>
      <c r="WOP10" s="236"/>
      <c r="WOQ10" s="236"/>
      <c r="WOR10" s="236"/>
      <c r="WOS10" s="236"/>
      <c r="WOT10" s="236"/>
      <c r="WOU10" s="236"/>
      <c r="WOV10" s="236"/>
      <c r="WOW10" s="236"/>
      <c r="WOX10" s="236"/>
      <c r="WOY10" s="236"/>
      <c r="WOZ10" s="236"/>
      <c r="WPA10" s="236"/>
      <c r="WPB10" s="236"/>
      <c r="WPC10" s="236"/>
      <c r="WPD10" s="236"/>
      <c r="WPE10" s="236"/>
      <c r="WPF10" s="236"/>
      <c r="WPG10" s="236"/>
      <c r="WPH10" s="236"/>
      <c r="WPI10" s="236"/>
      <c r="WPJ10" s="236"/>
      <c r="WPK10" s="236"/>
      <c r="WPL10" s="236"/>
      <c r="WPM10" s="236"/>
      <c r="WPN10" s="236"/>
      <c r="WPO10" s="236"/>
      <c r="WPP10" s="236"/>
      <c r="WPQ10" s="236"/>
      <c r="WPR10" s="236"/>
      <c r="WPS10" s="236"/>
      <c r="WPT10" s="236"/>
      <c r="WPU10" s="236"/>
      <c r="WPV10" s="236"/>
      <c r="WPW10" s="236"/>
      <c r="WPX10" s="236"/>
      <c r="WPY10" s="236"/>
      <c r="WPZ10" s="236"/>
      <c r="WQA10" s="236"/>
      <c r="WQB10" s="236"/>
      <c r="WQC10" s="236"/>
      <c r="WQD10" s="236"/>
      <c r="WQE10" s="236"/>
      <c r="WQF10" s="236"/>
      <c r="WQG10" s="236"/>
      <c r="WQH10" s="236"/>
      <c r="WQI10" s="236"/>
      <c r="WQJ10" s="236"/>
      <c r="WQK10" s="236"/>
      <c r="WQL10" s="236"/>
      <c r="WQM10" s="236"/>
      <c r="WQN10" s="236"/>
      <c r="WQO10" s="236"/>
      <c r="WQP10" s="236"/>
      <c r="WQQ10" s="236"/>
      <c r="WQR10" s="236"/>
      <c r="WQS10" s="236"/>
      <c r="WQT10" s="236"/>
      <c r="WQU10" s="236"/>
      <c r="WQV10" s="236"/>
      <c r="WQW10" s="236"/>
      <c r="WQX10" s="236"/>
      <c r="WQY10" s="236"/>
      <c r="WQZ10" s="236"/>
      <c r="WRA10" s="236"/>
      <c r="WRB10" s="236"/>
      <c r="WRC10" s="236"/>
      <c r="WRD10" s="236"/>
      <c r="WRE10" s="236"/>
      <c r="WRF10" s="236"/>
      <c r="WRG10" s="236"/>
      <c r="WRH10" s="236"/>
      <c r="WRI10" s="236"/>
      <c r="WRJ10" s="236"/>
      <c r="WRK10" s="236"/>
      <c r="WRL10" s="236"/>
      <c r="WRM10" s="236"/>
      <c r="WRN10" s="236"/>
      <c r="WRO10" s="236"/>
      <c r="WRP10" s="236"/>
      <c r="WRQ10" s="236"/>
      <c r="WRR10" s="236"/>
      <c r="WRS10" s="236"/>
      <c r="WRT10" s="236"/>
      <c r="WRU10" s="236"/>
      <c r="WRV10" s="236"/>
      <c r="WRW10" s="236"/>
      <c r="WRX10" s="236"/>
      <c r="WRY10" s="236"/>
      <c r="WRZ10" s="236"/>
      <c r="WSA10" s="236"/>
      <c r="WSB10" s="236"/>
      <c r="WSC10" s="236"/>
      <c r="WSD10" s="236"/>
      <c r="WSE10" s="236"/>
      <c r="WSF10" s="236"/>
      <c r="WSG10" s="236"/>
      <c r="WSH10" s="236"/>
      <c r="WSI10" s="236"/>
      <c r="WSJ10" s="236"/>
      <c r="WSK10" s="236"/>
      <c r="WSL10" s="236"/>
      <c r="WSM10" s="236"/>
      <c r="WSN10" s="236"/>
      <c r="WSO10" s="236"/>
      <c r="WSP10" s="236"/>
      <c r="WSQ10" s="236"/>
      <c r="WSR10" s="236"/>
      <c r="WSS10" s="236"/>
      <c r="WST10" s="236"/>
      <c r="WSU10" s="236"/>
      <c r="WSV10" s="236"/>
      <c r="WSW10" s="236"/>
      <c r="WSX10" s="236"/>
      <c r="WSY10" s="236"/>
      <c r="WSZ10" s="236"/>
      <c r="WTA10" s="236"/>
      <c r="WTB10" s="236"/>
      <c r="WTC10" s="236"/>
      <c r="WTD10" s="236"/>
      <c r="WTE10" s="236"/>
      <c r="WTF10" s="236"/>
      <c r="WTG10" s="236"/>
      <c r="WTH10" s="236"/>
      <c r="WTI10" s="236"/>
      <c r="WTJ10" s="236"/>
      <c r="WTK10" s="236"/>
      <c r="WTL10" s="236"/>
      <c r="WTM10" s="236"/>
      <c r="WTN10" s="236"/>
      <c r="WTO10" s="236"/>
      <c r="WTP10" s="236"/>
      <c r="WTQ10" s="236"/>
      <c r="WTR10" s="236"/>
      <c r="WTS10" s="236"/>
      <c r="WTT10" s="236"/>
      <c r="WTU10" s="236"/>
      <c r="WTV10" s="236"/>
      <c r="WTW10" s="236"/>
      <c r="WTX10" s="236"/>
      <c r="WTY10" s="236"/>
      <c r="WTZ10" s="236"/>
      <c r="WUA10" s="236"/>
      <c r="WUB10" s="236"/>
      <c r="WUC10" s="236"/>
      <c r="WUD10" s="236"/>
      <c r="WUE10" s="236"/>
      <c r="WUF10" s="236"/>
      <c r="WUG10" s="236"/>
      <c r="WUH10" s="236"/>
      <c r="WUI10" s="236"/>
      <c r="WUJ10" s="236"/>
      <c r="WUK10" s="236"/>
      <c r="WUL10" s="236"/>
      <c r="WUM10" s="236"/>
      <c r="WUN10" s="236"/>
      <c r="WUO10" s="236"/>
      <c r="WUP10" s="236"/>
      <c r="WUQ10" s="236"/>
      <c r="WUR10" s="236"/>
      <c r="WUS10" s="236"/>
      <c r="WUT10" s="236"/>
      <c r="WUU10" s="236"/>
      <c r="WUV10" s="236"/>
      <c r="WUW10" s="236"/>
      <c r="WUX10" s="236"/>
      <c r="WUY10" s="236"/>
      <c r="WUZ10" s="236"/>
      <c r="WVA10" s="236"/>
      <c r="WVB10" s="236"/>
      <c r="WVC10" s="236"/>
      <c r="WVD10" s="236"/>
      <c r="WVE10" s="236"/>
      <c r="WVF10" s="236"/>
      <c r="WVG10" s="236"/>
      <c r="WVH10" s="236"/>
      <c r="WVI10" s="236"/>
      <c r="WVJ10" s="236"/>
      <c r="WVK10" s="236"/>
      <c r="WVL10" s="236"/>
      <c r="WVM10" s="236"/>
      <c r="WVN10" s="236"/>
      <c r="WVO10" s="236"/>
      <c r="WVP10" s="236"/>
      <c r="WVQ10" s="236"/>
      <c r="WVR10" s="236"/>
      <c r="WVS10" s="236"/>
      <c r="WVT10" s="236"/>
      <c r="WVU10" s="236"/>
      <c r="WVV10" s="236"/>
      <c r="WVW10" s="236"/>
      <c r="WVX10" s="236"/>
      <c r="WVY10" s="236"/>
      <c r="WVZ10" s="236"/>
      <c r="WWA10" s="236"/>
      <c r="WWB10" s="236"/>
      <c r="WWC10" s="236"/>
      <c r="WWD10" s="236"/>
      <c r="WWE10" s="236"/>
      <c r="WWF10" s="236"/>
      <c r="WWG10" s="236"/>
      <c r="WWH10" s="236"/>
      <c r="WWI10" s="236"/>
      <c r="WWJ10" s="236"/>
      <c r="WWK10" s="236"/>
      <c r="WWL10" s="236"/>
      <c r="WWM10" s="236"/>
      <c r="WWN10" s="236"/>
      <c r="WWO10" s="236"/>
      <c r="WWP10" s="236"/>
      <c r="WWQ10" s="236"/>
      <c r="WWR10" s="236"/>
      <c r="WWS10" s="236"/>
      <c r="WWT10" s="236"/>
      <c r="WWU10" s="236"/>
      <c r="WWV10" s="236"/>
      <c r="WWW10" s="236"/>
      <c r="WWX10" s="236"/>
      <c r="WWY10" s="236"/>
      <c r="WWZ10" s="236"/>
      <c r="WXA10" s="236"/>
      <c r="WXB10" s="236"/>
      <c r="WXC10" s="236"/>
      <c r="WXD10" s="236"/>
      <c r="WXE10" s="236"/>
      <c r="WXF10" s="236"/>
      <c r="WXG10" s="236"/>
      <c r="WXH10" s="236"/>
      <c r="WXI10" s="236"/>
      <c r="WXJ10" s="236"/>
      <c r="WXK10" s="236"/>
      <c r="WXL10" s="236"/>
      <c r="WXM10" s="236"/>
      <c r="WXN10" s="236"/>
      <c r="WXO10" s="236"/>
      <c r="WXP10" s="236"/>
      <c r="WXQ10" s="236"/>
      <c r="WXR10" s="236"/>
      <c r="WXS10" s="236"/>
      <c r="WXT10" s="236"/>
      <c r="WXU10" s="236"/>
      <c r="WXV10" s="236"/>
      <c r="WXW10" s="236"/>
      <c r="WXX10" s="236"/>
      <c r="WXY10" s="236"/>
      <c r="WXZ10" s="236"/>
      <c r="WYA10" s="236"/>
      <c r="WYB10" s="236"/>
      <c r="WYC10" s="236"/>
      <c r="WYD10" s="236"/>
      <c r="WYE10" s="236"/>
      <c r="WYF10" s="236"/>
      <c r="WYG10" s="236"/>
      <c r="WYH10" s="236"/>
      <c r="WYI10" s="236"/>
      <c r="WYJ10" s="236"/>
      <c r="WYK10" s="236"/>
      <c r="WYL10" s="236"/>
      <c r="WYM10" s="236"/>
      <c r="WYN10" s="236"/>
      <c r="WYO10" s="236"/>
      <c r="WYP10" s="236"/>
      <c r="WYQ10" s="236"/>
      <c r="WYR10" s="236"/>
      <c r="WYS10" s="236"/>
      <c r="WYT10" s="236"/>
      <c r="WYU10" s="236"/>
      <c r="WYV10" s="236"/>
      <c r="WYW10" s="236"/>
      <c r="WYX10" s="236"/>
      <c r="WYY10" s="236"/>
      <c r="WYZ10" s="236"/>
      <c r="WZA10" s="236"/>
      <c r="WZB10" s="236"/>
      <c r="WZC10" s="236"/>
      <c r="WZD10" s="236"/>
      <c r="WZE10" s="236"/>
      <c r="WZF10" s="236"/>
      <c r="WZG10" s="236"/>
      <c r="WZH10" s="236"/>
      <c r="WZI10" s="236"/>
      <c r="WZJ10" s="236"/>
      <c r="WZK10" s="236"/>
      <c r="WZL10" s="236"/>
      <c r="WZM10" s="236"/>
      <c r="WZN10" s="236"/>
      <c r="WZO10" s="236"/>
      <c r="WZP10" s="236"/>
      <c r="WZQ10" s="236"/>
      <c r="WZR10" s="236"/>
      <c r="WZS10" s="236"/>
      <c r="WZT10" s="236"/>
      <c r="WZU10" s="236"/>
      <c r="WZV10" s="236"/>
      <c r="WZW10" s="236"/>
      <c r="WZX10" s="236"/>
      <c r="WZY10" s="236"/>
      <c r="WZZ10" s="236"/>
      <c r="XAA10" s="236"/>
      <c r="XAB10" s="236"/>
      <c r="XAC10" s="236"/>
      <c r="XAD10" s="236"/>
      <c r="XAE10" s="236"/>
      <c r="XAF10" s="236"/>
      <c r="XAG10" s="236"/>
      <c r="XAH10" s="236"/>
      <c r="XAI10" s="236"/>
      <c r="XAJ10" s="236"/>
      <c r="XAK10" s="236"/>
      <c r="XAL10" s="236"/>
      <c r="XAM10" s="236"/>
      <c r="XAN10" s="236"/>
      <c r="XAO10" s="236"/>
      <c r="XAP10" s="236"/>
      <c r="XAQ10" s="236"/>
      <c r="XAR10" s="236"/>
      <c r="XAS10" s="236"/>
      <c r="XAT10" s="236"/>
      <c r="XAU10" s="236"/>
      <c r="XAV10" s="236"/>
      <c r="XAW10" s="236"/>
      <c r="XAX10" s="236"/>
      <c r="XAY10" s="236"/>
      <c r="XAZ10" s="236"/>
      <c r="XBA10" s="236"/>
      <c r="XBB10" s="236"/>
      <c r="XBC10" s="236"/>
      <c r="XBD10" s="236"/>
      <c r="XBE10" s="236"/>
      <c r="XBF10" s="236"/>
      <c r="XBG10" s="236"/>
      <c r="XBH10" s="236"/>
      <c r="XBI10" s="236"/>
      <c r="XBJ10" s="236"/>
      <c r="XBK10" s="236"/>
      <c r="XBL10" s="236"/>
      <c r="XBM10" s="236"/>
      <c r="XBN10" s="236"/>
      <c r="XBO10" s="236"/>
      <c r="XBP10" s="236"/>
      <c r="XBQ10" s="236"/>
      <c r="XBR10" s="236"/>
      <c r="XBS10" s="236"/>
      <c r="XBT10" s="236"/>
      <c r="XBU10" s="236"/>
      <c r="XBV10" s="236"/>
      <c r="XBW10" s="236"/>
      <c r="XBX10" s="236"/>
      <c r="XBY10" s="236"/>
      <c r="XBZ10" s="236"/>
      <c r="XCA10" s="236"/>
      <c r="XCB10" s="236"/>
      <c r="XCC10" s="236"/>
      <c r="XCD10" s="236"/>
      <c r="XCE10" s="236"/>
      <c r="XCF10" s="236"/>
      <c r="XCG10" s="236"/>
      <c r="XCH10" s="236"/>
      <c r="XCI10" s="236"/>
      <c r="XCJ10" s="236"/>
      <c r="XCK10" s="236"/>
      <c r="XCL10" s="236"/>
      <c r="XCM10" s="236"/>
      <c r="XCN10" s="236"/>
      <c r="XCO10" s="236"/>
      <c r="XCP10" s="236"/>
      <c r="XCQ10" s="236"/>
      <c r="XCR10" s="236"/>
      <c r="XCS10" s="236"/>
      <c r="XCT10" s="236"/>
      <c r="XCU10" s="236"/>
      <c r="XCV10" s="236"/>
      <c r="XCW10" s="236"/>
      <c r="XCX10" s="236"/>
      <c r="XCY10" s="236"/>
      <c r="XCZ10" s="236"/>
      <c r="XDA10" s="236"/>
      <c r="XDB10" s="236"/>
      <c r="XDC10" s="236"/>
      <c r="XDD10" s="236"/>
      <c r="XDE10" s="236"/>
      <c r="XDF10" s="236"/>
      <c r="XDG10" s="236"/>
      <c r="XDH10" s="236"/>
      <c r="XDI10" s="236"/>
      <c r="XDJ10" s="236"/>
      <c r="XDK10" s="236"/>
      <c r="XDL10" s="236"/>
      <c r="XDM10" s="236"/>
      <c r="XDN10" s="236"/>
      <c r="XDO10" s="236"/>
      <c r="XDP10" s="236"/>
      <c r="XDQ10" s="236"/>
      <c r="XDR10" s="236"/>
      <c r="XDS10" s="236"/>
      <c r="XDT10" s="236"/>
      <c r="XDU10" s="236"/>
      <c r="XDV10" s="236"/>
      <c r="XDW10" s="236"/>
      <c r="XDX10" s="236"/>
      <c r="XDY10" s="236"/>
      <c r="XDZ10" s="236"/>
      <c r="XEA10" s="236"/>
      <c r="XEB10" s="236"/>
      <c r="XEC10" s="236"/>
      <c r="XED10" s="236"/>
      <c r="XEE10" s="236"/>
      <c r="XEF10" s="236"/>
      <c r="XEG10" s="236"/>
      <c r="XEH10" s="236"/>
      <c r="XEI10" s="236"/>
      <c r="XEJ10" s="236"/>
      <c r="XEK10" s="236"/>
      <c r="XEL10" s="236"/>
      <c r="XEM10" s="236"/>
      <c r="XEN10" s="236"/>
      <c r="XEO10" s="236"/>
      <c r="XEP10" s="236"/>
      <c r="XEQ10" s="236"/>
      <c r="XER10" s="236"/>
      <c r="XES10" s="236"/>
      <c r="XET10" s="236"/>
      <c r="XEU10" s="236"/>
      <c r="XEV10" s="236"/>
      <c r="XEW10" s="236"/>
      <c r="XEX10" s="236"/>
      <c r="XEY10" s="236"/>
      <c r="XEZ10" s="236"/>
      <c r="XFA10" s="236"/>
      <c r="XFB10" s="236"/>
      <c r="XFC10" s="236"/>
      <c r="XFD10" s="236"/>
    </row>
    <row r="11" spans="1:16384" ht="15.6" x14ac:dyDescent="0.3">
      <c r="A11" s="238" t="str">
        <f>CONCATENATE("и представитель подрядчика, ",H11)</f>
        <v xml:space="preserve">и представитель подрядчика, </v>
      </c>
      <c r="B11" s="239"/>
      <c r="C11" s="239"/>
      <c r="D11" s="239"/>
      <c r="E11" s="239"/>
      <c r="F11" s="239"/>
      <c r="G11" s="239"/>
      <c r="H11" s="174" t="str">
        <f>IF(Опросный_лист!C172="","",CONCATENATE(Опросный_лист!C172," ",Опросный_лист!C171," ",Опросный_лист!C173))</f>
        <v/>
      </c>
    </row>
    <row r="12" spans="1:16384" ht="10.5" customHeight="1" x14ac:dyDescent="0.3">
      <c r="A12" s="236" t="s">
        <v>138</v>
      </c>
      <c r="B12" s="236"/>
      <c r="C12" s="236"/>
      <c r="D12" s="236"/>
      <c r="E12" s="236"/>
      <c r="F12" s="236"/>
      <c r="G12" s="236"/>
      <c r="H12" s="178"/>
      <c r="I12" s="178"/>
      <c r="J12" s="178"/>
      <c r="K12" s="178"/>
      <c r="L12" s="178"/>
      <c r="M12" s="178"/>
      <c r="N12" s="10"/>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c r="HK12" s="236"/>
      <c r="HL12" s="236"/>
      <c r="HM12" s="236"/>
      <c r="HN12" s="236"/>
      <c r="HO12" s="236"/>
      <c r="HP12" s="236"/>
      <c r="HQ12" s="236"/>
      <c r="HR12" s="236"/>
      <c r="HS12" s="236"/>
      <c r="HT12" s="236"/>
      <c r="HU12" s="236"/>
      <c r="HV12" s="236"/>
      <c r="HW12" s="236"/>
      <c r="HX12" s="236"/>
      <c r="HY12" s="236"/>
      <c r="HZ12" s="236"/>
      <c r="IA12" s="236"/>
      <c r="IB12" s="236"/>
      <c r="IC12" s="236"/>
      <c r="ID12" s="236"/>
      <c r="IE12" s="236"/>
      <c r="IF12" s="236"/>
      <c r="IG12" s="236"/>
      <c r="IH12" s="236"/>
      <c r="II12" s="236"/>
      <c r="IJ12" s="236"/>
      <c r="IK12" s="236"/>
      <c r="IL12" s="236"/>
      <c r="IM12" s="236"/>
      <c r="IN12" s="236"/>
      <c r="IO12" s="236"/>
      <c r="IP12" s="236"/>
      <c r="IQ12" s="236"/>
      <c r="IR12" s="236"/>
      <c r="IS12" s="236"/>
      <c r="IT12" s="236"/>
      <c r="IU12" s="236"/>
      <c r="IV12" s="236"/>
      <c r="IW12" s="236"/>
      <c r="IX12" s="236"/>
      <c r="IY12" s="236"/>
      <c r="IZ12" s="236"/>
      <c r="JA12" s="236"/>
      <c r="JB12" s="236"/>
      <c r="JC12" s="236"/>
      <c r="JD12" s="236"/>
      <c r="JE12" s="236"/>
      <c r="JF12" s="236"/>
      <c r="JG12" s="236"/>
      <c r="JH12" s="236"/>
      <c r="JI12" s="236"/>
      <c r="JJ12" s="236"/>
      <c r="JK12" s="236"/>
      <c r="JL12" s="236"/>
      <c r="JM12" s="236"/>
      <c r="JN12" s="236"/>
      <c r="JO12" s="236"/>
      <c r="JP12" s="236"/>
      <c r="JQ12" s="236"/>
      <c r="JR12" s="236"/>
      <c r="JS12" s="236"/>
      <c r="JT12" s="236"/>
      <c r="JU12" s="236"/>
      <c r="JV12" s="236"/>
      <c r="JW12" s="236"/>
      <c r="JX12" s="236"/>
      <c r="JY12" s="236"/>
      <c r="JZ12" s="236"/>
      <c r="KA12" s="236"/>
      <c r="KB12" s="236"/>
      <c r="KC12" s="236"/>
      <c r="KD12" s="236"/>
      <c r="KE12" s="236"/>
      <c r="KF12" s="236"/>
      <c r="KG12" s="236"/>
      <c r="KH12" s="236"/>
      <c r="KI12" s="236"/>
      <c r="KJ12" s="236"/>
      <c r="KK12" s="236"/>
      <c r="KL12" s="236"/>
      <c r="KM12" s="236"/>
      <c r="KN12" s="236"/>
      <c r="KO12" s="236"/>
      <c r="KP12" s="236"/>
      <c r="KQ12" s="236"/>
      <c r="KR12" s="236"/>
      <c r="KS12" s="236"/>
      <c r="KT12" s="236"/>
      <c r="KU12" s="236"/>
      <c r="KV12" s="236"/>
      <c r="KW12" s="236"/>
      <c r="KX12" s="236"/>
      <c r="KY12" s="236"/>
      <c r="KZ12" s="236"/>
      <c r="LA12" s="236"/>
      <c r="LB12" s="236"/>
      <c r="LC12" s="236"/>
      <c r="LD12" s="236"/>
      <c r="LE12" s="236"/>
      <c r="LF12" s="236"/>
      <c r="LG12" s="236"/>
      <c r="LH12" s="236"/>
      <c r="LI12" s="236"/>
      <c r="LJ12" s="236"/>
      <c r="LK12" s="236"/>
      <c r="LL12" s="236"/>
      <c r="LM12" s="236"/>
      <c r="LN12" s="236"/>
      <c r="LO12" s="236"/>
      <c r="LP12" s="236"/>
      <c r="LQ12" s="236"/>
      <c r="LR12" s="236"/>
      <c r="LS12" s="236"/>
      <c r="LT12" s="236"/>
      <c r="LU12" s="236"/>
      <c r="LV12" s="236"/>
      <c r="LW12" s="236"/>
      <c r="LX12" s="236"/>
      <c r="LY12" s="236"/>
      <c r="LZ12" s="236"/>
      <c r="MA12" s="236"/>
      <c r="MB12" s="236"/>
      <c r="MC12" s="236"/>
      <c r="MD12" s="236"/>
      <c r="ME12" s="236"/>
      <c r="MF12" s="236"/>
      <c r="MG12" s="236"/>
      <c r="MH12" s="236"/>
      <c r="MI12" s="236"/>
      <c r="MJ12" s="236"/>
      <c r="MK12" s="236"/>
      <c r="ML12" s="236"/>
      <c r="MM12" s="236"/>
      <c r="MN12" s="236"/>
      <c r="MO12" s="236"/>
      <c r="MP12" s="236"/>
      <c r="MQ12" s="236"/>
      <c r="MR12" s="236"/>
      <c r="MS12" s="236"/>
      <c r="MT12" s="236"/>
      <c r="MU12" s="236"/>
      <c r="MV12" s="236"/>
      <c r="MW12" s="236"/>
      <c r="MX12" s="236"/>
      <c r="MY12" s="236"/>
      <c r="MZ12" s="236"/>
      <c r="NA12" s="236"/>
      <c r="NB12" s="236"/>
      <c r="NC12" s="236"/>
      <c r="ND12" s="236"/>
      <c r="NE12" s="236"/>
      <c r="NF12" s="236"/>
      <c r="NG12" s="236"/>
      <c r="NH12" s="236"/>
      <c r="NI12" s="236"/>
      <c r="NJ12" s="236"/>
      <c r="NK12" s="236"/>
      <c r="NL12" s="236"/>
      <c r="NM12" s="236"/>
      <c r="NN12" s="236"/>
      <c r="NO12" s="236"/>
      <c r="NP12" s="236"/>
      <c r="NQ12" s="236"/>
      <c r="NR12" s="236"/>
      <c r="NS12" s="236"/>
      <c r="NT12" s="236"/>
      <c r="NU12" s="236"/>
      <c r="NV12" s="236"/>
      <c r="NW12" s="236"/>
      <c r="NX12" s="236"/>
      <c r="NY12" s="236"/>
      <c r="NZ12" s="236"/>
      <c r="OA12" s="236"/>
      <c r="OB12" s="236"/>
      <c r="OC12" s="236"/>
      <c r="OD12" s="236"/>
      <c r="OE12" s="236"/>
      <c r="OF12" s="236"/>
      <c r="OG12" s="236"/>
      <c r="OH12" s="236"/>
      <c r="OI12" s="236"/>
      <c r="OJ12" s="236"/>
      <c r="OK12" s="236"/>
      <c r="OL12" s="236"/>
      <c r="OM12" s="236"/>
      <c r="ON12" s="236"/>
      <c r="OO12" s="236"/>
      <c r="OP12" s="236"/>
      <c r="OQ12" s="236"/>
      <c r="OR12" s="236"/>
      <c r="OS12" s="236"/>
      <c r="OT12" s="236"/>
      <c r="OU12" s="236"/>
      <c r="OV12" s="236"/>
      <c r="OW12" s="236"/>
      <c r="OX12" s="236"/>
      <c r="OY12" s="236"/>
      <c r="OZ12" s="236"/>
      <c r="PA12" s="236"/>
      <c r="PB12" s="236"/>
      <c r="PC12" s="236"/>
      <c r="PD12" s="236"/>
      <c r="PE12" s="236"/>
      <c r="PF12" s="236"/>
      <c r="PG12" s="236"/>
      <c r="PH12" s="236"/>
      <c r="PI12" s="236"/>
      <c r="PJ12" s="236"/>
      <c r="PK12" s="236"/>
      <c r="PL12" s="236"/>
      <c r="PM12" s="236"/>
      <c r="PN12" s="236"/>
      <c r="PO12" s="236"/>
      <c r="PP12" s="236"/>
      <c r="PQ12" s="236"/>
      <c r="PR12" s="236"/>
      <c r="PS12" s="236"/>
      <c r="PT12" s="236"/>
      <c r="PU12" s="236"/>
      <c r="PV12" s="236"/>
      <c r="PW12" s="236"/>
      <c r="PX12" s="236"/>
      <c r="PY12" s="236"/>
      <c r="PZ12" s="236"/>
      <c r="QA12" s="236"/>
      <c r="QB12" s="236"/>
      <c r="QC12" s="236"/>
      <c r="QD12" s="236"/>
      <c r="QE12" s="236"/>
      <c r="QF12" s="236"/>
      <c r="QG12" s="236"/>
      <c r="QH12" s="236"/>
      <c r="QI12" s="236"/>
      <c r="QJ12" s="236"/>
      <c r="QK12" s="236"/>
      <c r="QL12" s="236"/>
      <c r="QM12" s="236"/>
      <c r="QN12" s="236"/>
      <c r="QO12" s="236"/>
      <c r="QP12" s="236"/>
      <c r="QQ12" s="236"/>
      <c r="QR12" s="236"/>
      <c r="QS12" s="236"/>
      <c r="QT12" s="236"/>
      <c r="QU12" s="236"/>
      <c r="QV12" s="236"/>
      <c r="QW12" s="236"/>
      <c r="QX12" s="236"/>
      <c r="QY12" s="236"/>
      <c r="QZ12" s="236"/>
      <c r="RA12" s="236"/>
      <c r="RB12" s="236"/>
      <c r="RC12" s="236"/>
      <c r="RD12" s="236"/>
      <c r="RE12" s="236"/>
      <c r="RF12" s="236"/>
      <c r="RG12" s="236"/>
      <c r="RH12" s="236"/>
      <c r="RI12" s="236"/>
      <c r="RJ12" s="236"/>
      <c r="RK12" s="236"/>
      <c r="RL12" s="236"/>
      <c r="RM12" s="236"/>
      <c r="RN12" s="236"/>
      <c r="RO12" s="236"/>
      <c r="RP12" s="236"/>
      <c r="RQ12" s="236"/>
      <c r="RR12" s="236"/>
      <c r="RS12" s="236"/>
      <c r="RT12" s="236"/>
      <c r="RU12" s="236"/>
      <c r="RV12" s="236"/>
      <c r="RW12" s="236"/>
      <c r="RX12" s="236"/>
      <c r="RY12" s="236"/>
      <c r="RZ12" s="236"/>
      <c r="SA12" s="236"/>
      <c r="SB12" s="236"/>
      <c r="SC12" s="236"/>
      <c r="SD12" s="236"/>
      <c r="SE12" s="236"/>
      <c r="SF12" s="236"/>
      <c r="SG12" s="236"/>
      <c r="SH12" s="236"/>
      <c r="SI12" s="236"/>
      <c r="SJ12" s="236"/>
      <c r="SK12" s="236"/>
      <c r="SL12" s="236"/>
      <c r="SM12" s="236"/>
      <c r="SN12" s="236"/>
      <c r="SO12" s="236"/>
      <c r="SP12" s="236"/>
      <c r="SQ12" s="236"/>
      <c r="SR12" s="236"/>
      <c r="SS12" s="236"/>
      <c r="ST12" s="236"/>
      <c r="SU12" s="236"/>
      <c r="SV12" s="236"/>
      <c r="SW12" s="236"/>
      <c r="SX12" s="236"/>
      <c r="SY12" s="236"/>
      <c r="SZ12" s="236"/>
      <c r="TA12" s="236"/>
      <c r="TB12" s="236"/>
      <c r="TC12" s="236"/>
      <c r="TD12" s="236"/>
      <c r="TE12" s="236"/>
      <c r="TF12" s="236"/>
      <c r="TG12" s="236"/>
      <c r="TH12" s="236"/>
      <c r="TI12" s="236"/>
      <c r="TJ12" s="236"/>
      <c r="TK12" s="236"/>
      <c r="TL12" s="236"/>
      <c r="TM12" s="236"/>
      <c r="TN12" s="236"/>
      <c r="TO12" s="236"/>
      <c r="TP12" s="236"/>
      <c r="TQ12" s="236"/>
      <c r="TR12" s="236"/>
      <c r="TS12" s="236"/>
      <c r="TT12" s="236"/>
      <c r="TU12" s="236"/>
      <c r="TV12" s="236"/>
      <c r="TW12" s="236"/>
      <c r="TX12" s="236"/>
      <c r="TY12" s="236"/>
      <c r="TZ12" s="236"/>
      <c r="UA12" s="236"/>
      <c r="UB12" s="236"/>
      <c r="UC12" s="236"/>
      <c r="UD12" s="236"/>
      <c r="UE12" s="236"/>
      <c r="UF12" s="236"/>
      <c r="UG12" s="236"/>
      <c r="UH12" s="236"/>
      <c r="UI12" s="236"/>
      <c r="UJ12" s="236"/>
      <c r="UK12" s="236"/>
      <c r="UL12" s="236"/>
      <c r="UM12" s="236"/>
      <c r="UN12" s="236"/>
      <c r="UO12" s="236"/>
      <c r="UP12" s="236"/>
      <c r="UQ12" s="236"/>
      <c r="UR12" s="236"/>
      <c r="US12" s="236"/>
      <c r="UT12" s="236"/>
      <c r="UU12" s="236"/>
      <c r="UV12" s="236"/>
      <c r="UW12" s="236"/>
      <c r="UX12" s="236"/>
      <c r="UY12" s="236"/>
      <c r="UZ12" s="236"/>
      <c r="VA12" s="236"/>
      <c r="VB12" s="236"/>
      <c r="VC12" s="236"/>
      <c r="VD12" s="236"/>
      <c r="VE12" s="236"/>
      <c r="VF12" s="236"/>
      <c r="VG12" s="236"/>
      <c r="VH12" s="236"/>
      <c r="VI12" s="236"/>
      <c r="VJ12" s="236"/>
      <c r="VK12" s="236"/>
      <c r="VL12" s="236"/>
      <c r="VM12" s="236"/>
      <c r="VN12" s="236"/>
      <c r="VO12" s="236"/>
      <c r="VP12" s="236"/>
      <c r="VQ12" s="236"/>
      <c r="VR12" s="236"/>
      <c r="VS12" s="236"/>
      <c r="VT12" s="236"/>
      <c r="VU12" s="236"/>
      <c r="VV12" s="236"/>
      <c r="VW12" s="236"/>
      <c r="VX12" s="236"/>
      <c r="VY12" s="236"/>
      <c r="VZ12" s="236"/>
      <c r="WA12" s="236"/>
      <c r="WB12" s="236"/>
      <c r="WC12" s="236"/>
      <c r="WD12" s="236"/>
      <c r="WE12" s="236"/>
      <c r="WF12" s="236"/>
      <c r="WG12" s="236"/>
      <c r="WH12" s="236"/>
      <c r="WI12" s="236"/>
      <c r="WJ12" s="236"/>
      <c r="WK12" s="236"/>
      <c r="WL12" s="236"/>
      <c r="WM12" s="236"/>
      <c r="WN12" s="236"/>
      <c r="WO12" s="236"/>
      <c r="WP12" s="236"/>
      <c r="WQ12" s="236"/>
      <c r="WR12" s="236"/>
      <c r="WS12" s="236"/>
      <c r="WT12" s="236"/>
      <c r="WU12" s="236"/>
      <c r="WV12" s="236"/>
      <c r="WW12" s="236"/>
      <c r="WX12" s="236"/>
      <c r="WY12" s="236"/>
      <c r="WZ12" s="236"/>
      <c r="XA12" s="236"/>
      <c r="XB12" s="236"/>
      <c r="XC12" s="236"/>
      <c r="XD12" s="236"/>
      <c r="XE12" s="236"/>
      <c r="XF12" s="236"/>
      <c r="XG12" s="236"/>
      <c r="XH12" s="236"/>
      <c r="XI12" s="236"/>
      <c r="XJ12" s="236"/>
      <c r="XK12" s="236"/>
      <c r="XL12" s="236"/>
      <c r="XM12" s="236"/>
      <c r="XN12" s="236"/>
      <c r="XO12" s="236"/>
      <c r="XP12" s="236"/>
      <c r="XQ12" s="236"/>
      <c r="XR12" s="236"/>
      <c r="XS12" s="236"/>
      <c r="XT12" s="236"/>
      <c r="XU12" s="236"/>
      <c r="XV12" s="236"/>
      <c r="XW12" s="236"/>
      <c r="XX12" s="236"/>
      <c r="XY12" s="236"/>
      <c r="XZ12" s="236"/>
      <c r="YA12" s="236"/>
      <c r="YB12" s="236"/>
      <c r="YC12" s="236"/>
      <c r="YD12" s="236"/>
      <c r="YE12" s="236"/>
      <c r="YF12" s="236"/>
      <c r="YG12" s="236"/>
      <c r="YH12" s="236"/>
      <c r="YI12" s="236"/>
      <c r="YJ12" s="236"/>
      <c r="YK12" s="236"/>
      <c r="YL12" s="236"/>
      <c r="YM12" s="236"/>
      <c r="YN12" s="236"/>
      <c r="YO12" s="236"/>
      <c r="YP12" s="236"/>
      <c r="YQ12" s="236"/>
      <c r="YR12" s="236"/>
      <c r="YS12" s="236"/>
      <c r="YT12" s="236"/>
      <c r="YU12" s="236"/>
      <c r="YV12" s="236"/>
      <c r="YW12" s="236"/>
      <c r="YX12" s="236"/>
      <c r="YY12" s="236"/>
      <c r="YZ12" s="236"/>
      <c r="ZA12" s="236"/>
      <c r="ZB12" s="236"/>
      <c r="ZC12" s="236"/>
      <c r="ZD12" s="236"/>
      <c r="ZE12" s="236"/>
      <c r="ZF12" s="236"/>
      <c r="ZG12" s="236"/>
      <c r="ZH12" s="236"/>
      <c r="ZI12" s="236"/>
      <c r="ZJ12" s="236"/>
      <c r="ZK12" s="236"/>
      <c r="ZL12" s="236"/>
      <c r="ZM12" s="236"/>
      <c r="ZN12" s="236"/>
      <c r="ZO12" s="236"/>
      <c r="ZP12" s="236"/>
      <c r="ZQ12" s="236"/>
      <c r="ZR12" s="236"/>
      <c r="ZS12" s="236"/>
      <c r="ZT12" s="236"/>
      <c r="ZU12" s="236"/>
      <c r="ZV12" s="236"/>
      <c r="ZW12" s="236"/>
      <c r="ZX12" s="236"/>
      <c r="ZY12" s="236"/>
      <c r="ZZ12" s="236"/>
      <c r="AAA12" s="236"/>
      <c r="AAB12" s="236"/>
      <c r="AAC12" s="236"/>
      <c r="AAD12" s="236"/>
      <c r="AAE12" s="236"/>
      <c r="AAF12" s="236"/>
      <c r="AAG12" s="236"/>
      <c r="AAH12" s="236"/>
      <c r="AAI12" s="236"/>
      <c r="AAJ12" s="236"/>
      <c r="AAK12" s="236"/>
      <c r="AAL12" s="236"/>
      <c r="AAM12" s="236"/>
      <c r="AAN12" s="236"/>
      <c r="AAO12" s="236"/>
      <c r="AAP12" s="236"/>
      <c r="AAQ12" s="236"/>
      <c r="AAR12" s="236"/>
      <c r="AAS12" s="236"/>
      <c r="AAT12" s="236"/>
      <c r="AAU12" s="236"/>
      <c r="AAV12" s="236"/>
      <c r="AAW12" s="236"/>
      <c r="AAX12" s="236"/>
      <c r="AAY12" s="236"/>
      <c r="AAZ12" s="236"/>
      <c r="ABA12" s="236"/>
      <c r="ABB12" s="236"/>
      <c r="ABC12" s="236"/>
      <c r="ABD12" s="236"/>
      <c r="ABE12" s="236"/>
      <c r="ABF12" s="236"/>
      <c r="ABG12" s="236"/>
      <c r="ABH12" s="236"/>
      <c r="ABI12" s="236"/>
      <c r="ABJ12" s="236"/>
      <c r="ABK12" s="236"/>
      <c r="ABL12" s="236"/>
      <c r="ABM12" s="236"/>
      <c r="ABN12" s="236"/>
      <c r="ABO12" s="236"/>
      <c r="ABP12" s="236"/>
      <c r="ABQ12" s="236"/>
      <c r="ABR12" s="236"/>
      <c r="ABS12" s="236"/>
      <c r="ABT12" s="236"/>
      <c r="ABU12" s="236"/>
      <c r="ABV12" s="236"/>
      <c r="ABW12" s="236"/>
      <c r="ABX12" s="236"/>
      <c r="ABY12" s="236"/>
      <c r="ABZ12" s="236"/>
      <c r="ACA12" s="236"/>
      <c r="ACB12" s="236"/>
      <c r="ACC12" s="236"/>
      <c r="ACD12" s="236"/>
      <c r="ACE12" s="236"/>
      <c r="ACF12" s="236"/>
      <c r="ACG12" s="236"/>
      <c r="ACH12" s="236"/>
      <c r="ACI12" s="236"/>
      <c r="ACJ12" s="236"/>
      <c r="ACK12" s="236"/>
      <c r="ACL12" s="236"/>
      <c r="ACM12" s="236"/>
      <c r="ACN12" s="236"/>
      <c r="ACO12" s="236"/>
      <c r="ACP12" s="236"/>
      <c r="ACQ12" s="236"/>
      <c r="ACR12" s="236"/>
      <c r="ACS12" s="236"/>
      <c r="ACT12" s="236"/>
      <c r="ACU12" s="236"/>
      <c r="ACV12" s="236"/>
      <c r="ACW12" s="236"/>
      <c r="ACX12" s="236"/>
      <c r="ACY12" s="236"/>
      <c r="ACZ12" s="236"/>
      <c r="ADA12" s="236"/>
      <c r="ADB12" s="236"/>
      <c r="ADC12" s="236"/>
      <c r="ADD12" s="236"/>
      <c r="ADE12" s="236"/>
      <c r="ADF12" s="236"/>
      <c r="ADG12" s="236"/>
      <c r="ADH12" s="236"/>
      <c r="ADI12" s="236"/>
      <c r="ADJ12" s="236"/>
      <c r="ADK12" s="236"/>
      <c r="ADL12" s="236"/>
      <c r="ADM12" s="236"/>
      <c r="ADN12" s="236"/>
      <c r="ADO12" s="236"/>
      <c r="ADP12" s="236"/>
      <c r="ADQ12" s="236"/>
      <c r="ADR12" s="236"/>
      <c r="ADS12" s="236"/>
      <c r="ADT12" s="236"/>
      <c r="ADU12" s="236"/>
      <c r="ADV12" s="236"/>
      <c r="ADW12" s="236"/>
      <c r="ADX12" s="236"/>
      <c r="ADY12" s="236"/>
      <c r="ADZ12" s="236"/>
      <c r="AEA12" s="236"/>
      <c r="AEB12" s="236"/>
      <c r="AEC12" s="236"/>
      <c r="AED12" s="236"/>
      <c r="AEE12" s="236"/>
      <c r="AEF12" s="236"/>
      <c r="AEG12" s="236"/>
      <c r="AEH12" s="236"/>
      <c r="AEI12" s="236"/>
      <c r="AEJ12" s="236"/>
      <c r="AEK12" s="236"/>
      <c r="AEL12" s="236"/>
      <c r="AEM12" s="236"/>
      <c r="AEN12" s="236"/>
      <c r="AEO12" s="236"/>
      <c r="AEP12" s="236"/>
      <c r="AEQ12" s="236"/>
      <c r="AER12" s="236"/>
      <c r="AES12" s="236"/>
      <c r="AET12" s="236"/>
      <c r="AEU12" s="236"/>
      <c r="AEV12" s="236"/>
      <c r="AEW12" s="236"/>
      <c r="AEX12" s="236"/>
      <c r="AEY12" s="236"/>
      <c r="AEZ12" s="236"/>
      <c r="AFA12" s="236"/>
      <c r="AFB12" s="236"/>
      <c r="AFC12" s="236"/>
      <c r="AFD12" s="236"/>
      <c r="AFE12" s="236"/>
      <c r="AFF12" s="236"/>
      <c r="AFG12" s="236"/>
      <c r="AFH12" s="236"/>
      <c r="AFI12" s="236"/>
      <c r="AFJ12" s="236"/>
      <c r="AFK12" s="236"/>
      <c r="AFL12" s="236"/>
      <c r="AFM12" s="236"/>
      <c r="AFN12" s="236"/>
      <c r="AFO12" s="236"/>
      <c r="AFP12" s="236"/>
      <c r="AFQ12" s="236"/>
      <c r="AFR12" s="236"/>
      <c r="AFS12" s="236"/>
      <c r="AFT12" s="236"/>
      <c r="AFU12" s="236"/>
      <c r="AFV12" s="236"/>
      <c r="AFW12" s="236"/>
      <c r="AFX12" s="236"/>
      <c r="AFY12" s="236"/>
      <c r="AFZ12" s="236"/>
      <c r="AGA12" s="236"/>
      <c r="AGB12" s="236"/>
      <c r="AGC12" s="236"/>
      <c r="AGD12" s="236"/>
      <c r="AGE12" s="236"/>
      <c r="AGF12" s="236"/>
      <c r="AGG12" s="236"/>
      <c r="AGH12" s="236"/>
      <c r="AGI12" s="236"/>
      <c r="AGJ12" s="236"/>
      <c r="AGK12" s="236"/>
      <c r="AGL12" s="236"/>
      <c r="AGM12" s="236"/>
      <c r="AGN12" s="236"/>
      <c r="AGO12" s="236"/>
      <c r="AGP12" s="236"/>
      <c r="AGQ12" s="236"/>
      <c r="AGR12" s="236"/>
      <c r="AGS12" s="236"/>
      <c r="AGT12" s="236"/>
      <c r="AGU12" s="236"/>
      <c r="AGV12" s="236"/>
      <c r="AGW12" s="236"/>
      <c r="AGX12" s="236"/>
      <c r="AGY12" s="236"/>
      <c r="AGZ12" s="236"/>
      <c r="AHA12" s="236"/>
      <c r="AHB12" s="236"/>
      <c r="AHC12" s="236"/>
      <c r="AHD12" s="236"/>
      <c r="AHE12" s="236"/>
      <c r="AHF12" s="236"/>
      <c r="AHG12" s="236"/>
      <c r="AHH12" s="236"/>
      <c r="AHI12" s="236"/>
      <c r="AHJ12" s="236"/>
      <c r="AHK12" s="236"/>
      <c r="AHL12" s="236"/>
      <c r="AHM12" s="236"/>
      <c r="AHN12" s="236"/>
      <c r="AHO12" s="236"/>
      <c r="AHP12" s="236"/>
      <c r="AHQ12" s="236"/>
      <c r="AHR12" s="236"/>
      <c r="AHS12" s="236"/>
      <c r="AHT12" s="236"/>
      <c r="AHU12" s="236"/>
      <c r="AHV12" s="236"/>
      <c r="AHW12" s="236"/>
      <c r="AHX12" s="236"/>
      <c r="AHY12" s="236"/>
      <c r="AHZ12" s="236"/>
      <c r="AIA12" s="236"/>
      <c r="AIB12" s="236"/>
      <c r="AIC12" s="236"/>
      <c r="AID12" s="236"/>
      <c r="AIE12" s="236"/>
      <c r="AIF12" s="236"/>
      <c r="AIG12" s="236"/>
      <c r="AIH12" s="236"/>
      <c r="AII12" s="236"/>
      <c r="AIJ12" s="236"/>
      <c r="AIK12" s="236"/>
      <c r="AIL12" s="236"/>
      <c r="AIM12" s="236"/>
      <c r="AIN12" s="236"/>
      <c r="AIO12" s="236"/>
      <c r="AIP12" s="236"/>
      <c r="AIQ12" s="236"/>
      <c r="AIR12" s="236"/>
      <c r="AIS12" s="236"/>
      <c r="AIT12" s="236"/>
      <c r="AIU12" s="236"/>
      <c r="AIV12" s="236"/>
      <c r="AIW12" s="236"/>
      <c r="AIX12" s="236"/>
      <c r="AIY12" s="236"/>
      <c r="AIZ12" s="236"/>
      <c r="AJA12" s="236"/>
      <c r="AJB12" s="236"/>
      <c r="AJC12" s="236"/>
      <c r="AJD12" s="236"/>
      <c r="AJE12" s="236"/>
      <c r="AJF12" s="236"/>
      <c r="AJG12" s="236"/>
      <c r="AJH12" s="236"/>
      <c r="AJI12" s="236"/>
      <c r="AJJ12" s="236"/>
      <c r="AJK12" s="236"/>
      <c r="AJL12" s="236"/>
      <c r="AJM12" s="236"/>
      <c r="AJN12" s="236"/>
      <c r="AJO12" s="236"/>
      <c r="AJP12" s="236"/>
      <c r="AJQ12" s="236"/>
      <c r="AJR12" s="236"/>
      <c r="AJS12" s="236"/>
      <c r="AJT12" s="236"/>
      <c r="AJU12" s="236"/>
      <c r="AJV12" s="236"/>
      <c r="AJW12" s="236"/>
      <c r="AJX12" s="236"/>
      <c r="AJY12" s="236"/>
      <c r="AJZ12" s="236"/>
      <c r="AKA12" s="236"/>
      <c r="AKB12" s="236"/>
      <c r="AKC12" s="236"/>
      <c r="AKD12" s="236"/>
      <c r="AKE12" s="236"/>
      <c r="AKF12" s="236"/>
      <c r="AKG12" s="236"/>
      <c r="AKH12" s="236"/>
      <c r="AKI12" s="236"/>
      <c r="AKJ12" s="236"/>
      <c r="AKK12" s="236"/>
      <c r="AKL12" s="236"/>
      <c r="AKM12" s="236"/>
      <c r="AKN12" s="236"/>
      <c r="AKO12" s="236"/>
      <c r="AKP12" s="236"/>
      <c r="AKQ12" s="236"/>
      <c r="AKR12" s="236"/>
      <c r="AKS12" s="236"/>
      <c r="AKT12" s="236"/>
      <c r="AKU12" s="236"/>
      <c r="AKV12" s="236"/>
      <c r="AKW12" s="236"/>
      <c r="AKX12" s="236"/>
      <c r="AKY12" s="236"/>
      <c r="AKZ12" s="236"/>
      <c r="ALA12" s="236"/>
      <c r="ALB12" s="236"/>
      <c r="ALC12" s="236"/>
      <c r="ALD12" s="236"/>
      <c r="ALE12" s="236"/>
      <c r="ALF12" s="236"/>
      <c r="ALG12" s="236"/>
      <c r="ALH12" s="236"/>
      <c r="ALI12" s="236"/>
      <c r="ALJ12" s="236"/>
      <c r="ALK12" s="236"/>
      <c r="ALL12" s="236"/>
      <c r="ALM12" s="236"/>
      <c r="ALN12" s="236"/>
      <c r="ALO12" s="236"/>
      <c r="ALP12" s="236"/>
      <c r="ALQ12" s="236"/>
      <c r="ALR12" s="236"/>
      <c r="ALS12" s="236"/>
      <c r="ALT12" s="236"/>
      <c r="ALU12" s="236"/>
      <c r="ALV12" s="236"/>
      <c r="ALW12" s="236"/>
      <c r="ALX12" s="236"/>
      <c r="ALY12" s="236"/>
      <c r="ALZ12" s="236"/>
      <c r="AMA12" s="236"/>
      <c r="AMB12" s="236"/>
      <c r="AMC12" s="236"/>
      <c r="AMD12" s="236"/>
      <c r="AME12" s="236"/>
      <c r="AMF12" s="236"/>
      <c r="AMG12" s="236"/>
      <c r="AMH12" s="236"/>
      <c r="AMI12" s="236"/>
      <c r="AMJ12" s="236"/>
      <c r="AMK12" s="236"/>
      <c r="AML12" s="236"/>
      <c r="AMM12" s="236"/>
      <c r="AMN12" s="236"/>
      <c r="AMO12" s="236"/>
      <c r="AMP12" s="236"/>
      <c r="AMQ12" s="236"/>
      <c r="AMR12" s="236"/>
      <c r="AMS12" s="236"/>
      <c r="AMT12" s="236"/>
      <c r="AMU12" s="236"/>
      <c r="AMV12" s="236"/>
      <c r="AMW12" s="236"/>
      <c r="AMX12" s="236"/>
      <c r="AMY12" s="236"/>
      <c r="AMZ12" s="236"/>
      <c r="ANA12" s="236"/>
      <c r="ANB12" s="236"/>
      <c r="ANC12" s="236"/>
      <c r="AND12" s="236"/>
      <c r="ANE12" s="236"/>
      <c r="ANF12" s="236"/>
      <c r="ANG12" s="236"/>
      <c r="ANH12" s="236"/>
      <c r="ANI12" s="236"/>
      <c r="ANJ12" s="236"/>
      <c r="ANK12" s="236"/>
      <c r="ANL12" s="236"/>
      <c r="ANM12" s="236"/>
      <c r="ANN12" s="236"/>
      <c r="ANO12" s="236"/>
      <c r="ANP12" s="236"/>
      <c r="ANQ12" s="236"/>
      <c r="ANR12" s="236"/>
      <c r="ANS12" s="236"/>
      <c r="ANT12" s="236"/>
      <c r="ANU12" s="236"/>
      <c r="ANV12" s="236"/>
      <c r="ANW12" s="236"/>
      <c r="ANX12" s="236"/>
      <c r="ANY12" s="236"/>
      <c r="ANZ12" s="236"/>
      <c r="AOA12" s="236"/>
      <c r="AOB12" s="236"/>
      <c r="AOC12" s="236"/>
      <c r="AOD12" s="236"/>
      <c r="AOE12" s="236"/>
      <c r="AOF12" s="236"/>
      <c r="AOG12" s="236"/>
      <c r="AOH12" s="236"/>
      <c r="AOI12" s="236"/>
      <c r="AOJ12" s="236"/>
      <c r="AOK12" s="236"/>
      <c r="AOL12" s="236"/>
      <c r="AOM12" s="236"/>
      <c r="AON12" s="236"/>
      <c r="AOO12" s="236"/>
      <c r="AOP12" s="236"/>
      <c r="AOQ12" s="236"/>
      <c r="AOR12" s="236"/>
      <c r="AOS12" s="236"/>
      <c r="AOT12" s="236"/>
      <c r="AOU12" s="236"/>
      <c r="AOV12" s="236"/>
      <c r="AOW12" s="236"/>
      <c r="AOX12" s="236"/>
      <c r="AOY12" s="236"/>
      <c r="AOZ12" s="236"/>
      <c r="APA12" s="236"/>
      <c r="APB12" s="236"/>
      <c r="APC12" s="236"/>
      <c r="APD12" s="236"/>
      <c r="APE12" s="236"/>
      <c r="APF12" s="236"/>
      <c r="APG12" s="236"/>
      <c r="APH12" s="236"/>
      <c r="API12" s="236"/>
      <c r="APJ12" s="236"/>
      <c r="APK12" s="236"/>
      <c r="APL12" s="236"/>
      <c r="APM12" s="236"/>
      <c r="APN12" s="236"/>
      <c r="APO12" s="236"/>
      <c r="APP12" s="236"/>
      <c r="APQ12" s="236"/>
      <c r="APR12" s="236"/>
      <c r="APS12" s="236"/>
      <c r="APT12" s="236"/>
      <c r="APU12" s="236"/>
      <c r="APV12" s="236"/>
      <c r="APW12" s="236"/>
      <c r="APX12" s="236"/>
      <c r="APY12" s="236"/>
      <c r="APZ12" s="236"/>
      <c r="AQA12" s="236"/>
      <c r="AQB12" s="236"/>
      <c r="AQC12" s="236"/>
      <c r="AQD12" s="236"/>
      <c r="AQE12" s="236"/>
      <c r="AQF12" s="236"/>
      <c r="AQG12" s="236"/>
      <c r="AQH12" s="236"/>
      <c r="AQI12" s="236"/>
      <c r="AQJ12" s="236"/>
      <c r="AQK12" s="236"/>
      <c r="AQL12" s="236"/>
      <c r="AQM12" s="236"/>
      <c r="AQN12" s="236"/>
      <c r="AQO12" s="236"/>
      <c r="AQP12" s="236"/>
      <c r="AQQ12" s="236"/>
      <c r="AQR12" s="236"/>
      <c r="AQS12" s="236"/>
      <c r="AQT12" s="236"/>
      <c r="AQU12" s="236"/>
      <c r="AQV12" s="236"/>
      <c r="AQW12" s="236"/>
      <c r="AQX12" s="236"/>
      <c r="AQY12" s="236"/>
      <c r="AQZ12" s="236"/>
      <c r="ARA12" s="236"/>
      <c r="ARB12" s="236"/>
      <c r="ARC12" s="236"/>
      <c r="ARD12" s="236"/>
      <c r="ARE12" s="236"/>
      <c r="ARF12" s="236"/>
      <c r="ARG12" s="236"/>
      <c r="ARH12" s="236"/>
      <c r="ARI12" s="236"/>
      <c r="ARJ12" s="236"/>
      <c r="ARK12" s="236"/>
      <c r="ARL12" s="236"/>
      <c r="ARM12" s="236"/>
      <c r="ARN12" s="236"/>
      <c r="ARO12" s="236"/>
      <c r="ARP12" s="236"/>
      <c r="ARQ12" s="236"/>
      <c r="ARR12" s="236"/>
      <c r="ARS12" s="236"/>
      <c r="ART12" s="236"/>
      <c r="ARU12" s="236"/>
      <c r="ARV12" s="236"/>
      <c r="ARW12" s="236"/>
      <c r="ARX12" s="236"/>
      <c r="ARY12" s="236"/>
      <c r="ARZ12" s="236"/>
      <c r="ASA12" s="236"/>
      <c r="ASB12" s="236"/>
      <c r="ASC12" s="236"/>
      <c r="ASD12" s="236"/>
      <c r="ASE12" s="236"/>
      <c r="ASF12" s="236"/>
      <c r="ASG12" s="236"/>
      <c r="ASH12" s="236"/>
      <c r="ASI12" s="236"/>
      <c r="ASJ12" s="236"/>
      <c r="ASK12" s="236"/>
      <c r="ASL12" s="236"/>
      <c r="ASM12" s="236"/>
      <c r="ASN12" s="236"/>
      <c r="ASO12" s="236"/>
      <c r="ASP12" s="236"/>
      <c r="ASQ12" s="236"/>
      <c r="ASR12" s="236"/>
      <c r="ASS12" s="236"/>
      <c r="AST12" s="236"/>
      <c r="ASU12" s="236"/>
      <c r="ASV12" s="236"/>
      <c r="ASW12" s="236"/>
      <c r="ASX12" s="236"/>
      <c r="ASY12" s="236"/>
      <c r="ASZ12" s="236"/>
      <c r="ATA12" s="236"/>
      <c r="ATB12" s="236"/>
      <c r="ATC12" s="236"/>
      <c r="ATD12" s="236"/>
      <c r="ATE12" s="236"/>
      <c r="ATF12" s="236"/>
      <c r="ATG12" s="236"/>
      <c r="ATH12" s="236"/>
      <c r="ATI12" s="236"/>
      <c r="ATJ12" s="236"/>
      <c r="ATK12" s="236"/>
      <c r="ATL12" s="236"/>
      <c r="ATM12" s="236"/>
      <c r="ATN12" s="236"/>
      <c r="ATO12" s="236"/>
      <c r="ATP12" s="236"/>
      <c r="ATQ12" s="236"/>
      <c r="ATR12" s="236"/>
      <c r="ATS12" s="236"/>
      <c r="ATT12" s="236"/>
      <c r="ATU12" s="236"/>
      <c r="ATV12" s="236"/>
      <c r="ATW12" s="236"/>
      <c r="ATX12" s="236"/>
      <c r="ATY12" s="236"/>
      <c r="ATZ12" s="236"/>
      <c r="AUA12" s="236"/>
      <c r="AUB12" s="236"/>
      <c r="AUC12" s="236"/>
      <c r="AUD12" s="236"/>
      <c r="AUE12" s="236"/>
      <c r="AUF12" s="236"/>
      <c r="AUG12" s="236"/>
      <c r="AUH12" s="236"/>
      <c r="AUI12" s="236"/>
      <c r="AUJ12" s="236"/>
      <c r="AUK12" s="236"/>
      <c r="AUL12" s="236"/>
      <c r="AUM12" s="236"/>
      <c r="AUN12" s="236"/>
      <c r="AUO12" s="236"/>
      <c r="AUP12" s="236"/>
      <c r="AUQ12" s="236"/>
      <c r="AUR12" s="236"/>
      <c r="AUS12" s="236"/>
      <c r="AUT12" s="236"/>
      <c r="AUU12" s="236"/>
      <c r="AUV12" s="236"/>
      <c r="AUW12" s="236"/>
      <c r="AUX12" s="236"/>
      <c r="AUY12" s="236"/>
      <c r="AUZ12" s="236"/>
      <c r="AVA12" s="236"/>
      <c r="AVB12" s="236"/>
      <c r="AVC12" s="236"/>
      <c r="AVD12" s="236"/>
      <c r="AVE12" s="236"/>
      <c r="AVF12" s="236"/>
      <c r="AVG12" s="236"/>
      <c r="AVH12" s="236"/>
      <c r="AVI12" s="236"/>
      <c r="AVJ12" s="236"/>
      <c r="AVK12" s="236"/>
      <c r="AVL12" s="236"/>
      <c r="AVM12" s="236"/>
      <c r="AVN12" s="236"/>
      <c r="AVO12" s="236"/>
      <c r="AVP12" s="236"/>
      <c r="AVQ12" s="236"/>
      <c r="AVR12" s="236"/>
      <c r="AVS12" s="236"/>
      <c r="AVT12" s="236"/>
      <c r="AVU12" s="236"/>
      <c r="AVV12" s="236"/>
      <c r="AVW12" s="236"/>
      <c r="AVX12" s="236"/>
      <c r="AVY12" s="236"/>
      <c r="AVZ12" s="236"/>
      <c r="AWA12" s="236"/>
      <c r="AWB12" s="236"/>
      <c r="AWC12" s="236"/>
      <c r="AWD12" s="236"/>
      <c r="AWE12" s="236"/>
      <c r="AWF12" s="236"/>
      <c r="AWG12" s="236"/>
      <c r="AWH12" s="236"/>
      <c r="AWI12" s="236"/>
      <c r="AWJ12" s="236"/>
      <c r="AWK12" s="236"/>
      <c r="AWL12" s="236"/>
      <c r="AWM12" s="236"/>
      <c r="AWN12" s="236"/>
      <c r="AWO12" s="236"/>
      <c r="AWP12" s="236"/>
      <c r="AWQ12" s="236"/>
      <c r="AWR12" s="236"/>
      <c r="AWS12" s="236"/>
      <c r="AWT12" s="236"/>
      <c r="AWU12" s="236"/>
      <c r="AWV12" s="236"/>
      <c r="AWW12" s="236"/>
      <c r="AWX12" s="236"/>
      <c r="AWY12" s="236"/>
      <c r="AWZ12" s="236"/>
      <c r="AXA12" s="236"/>
      <c r="AXB12" s="236"/>
      <c r="AXC12" s="236"/>
      <c r="AXD12" s="236"/>
      <c r="AXE12" s="236"/>
      <c r="AXF12" s="236"/>
      <c r="AXG12" s="236"/>
      <c r="AXH12" s="236"/>
      <c r="AXI12" s="236"/>
      <c r="AXJ12" s="236"/>
      <c r="AXK12" s="236"/>
      <c r="AXL12" s="236"/>
      <c r="AXM12" s="236"/>
      <c r="AXN12" s="236"/>
      <c r="AXO12" s="236"/>
      <c r="AXP12" s="236"/>
      <c r="AXQ12" s="236"/>
      <c r="AXR12" s="236"/>
      <c r="AXS12" s="236"/>
      <c r="AXT12" s="236"/>
      <c r="AXU12" s="236"/>
      <c r="AXV12" s="236"/>
      <c r="AXW12" s="236"/>
      <c r="AXX12" s="236"/>
      <c r="AXY12" s="236"/>
      <c r="AXZ12" s="236"/>
      <c r="AYA12" s="236"/>
      <c r="AYB12" s="236"/>
      <c r="AYC12" s="236"/>
      <c r="AYD12" s="236"/>
      <c r="AYE12" s="236"/>
      <c r="AYF12" s="236"/>
      <c r="AYG12" s="236"/>
      <c r="AYH12" s="236"/>
      <c r="AYI12" s="236"/>
      <c r="AYJ12" s="236"/>
      <c r="AYK12" s="236"/>
      <c r="AYL12" s="236"/>
      <c r="AYM12" s="236"/>
      <c r="AYN12" s="236"/>
      <c r="AYO12" s="236"/>
      <c r="AYP12" s="236"/>
      <c r="AYQ12" s="236"/>
      <c r="AYR12" s="236"/>
      <c r="AYS12" s="236"/>
      <c r="AYT12" s="236"/>
      <c r="AYU12" s="236"/>
      <c r="AYV12" s="236"/>
      <c r="AYW12" s="236"/>
      <c r="AYX12" s="236"/>
      <c r="AYY12" s="236"/>
      <c r="AYZ12" s="236"/>
      <c r="AZA12" s="236"/>
      <c r="AZB12" s="236"/>
      <c r="AZC12" s="236"/>
      <c r="AZD12" s="236"/>
      <c r="AZE12" s="236"/>
      <c r="AZF12" s="236"/>
      <c r="AZG12" s="236"/>
      <c r="AZH12" s="236"/>
      <c r="AZI12" s="236"/>
      <c r="AZJ12" s="236"/>
      <c r="AZK12" s="236"/>
      <c r="AZL12" s="236"/>
      <c r="AZM12" s="236"/>
      <c r="AZN12" s="236"/>
      <c r="AZO12" s="236"/>
      <c r="AZP12" s="236"/>
      <c r="AZQ12" s="236"/>
      <c r="AZR12" s="236"/>
      <c r="AZS12" s="236"/>
      <c r="AZT12" s="236"/>
      <c r="AZU12" s="236"/>
      <c r="AZV12" s="236"/>
      <c r="AZW12" s="236"/>
      <c r="AZX12" s="236"/>
      <c r="AZY12" s="236"/>
      <c r="AZZ12" s="236"/>
      <c r="BAA12" s="236"/>
      <c r="BAB12" s="236"/>
      <c r="BAC12" s="236"/>
      <c r="BAD12" s="236"/>
      <c r="BAE12" s="236"/>
      <c r="BAF12" s="236"/>
      <c r="BAG12" s="236"/>
      <c r="BAH12" s="236"/>
      <c r="BAI12" s="236"/>
      <c r="BAJ12" s="236"/>
      <c r="BAK12" s="236"/>
      <c r="BAL12" s="236"/>
      <c r="BAM12" s="236"/>
      <c r="BAN12" s="236"/>
      <c r="BAO12" s="236"/>
      <c r="BAP12" s="236"/>
      <c r="BAQ12" s="236"/>
      <c r="BAR12" s="236"/>
      <c r="BAS12" s="236"/>
      <c r="BAT12" s="236"/>
      <c r="BAU12" s="236"/>
      <c r="BAV12" s="236"/>
      <c r="BAW12" s="236"/>
      <c r="BAX12" s="236"/>
      <c r="BAY12" s="236"/>
      <c r="BAZ12" s="236"/>
      <c r="BBA12" s="236"/>
      <c r="BBB12" s="236"/>
      <c r="BBC12" s="236"/>
      <c r="BBD12" s="236"/>
      <c r="BBE12" s="236"/>
      <c r="BBF12" s="236"/>
      <c r="BBG12" s="236"/>
      <c r="BBH12" s="236"/>
      <c r="BBI12" s="236"/>
      <c r="BBJ12" s="236"/>
      <c r="BBK12" s="236"/>
      <c r="BBL12" s="236"/>
      <c r="BBM12" s="236"/>
      <c r="BBN12" s="236"/>
      <c r="BBO12" s="236"/>
      <c r="BBP12" s="236"/>
      <c r="BBQ12" s="236"/>
      <c r="BBR12" s="236"/>
      <c r="BBS12" s="236"/>
      <c r="BBT12" s="236"/>
      <c r="BBU12" s="236"/>
      <c r="BBV12" s="236"/>
      <c r="BBW12" s="236"/>
      <c r="BBX12" s="236"/>
      <c r="BBY12" s="236"/>
      <c r="BBZ12" s="236"/>
      <c r="BCA12" s="236"/>
      <c r="BCB12" s="236"/>
      <c r="BCC12" s="236"/>
      <c r="BCD12" s="236"/>
      <c r="BCE12" s="236"/>
      <c r="BCF12" s="236"/>
      <c r="BCG12" s="236"/>
      <c r="BCH12" s="236"/>
      <c r="BCI12" s="236"/>
      <c r="BCJ12" s="236"/>
      <c r="BCK12" s="236"/>
      <c r="BCL12" s="236"/>
      <c r="BCM12" s="236"/>
      <c r="BCN12" s="236"/>
      <c r="BCO12" s="236"/>
      <c r="BCP12" s="236"/>
      <c r="BCQ12" s="236"/>
      <c r="BCR12" s="236"/>
      <c r="BCS12" s="236"/>
      <c r="BCT12" s="236"/>
      <c r="BCU12" s="236"/>
      <c r="BCV12" s="236"/>
      <c r="BCW12" s="236"/>
      <c r="BCX12" s="236"/>
      <c r="BCY12" s="236"/>
      <c r="BCZ12" s="236"/>
      <c r="BDA12" s="236"/>
      <c r="BDB12" s="236"/>
      <c r="BDC12" s="236"/>
      <c r="BDD12" s="236"/>
      <c r="BDE12" s="236"/>
      <c r="BDF12" s="236"/>
      <c r="BDG12" s="236"/>
      <c r="BDH12" s="236"/>
      <c r="BDI12" s="236"/>
      <c r="BDJ12" s="236"/>
      <c r="BDK12" s="236"/>
      <c r="BDL12" s="236"/>
      <c r="BDM12" s="236"/>
      <c r="BDN12" s="236"/>
      <c r="BDO12" s="236"/>
      <c r="BDP12" s="236"/>
      <c r="BDQ12" s="236"/>
      <c r="BDR12" s="236"/>
      <c r="BDS12" s="236"/>
      <c r="BDT12" s="236"/>
      <c r="BDU12" s="236"/>
      <c r="BDV12" s="236"/>
      <c r="BDW12" s="236"/>
      <c r="BDX12" s="236"/>
      <c r="BDY12" s="236"/>
      <c r="BDZ12" s="236"/>
      <c r="BEA12" s="236"/>
      <c r="BEB12" s="236"/>
      <c r="BEC12" s="236"/>
      <c r="BED12" s="236"/>
      <c r="BEE12" s="236"/>
      <c r="BEF12" s="236"/>
      <c r="BEG12" s="236"/>
      <c r="BEH12" s="236"/>
      <c r="BEI12" s="236"/>
      <c r="BEJ12" s="236"/>
      <c r="BEK12" s="236"/>
      <c r="BEL12" s="236"/>
      <c r="BEM12" s="236"/>
      <c r="BEN12" s="236"/>
      <c r="BEO12" s="236"/>
      <c r="BEP12" s="236"/>
      <c r="BEQ12" s="236"/>
      <c r="BER12" s="236"/>
      <c r="BES12" s="236"/>
      <c r="BET12" s="236"/>
      <c r="BEU12" s="236"/>
      <c r="BEV12" s="236"/>
      <c r="BEW12" s="236"/>
      <c r="BEX12" s="236"/>
      <c r="BEY12" s="236"/>
      <c r="BEZ12" s="236"/>
      <c r="BFA12" s="236"/>
      <c r="BFB12" s="236"/>
      <c r="BFC12" s="236"/>
      <c r="BFD12" s="236"/>
      <c r="BFE12" s="236"/>
      <c r="BFF12" s="236"/>
      <c r="BFG12" s="236"/>
      <c r="BFH12" s="236"/>
      <c r="BFI12" s="236"/>
      <c r="BFJ12" s="236"/>
      <c r="BFK12" s="236"/>
      <c r="BFL12" s="236"/>
      <c r="BFM12" s="236"/>
      <c r="BFN12" s="236"/>
      <c r="BFO12" s="236"/>
      <c r="BFP12" s="236"/>
      <c r="BFQ12" s="236"/>
      <c r="BFR12" s="236"/>
      <c r="BFS12" s="236"/>
      <c r="BFT12" s="236"/>
      <c r="BFU12" s="236"/>
      <c r="BFV12" s="236"/>
      <c r="BFW12" s="236"/>
      <c r="BFX12" s="236"/>
      <c r="BFY12" s="236"/>
      <c r="BFZ12" s="236"/>
      <c r="BGA12" s="236"/>
      <c r="BGB12" s="236"/>
      <c r="BGC12" s="236"/>
      <c r="BGD12" s="236"/>
      <c r="BGE12" s="236"/>
      <c r="BGF12" s="236"/>
      <c r="BGG12" s="236"/>
      <c r="BGH12" s="236"/>
      <c r="BGI12" s="236"/>
      <c r="BGJ12" s="236"/>
      <c r="BGK12" s="236"/>
      <c r="BGL12" s="236"/>
      <c r="BGM12" s="236"/>
      <c r="BGN12" s="236"/>
      <c r="BGO12" s="236"/>
      <c r="BGP12" s="236"/>
      <c r="BGQ12" s="236"/>
      <c r="BGR12" s="236"/>
      <c r="BGS12" s="236"/>
      <c r="BGT12" s="236"/>
      <c r="BGU12" s="236"/>
      <c r="BGV12" s="236"/>
      <c r="BGW12" s="236"/>
      <c r="BGX12" s="236"/>
      <c r="BGY12" s="236"/>
      <c r="BGZ12" s="236"/>
      <c r="BHA12" s="236"/>
      <c r="BHB12" s="236"/>
      <c r="BHC12" s="236"/>
      <c r="BHD12" s="236"/>
      <c r="BHE12" s="236"/>
      <c r="BHF12" s="236"/>
      <c r="BHG12" s="236"/>
      <c r="BHH12" s="236"/>
      <c r="BHI12" s="236"/>
      <c r="BHJ12" s="236"/>
      <c r="BHK12" s="236"/>
      <c r="BHL12" s="236"/>
      <c r="BHM12" s="236"/>
      <c r="BHN12" s="236"/>
      <c r="BHO12" s="236"/>
      <c r="BHP12" s="236"/>
      <c r="BHQ12" s="236"/>
      <c r="BHR12" s="236"/>
      <c r="BHS12" s="236"/>
      <c r="BHT12" s="236"/>
      <c r="BHU12" s="236"/>
      <c r="BHV12" s="236"/>
      <c r="BHW12" s="236"/>
      <c r="BHX12" s="236"/>
      <c r="BHY12" s="236"/>
      <c r="BHZ12" s="236"/>
      <c r="BIA12" s="236"/>
      <c r="BIB12" s="236"/>
      <c r="BIC12" s="236"/>
      <c r="BID12" s="236"/>
      <c r="BIE12" s="236"/>
      <c r="BIF12" s="236"/>
      <c r="BIG12" s="236"/>
      <c r="BIH12" s="236"/>
      <c r="BII12" s="236"/>
      <c r="BIJ12" s="236"/>
      <c r="BIK12" s="236"/>
      <c r="BIL12" s="236"/>
      <c r="BIM12" s="236"/>
      <c r="BIN12" s="236"/>
      <c r="BIO12" s="236"/>
      <c r="BIP12" s="236"/>
      <c r="BIQ12" s="236"/>
      <c r="BIR12" s="236"/>
      <c r="BIS12" s="236"/>
      <c r="BIT12" s="236"/>
      <c r="BIU12" s="236"/>
      <c r="BIV12" s="236"/>
      <c r="BIW12" s="236"/>
      <c r="BIX12" s="236"/>
      <c r="BIY12" s="236"/>
      <c r="BIZ12" s="236"/>
      <c r="BJA12" s="236"/>
      <c r="BJB12" s="236"/>
      <c r="BJC12" s="236"/>
      <c r="BJD12" s="236"/>
      <c r="BJE12" s="236"/>
      <c r="BJF12" s="236"/>
      <c r="BJG12" s="236"/>
      <c r="BJH12" s="236"/>
      <c r="BJI12" s="236"/>
      <c r="BJJ12" s="236"/>
      <c r="BJK12" s="236"/>
      <c r="BJL12" s="236"/>
      <c r="BJM12" s="236"/>
      <c r="BJN12" s="236"/>
      <c r="BJO12" s="236"/>
      <c r="BJP12" s="236"/>
      <c r="BJQ12" s="236"/>
      <c r="BJR12" s="236"/>
      <c r="BJS12" s="236"/>
      <c r="BJT12" s="236"/>
      <c r="BJU12" s="236"/>
      <c r="BJV12" s="236"/>
      <c r="BJW12" s="236"/>
      <c r="BJX12" s="236"/>
      <c r="BJY12" s="236"/>
      <c r="BJZ12" s="236"/>
      <c r="BKA12" s="236"/>
      <c r="BKB12" s="236"/>
      <c r="BKC12" s="236"/>
      <c r="BKD12" s="236"/>
      <c r="BKE12" s="236"/>
      <c r="BKF12" s="236"/>
      <c r="BKG12" s="236"/>
      <c r="BKH12" s="236"/>
      <c r="BKI12" s="236"/>
      <c r="BKJ12" s="236"/>
      <c r="BKK12" s="236"/>
      <c r="BKL12" s="236"/>
      <c r="BKM12" s="236"/>
      <c r="BKN12" s="236"/>
      <c r="BKO12" s="236"/>
      <c r="BKP12" s="236"/>
      <c r="BKQ12" s="236"/>
      <c r="BKR12" s="236"/>
      <c r="BKS12" s="236"/>
      <c r="BKT12" s="236"/>
      <c r="BKU12" s="236"/>
      <c r="BKV12" s="236"/>
      <c r="BKW12" s="236"/>
      <c r="BKX12" s="236"/>
      <c r="BKY12" s="236"/>
      <c r="BKZ12" s="236"/>
      <c r="BLA12" s="236"/>
      <c r="BLB12" s="236"/>
      <c r="BLC12" s="236"/>
      <c r="BLD12" s="236"/>
      <c r="BLE12" s="236"/>
      <c r="BLF12" s="236"/>
      <c r="BLG12" s="236"/>
      <c r="BLH12" s="236"/>
      <c r="BLI12" s="236"/>
      <c r="BLJ12" s="236"/>
      <c r="BLK12" s="236"/>
      <c r="BLL12" s="236"/>
      <c r="BLM12" s="236"/>
      <c r="BLN12" s="236"/>
      <c r="BLO12" s="236"/>
      <c r="BLP12" s="236"/>
      <c r="BLQ12" s="236"/>
      <c r="BLR12" s="236"/>
      <c r="BLS12" s="236"/>
      <c r="BLT12" s="236"/>
      <c r="BLU12" s="236"/>
      <c r="BLV12" s="236"/>
      <c r="BLW12" s="236"/>
      <c r="BLX12" s="236"/>
      <c r="BLY12" s="236"/>
      <c r="BLZ12" s="236"/>
      <c r="BMA12" s="236"/>
      <c r="BMB12" s="236"/>
      <c r="BMC12" s="236"/>
      <c r="BMD12" s="236"/>
      <c r="BME12" s="236"/>
      <c r="BMF12" s="236"/>
      <c r="BMG12" s="236"/>
      <c r="BMH12" s="236"/>
      <c r="BMI12" s="236"/>
      <c r="BMJ12" s="236"/>
      <c r="BMK12" s="236"/>
      <c r="BML12" s="236"/>
      <c r="BMM12" s="236"/>
      <c r="BMN12" s="236"/>
      <c r="BMO12" s="236"/>
      <c r="BMP12" s="236"/>
      <c r="BMQ12" s="236"/>
      <c r="BMR12" s="236"/>
      <c r="BMS12" s="236"/>
      <c r="BMT12" s="236"/>
      <c r="BMU12" s="236"/>
      <c r="BMV12" s="236"/>
      <c r="BMW12" s="236"/>
      <c r="BMX12" s="236"/>
      <c r="BMY12" s="236"/>
      <c r="BMZ12" s="236"/>
      <c r="BNA12" s="236"/>
      <c r="BNB12" s="236"/>
      <c r="BNC12" s="236"/>
      <c r="BND12" s="236"/>
      <c r="BNE12" s="236"/>
      <c r="BNF12" s="236"/>
      <c r="BNG12" s="236"/>
      <c r="BNH12" s="236"/>
      <c r="BNI12" s="236"/>
      <c r="BNJ12" s="236"/>
      <c r="BNK12" s="236"/>
      <c r="BNL12" s="236"/>
      <c r="BNM12" s="236"/>
      <c r="BNN12" s="236"/>
      <c r="BNO12" s="236"/>
      <c r="BNP12" s="236"/>
      <c r="BNQ12" s="236"/>
      <c r="BNR12" s="236"/>
      <c r="BNS12" s="236"/>
      <c r="BNT12" s="236"/>
      <c r="BNU12" s="236"/>
      <c r="BNV12" s="236"/>
      <c r="BNW12" s="236"/>
      <c r="BNX12" s="236"/>
      <c r="BNY12" s="236"/>
      <c r="BNZ12" s="236"/>
      <c r="BOA12" s="236"/>
      <c r="BOB12" s="236"/>
      <c r="BOC12" s="236"/>
      <c r="BOD12" s="236"/>
      <c r="BOE12" s="236"/>
      <c r="BOF12" s="236"/>
      <c r="BOG12" s="236"/>
      <c r="BOH12" s="236"/>
      <c r="BOI12" s="236"/>
      <c r="BOJ12" s="236"/>
      <c r="BOK12" s="236"/>
      <c r="BOL12" s="236"/>
      <c r="BOM12" s="236"/>
      <c r="BON12" s="236"/>
      <c r="BOO12" s="236"/>
      <c r="BOP12" s="236"/>
      <c r="BOQ12" s="236"/>
      <c r="BOR12" s="236"/>
      <c r="BOS12" s="236"/>
      <c r="BOT12" s="236"/>
      <c r="BOU12" s="236"/>
      <c r="BOV12" s="236"/>
      <c r="BOW12" s="236"/>
      <c r="BOX12" s="236"/>
      <c r="BOY12" s="236"/>
      <c r="BOZ12" s="236"/>
      <c r="BPA12" s="236"/>
      <c r="BPB12" s="236"/>
      <c r="BPC12" s="236"/>
      <c r="BPD12" s="236"/>
      <c r="BPE12" s="236"/>
      <c r="BPF12" s="236"/>
      <c r="BPG12" s="236"/>
      <c r="BPH12" s="236"/>
      <c r="BPI12" s="236"/>
      <c r="BPJ12" s="236"/>
      <c r="BPK12" s="236"/>
      <c r="BPL12" s="236"/>
      <c r="BPM12" s="236"/>
      <c r="BPN12" s="236"/>
      <c r="BPO12" s="236"/>
      <c r="BPP12" s="236"/>
      <c r="BPQ12" s="236"/>
      <c r="BPR12" s="236"/>
      <c r="BPS12" s="236"/>
      <c r="BPT12" s="236"/>
      <c r="BPU12" s="236"/>
      <c r="BPV12" s="236"/>
      <c r="BPW12" s="236"/>
      <c r="BPX12" s="236"/>
      <c r="BPY12" s="236"/>
      <c r="BPZ12" s="236"/>
      <c r="BQA12" s="236"/>
      <c r="BQB12" s="236"/>
      <c r="BQC12" s="236"/>
      <c r="BQD12" s="236"/>
      <c r="BQE12" s="236"/>
      <c r="BQF12" s="236"/>
      <c r="BQG12" s="236"/>
      <c r="BQH12" s="236"/>
      <c r="BQI12" s="236"/>
      <c r="BQJ12" s="236"/>
      <c r="BQK12" s="236"/>
      <c r="BQL12" s="236"/>
      <c r="BQM12" s="236"/>
      <c r="BQN12" s="236"/>
      <c r="BQO12" s="236"/>
      <c r="BQP12" s="236"/>
      <c r="BQQ12" s="236"/>
      <c r="BQR12" s="236"/>
      <c r="BQS12" s="236"/>
      <c r="BQT12" s="236"/>
      <c r="BQU12" s="236"/>
      <c r="BQV12" s="236"/>
      <c r="BQW12" s="236"/>
      <c r="BQX12" s="236"/>
      <c r="BQY12" s="236"/>
      <c r="BQZ12" s="236"/>
      <c r="BRA12" s="236"/>
      <c r="BRB12" s="236"/>
      <c r="BRC12" s="236"/>
      <c r="BRD12" s="236"/>
      <c r="BRE12" s="236"/>
      <c r="BRF12" s="236"/>
      <c r="BRG12" s="236"/>
      <c r="BRH12" s="236"/>
      <c r="BRI12" s="236"/>
      <c r="BRJ12" s="236"/>
      <c r="BRK12" s="236"/>
      <c r="BRL12" s="236"/>
      <c r="BRM12" s="236"/>
      <c r="BRN12" s="236"/>
      <c r="BRO12" s="236"/>
      <c r="BRP12" s="236"/>
      <c r="BRQ12" s="236"/>
      <c r="BRR12" s="236"/>
      <c r="BRS12" s="236"/>
      <c r="BRT12" s="236"/>
      <c r="BRU12" s="236"/>
      <c r="BRV12" s="236"/>
      <c r="BRW12" s="236"/>
      <c r="BRX12" s="236"/>
      <c r="BRY12" s="236"/>
      <c r="BRZ12" s="236"/>
      <c r="BSA12" s="236"/>
      <c r="BSB12" s="236"/>
      <c r="BSC12" s="236"/>
      <c r="BSD12" s="236"/>
      <c r="BSE12" s="236"/>
      <c r="BSF12" s="236"/>
      <c r="BSG12" s="236"/>
      <c r="BSH12" s="236"/>
      <c r="BSI12" s="236"/>
      <c r="BSJ12" s="236"/>
      <c r="BSK12" s="236"/>
      <c r="BSL12" s="236"/>
      <c r="BSM12" s="236"/>
      <c r="BSN12" s="236"/>
      <c r="BSO12" s="236"/>
      <c r="BSP12" s="236"/>
      <c r="BSQ12" s="236"/>
      <c r="BSR12" s="236"/>
      <c r="BSS12" s="236"/>
      <c r="BST12" s="236"/>
      <c r="BSU12" s="236"/>
      <c r="BSV12" s="236"/>
      <c r="BSW12" s="236"/>
      <c r="BSX12" s="236"/>
      <c r="BSY12" s="236"/>
      <c r="BSZ12" s="236"/>
      <c r="BTA12" s="236"/>
      <c r="BTB12" s="236"/>
      <c r="BTC12" s="236"/>
      <c r="BTD12" s="236"/>
      <c r="BTE12" s="236"/>
      <c r="BTF12" s="236"/>
      <c r="BTG12" s="236"/>
      <c r="BTH12" s="236"/>
      <c r="BTI12" s="236"/>
      <c r="BTJ12" s="236"/>
      <c r="BTK12" s="236"/>
      <c r="BTL12" s="236"/>
      <c r="BTM12" s="236"/>
      <c r="BTN12" s="236"/>
      <c r="BTO12" s="236"/>
      <c r="BTP12" s="236"/>
      <c r="BTQ12" s="236"/>
      <c r="BTR12" s="236"/>
      <c r="BTS12" s="236"/>
      <c r="BTT12" s="236"/>
      <c r="BTU12" s="236"/>
      <c r="BTV12" s="236"/>
      <c r="BTW12" s="236"/>
      <c r="BTX12" s="236"/>
      <c r="BTY12" s="236"/>
      <c r="BTZ12" s="236"/>
      <c r="BUA12" s="236"/>
      <c r="BUB12" s="236"/>
      <c r="BUC12" s="236"/>
      <c r="BUD12" s="236"/>
      <c r="BUE12" s="236"/>
      <c r="BUF12" s="236"/>
      <c r="BUG12" s="236"/>
      <c r="BUH12" s="236"/>
      <c r="BUI12" s="236"/>
      <c r="BUJ12" s="236"/>
      <c r="BUK12" s="236"/>
      <c r="BUL12" s="236"/>
      <c r="BUM12" s="236"/>
      <c r="BUN12" s="236"/>
      <c r="BUO12" s="236"/>
      <c r="BUP12" s="236"/>
      <c r="BUQ12" s="236"/>
      <c r="BUR12" s="236"/>
      <c r="BUS12" s="236"/>
      <c r="BUT12" s="236"/>
      <c r="BUU12" s="236"/>
      <c r="BUV12" s="236"/>
      <c r="BUW12" s="236"/>
      <c r="BUX12" s="236"/>
      <c r="BUY12" s="236"/>
      <c r="BUZ12" s="236"/>
      <c r="BVA12" s="236"/>
      <c r="BVB12" s="236"/>
      <c r="BVC12" s="236"/>
      <c r="BVD12" s="236"/>
      <c r="BVE12" s="236"/>
      <c r="BVF12" s="236"/>
      <c r="BVG12" s="236"/>
      <c r="BVH12" s="236"/>
      <c r="BVI12" s="236"/>
      <c r="BVJ12" s="236"/>
      <c r="BVK12" s="236"/>
      <c r="BVL12" s="236"/>
      <c r="BVM12" s="236"/>
      <c r="BVN12" s="236"/>
      <c r="BVO12" s="236"/>
      <c r="BVP12" s="236"/>
      <c r="BVQ12" s="236"/>
      <c r="BVR12" s="236"/>
      <c r="BVS12" s="236"/>
      <c r="BVT12" s="236"/>
      <c r="BVU12" s="236"/>
      <c r="BVV12" s="236"/>
      <c r="BVW12" s="236"/>
      <c r="BVX12" s="236"/>
      <c r="BVY12" s="236"/>
      <c r="BVZ12" s="236"/>
      <c r="BWA12" s="236"/>
      <c r="BWB12" s="236"/>
      <c r="BWC12" s="236"/>
      <c r="BWD12" s="236"/>
      <c r="BWE12" s="236"/>
      <c r="BWF12" s="236"/>
      <c r="BWG12" s="236"/>
      <c r="BWH12" s="236"/>
      <c r="BWI12" s="236"/>
      <c r="BWJ12" s="236"/>
      <c r="BWK12" s="236"/>
      <c r="BWL12" s="236"/>
      <c r="BWM12" s="236"/>
      <c r="BWN12" s="236"/>
      <c r="BWO12" s="236"/>
      <c r="BWP12" s="236"/>
      <c r="BWQ12" s="236"/>
      <c r="BWR12" s="236"/>
      <c r="BWS12" s="236"/>
      <c r="BWT12" s="236"/>
      <c r="BWU12" s="236"/>
      <c r="BWV12" s="236"/>
      <c r="BWW12" s="236"/>
      <c r="BWX12" s="236"/>
      <c r="BWY12" s="236"/>
      <c r="BWZ12" s="236"/>
      <c r="BXA12" s="236"/>
      <c r="BXB12" s="236"/>
      <c r="BXC12" s="236"/>
      <c r="BXD12" s="236"/>
      <c r="BXE12" s="236"/>
      <c r="BXF12" s="236"/>
      <c r="BXG12" s="236"/>
      <c r="BXH12" s="236"/>
      <c r="BXI12" s="236"/>
      <c r="BXJ12" s="236"/>
      <c r="BXK12" s="236"/>
      <c r="BXL12" s="236"/>
      <c r="BXM12" s="236"/>
      <c r="BXN12" s="236"/>
      <c r="BXO12" s="236"/>
      <c r="BXP12" s="236"/>
      <c r="BXQ12" s="236"/>
      <c r="BXR12" s="236"/>
      <c r="BXS12" s="236"/>
      <c r="BXT12" s="236"/>
      <c r="BXU12" s="236"/>
      <c r="BXV12" s="236"/>
      <c r="BXW12" s="236"/>
      <c r="BXX12" s="236"/>
      <c r="BXY12" s="236"/>
      <c r="BXZ12" s="236"/>
      <c r="BYA12" s="236"/>
      <c r="BYB12" s="236"/>
      <c r="BYC12" s="236"/>
      <c r="BYD12" s="236"/>
      <c r="BYE12" s="236"/>
      <c r="BYF12" s="236"/>
      <c r="BYG12" s="236"/>
      <c r="BYH12" s="236"/>
      <c r="BYI12" s="236"/>
      <c r="BYJ12" s="236"/>
      <c r="BYK12" s="236"/>
      <c r="BYL12" s="236"/>
      <c r="BYM12" s="236"/>
      <c r="BYN12" s="236"/>
      <c r="BYO12" s="236"/>
      <c r="BYP12" s="236"/>
      <c r="BYQ12" s="236"/>
      <c r="BYR12" s="236"/>
      <c r="BYS12" s="236"/>
      <c r="BYT12" s="236"/>
      <c r="BYU12" s="236"/>
      <c r="BYV12" s="236"/>
      <c r="BYW12" s="236"/>
      <c r="BYX12" s="236"/>
      <c r="BYY12" s="236"/>
      <c r="BYZ12" s="236"/>
      <c r="BZA12" s="236"/>
      <c r="BZB12" s="236"/>
      <c r="BZC12" s="236"/>
      <c r="BZD12" s="236"/>
      <c r="BZE12" s="236"/>
      <c r="BZF12" s="236"/>
      <c r="BZG12" s="236"/>
      <c r="BZH12" s="236"/>
      <c r="BZI12" s="236"/>
      <c r="BZJ12" s="236"/>
      <c r="BZK12" s="236"/>
      <c r="BZL12" s="236"/>
      <c r="BZM12" s="236"/>
      <c r="BZN12" s="236"/>
      <c r="BZO12" s="236"/>
      <c r="BZP12" s="236"/>
      <c r="BZQ12" s="236"/>
      <c r="BZR12" s="236"/>
      <c r="BZS12" s="236"/>
      <c r="BZT12" s="236"/>
      <c r="BZU12" s="236"/>
      <c r="BZV12" s="236"/>
      <c r="BZW12" s="236"/>
      <c r="BZX12" s="236"/>
      <c r="BZY12" s="236"/>
      <c r="BZZ12" s="236"/>
      <c r="CAA12" s="236"/>
      <c r="CAB12" s="236"/>
      <c r="CAC12" s="236"/>
      <c r="CAD12" s="236"/>
      <c r="CAE12" s="236"/>
      <c r="CAF12" s="236"/>
      <c r="CAG12" s="236"/>
      <c r="CAH12" s="236"/>
      <c r="CAI12" s="236"/>
      <c r="CAJ12" s="236"/>
      <c r="CAK12" s="236"/>
      <c r="CAL12" s="236"/>
      <c r="CAM12" s="236"/>
      <c r="CAN12" s="236"/>
      <c r="CAO12" s="236"/>
      <c r="CAP12" s="236"/>
      <c r="CAQ12" s="236"/>
      <c r="CAR12" s="236"/>
      <c r="CAS12" s="236"/>
      <c r="CAT12" s="236"/>
      <c r="CAU12" s="236"/>
      <c r="CAV12" s="236"/>
      <c r="CAW12" s="236"/>
      <c r="CAX12" s="236"/>
      <c r="CAY12" s="236"/>
      <c r="CAZ12" s="236"/>
      <c r="CBA12" s="236"/>
      <c r="CBB12" s="236"/>
      <c r="CBC12" s="236"/>
      <c r="CBD12" s="236"/>
      <c r="CBE12" s="236"/>
      <c r="CBF12" s="236"/>
      <c r="CBG12" s="236"/>
      <c r="CBH12" s="236"/>
      <c r="CBI12" s="236"/>
      <c r="CBJ12" s="236"/>
      <c r="CBK12" s="236"/>
      <c r="CBL12" s="236"/>
      <c r="CBM12" s="236"/>
      <c r="CBN12" s="236"/>
      <c r="CBO12" s="236"/>
      <c r="CBP12" s="236"/>
      <c r="CBQ12" s="236"/>
      <c r="CBR12" s="236"/>
      <c r="CBS12" s="236"/>
      <c r="CBT12" s="236"/>
      <c r="CBU12" s="236"/>
      <c r="CBV12" s="236"/>
      <c r="CBW12" s="236"/>
      <c r="CBX12" s="236"/>
      <c r="CBY12" s="236"/>
      <c r="CBZ12" s="236"/>
      <c r="CCA12" s="236"/>
      <c r="CCB12" s="236"/>
      <c r="CCC12" s="236"/>
      <c r="CCD12" s="236"/>
      <c r="CCE12" s="236"/>
      <c r="CCF12" s="236"/>
      <c r="CCG12" s="236"/>
      <c r="CCH12" s="236"/>
      <c r="CCI12" s="236"/>
      <c r="CCJ12" s="236"/>
      <c r="CCK12" s="236"/>
      <c r="CCL12" s="236"/>
      <c r="CCM12" s="236"/>
      <c r="CCN12" s="236"/>
      <c r="CCO12" s="236"/>
      <c r="CCP12" s="236"/>
      <c r="CCQ12" s="236"/>
      <c r="CCR12" s="236"/>
      <c r="CCS12" s="236"/>
      <c r="CCT12" s="236"/>
      <c r="CCU12" s="236"/>
      <c r="CCV12" s="236"/>
      <c r="CCW12" s="236"/>
      <c r="CCX12" s="236"/>
      <c r="CCY12" s="236"/>
      <c r="CCZ12" s="236"/>
      <c r="CDA12" s="236"/>
      <c r="CDB12" s="236"/>
      <c r="CDC12" s="236"/>
      <c r="CDD12" s="236"/>
      <c r="CDE12" s="236"/>
      <c r="CDF12" s="236"/>
      <c r="CDG12" s="236"/>
      <c r="CDH12" s="236"/>
      <c r="CDI12" s="236"/>
      <c r="CDJ12" s="236"/>
      <c r="CDK12" s="236"/>
      <c r="CDL12" s="236"/>
      <c r="CDM12" s="236"/>
      <c r="CDN12" s="236"/>
      <c r="CDO12" s="236"/>
      <c r="CDP12" s="236"/>
      <c r="CDQ12" s="236"/>
      <c r="CDR12" s="236"/>
      <c r="CDS12" s="236"/>
      <c r="CDT12" s="236"/>
      <c r="CDU12" s="236"/>
      <c r="CDV12" s="236"/>
      <c r="CDW12" s="236"/>
      <c r="CDX12" s="236"/>
      <c r="CDY12" s="236"/>
      <c r="CDZ12" s="236"/>
      <c r="CEA12" s="236"/>
      <c r="CEB12" s="236"/>
      <c r="CEC12" s="236"/>
      <c r="CED12" s="236"/>
      <c r="CEE12" s="236"/>
      <c r="CEF12" s="236"/>
      <c r="CEG12" s="236"/>
      <c r="CEH12" s="236"/>
      <c r="CEI12" s="236"/>
      <c r="CEJ12" s="236"/>
      <c r="CEK12" s="236"/>
      <c r="CEL12" s="236"/>
      <c r="CEM12" s="236"/>
      <c r="CEN12" s="236"/>
      <c r="CEO12" s="236"/>
      <c r="CEP12" s="236"/>
      <c r="CEQ12" s="236"/>
      <c r="CER12" s="236"/>
      <c r="CES12" s="236"/>
      <c r="CET12" s="236"/>
      <c r="CEU12" s="236"/>
      <c r="CEV12" s="236"/>
      <c r="CEW12" s="236"/>
      <c r="CEX12" s="236"/>
      <c r="CEY12" s="236"/>
      <c r="CEZ12" s="236"/>
      <c r="CFA12" s="236"/>
      <c r="CFB12" s="236"/>
      <c r="CFC12" s="236"/>
      <c r="CFD12" s="236"/>
      <c r="CFE12" s="236"/>
      <c r="CFF12" s="236"/>
      <c r="CFG12" s="236"/>
      <c r="CFH12" s="236"/>
      <c r="CFI12" s="236"/>
      <c r="CFJ12" s="236"/>
      <c r="CFK12" s="236"/>
      <c r="CFL12" s="236"/>
      <c r="CFM12" s="236"/>
      <c r="CFN12" s="236"/>
      <c r="CFO12" s="236"/>
      <c r="CFP12" s="236"/>
      <c r="CFQ12" s="236"/>
      <c r="CFR12" s="236"/>
      <c r="CFS12" s="236"/>
      <c r="CFT12" s="236"/>
      <c r="CFU12" s="236"/>
      <c r="CFV12" s="236"/>
      <c r="CFW12" s="236"/>
      <c r="CFX12" s="236"/>
      <c r="CFY12" s="236"/>
      <c r="CFZ12" s="236"/>
      <c r="CGA12" s="236"/>
      <c r="CGB12" s="236"/>
      <c r="CGC12" s="236"/>
      <c r="CGD12" s="236"/>
      <c r="CGE12" s="236"/>
      <c r="CGF12" s="236"/>
      <c r="CGG12" s="236"/>
      <c r="CGH12" s="236"/>
      <c r="CGI12" s="236"/>
      <c r="CGJ12" s="236"/>
      <c r="CGK12" s="236"/>
      <c r="CGL12" s="236"/>
      <c r="CGM12" s="236"/>
      <c r="CGN12" s="236"/>
      <c r="CGO12" s="236"/>
      <c r="CGP12" s="236"/>
      <c r="CGQ12" s="236"/>
      <c r="CGR12" s="236"/>
      <c r="CGS12" s="236"/>
      <c r="CGT12" s="236"/>
      <c r="CGU12" s="236"/>
      <c r="CGV12" s="236"/>
      <c r="CGW12" s="236"/>
      <c r="CGX12" s="236"/>
      <c r="CGY12" s="236"/>
      <c r="CGZ12" s="236"/>
      <c r="CHA12" s="236"/>
      <c r="CHB12" s="236"/>
      <c r="CHC12" s="236"/>
      <c r="CHD12" s="236"/>
      <c r="CHE12" s="236"/>
      <c r="CHF12" s="236"/>
      <c r="CHG12" s="236"/>
      <c r="CHH12" s="236"/>
      <c r="CHI12" s="236"/>
      <c r="CHJ12" s="236"/>
      <c r="CHK12" s="236"/>
      <c r="CHL12" s="236"/>
      <c r="CHM12" s="236"/>
      <c r="CHN12" s="236"/>
      <c r="CHO12" s="236"/>
      <c r="CHP12" s="236"/>
      <c r="CHQ12" s="236"/>
      <c r="CHR12" s="236"/>
      <c r="CHS12" s="236"/>
      <c r="CHT12" s="236"/>
      <c r="CHU12" s="236"/>
      <c r="CHV12" s="236"/>
      <c r="CHW12" s="236"/>
      <c r="CHX12" s="236"/>
      <c r="CHY12" s="236"/>
      <c r="CHZ12" s="236"/>
      <c r="CIA12" s="236"/>
      <c r="CIB12" s="236"/>
      <c r="CIC12" s="236"/>
      <c r="CID12" s="236"/>
      <c r="CIE12" s="236"/>
      <c r="CIF12" s="236"/>
      <c r="CIG12" s="236"/>
      <c r="CIH12" s="236"/>
      <c r="CII12" s="236"/>
      <c r="CIJ12" s="236"/>
      <c r="CIK12" s="236"/>
      <c r="CIL12" s="236"/>
      <c r="CIM12" s="236"/>
      <c r="CIN12" s="236"/>
      <c r="CIO12" s="236"/>
      <c r="CIP12" s="236"/>
      <c r="CIQ12" s="236"/>
      <c r="CIR12" s="236"/>
      <c r="CIS12" s="236"/>
      <c r="CIT12" s="236"/>
      <c r="CIU12" s="236"/>
      <c r="CIV12" s="236"/>
      <c r="CIW12" s="236"/>
      <c r="CIX12" s="236"/>
      <c r="CIY12" s="236"/>
      <c r="CIZ12" s="236"/>
      <c r="CJA12" s="236"/>
      <c r="CJB12" s="236"/>
      <c r="CJC12" s="236"/>
      <c r="CJD12" s="236"/>
      <c r="CJE12" s="236"/>
      <c r="CJF12" s="236"/>
      <c r="CJG12" s="236"/>
      <c r="CJH12" s="236"/>
      <c r="CJI12" s="236"/>
      <c r="CJJ12" s="236"/>
      <c r="CJK12" s="236"/>
      <c r="CJL12" s="236"/>
      <c r="CJM12" s="236"/>
      <c r="CJN12" s="236"/>
      <c r="CJO12" s="236"/>
      <c r="CJP12" s="236"/>
      <c r="CJQ12" s="236"/>
      <c r="CJR12" s="236"/>
      <c r="CJS12" s="236"/>
      <c r="CJT12" s="236"/>
      <c r="CJU12" s="236"/>
      <c r="CJV12" s="236"/>
      <c r="CJW12" s="236"/>
      <c r="CJX12" s="236"/>
      <c r="CJY12" s="236"/>
      <c r="CJZ12" s="236"/>
      <c r="CKA12" s="236"/>
      <c r="CKB12" s="236"/>
      <c r="CKC12" s="236"/>
      <c r="CKD12" s="236"/>
      <c r="CKE12" s="236"/>
      <c r="CKF12" s="236"/>
      <c r="CKG12" s="236"/>
      <c r="CKH12" s="236"/>
      <c r="CKI12" s="236"/>
      <c r="CKJ12" s="236"/>
      <c r="CKK12" s="236"/>
      <c r="CKL12" s="236"/>
      <c r="CKM12" s="236"/>
      <c r="CKN12" s="236"/>
      <c r="CKO12" s="236"/>
      <c r="CKP12" s="236"/>
      <c r="CKQ12" s="236"/>
      <c r="CKR12" s="236"/>
      <c r="CKS12" s="236"/>
      <c r="CKT12" s="236"/>
      <c r="CKU12" s="236"/>
      <c r="CKV12" s="236"/>
      <c r="CKW12" s="236"/>
      <c r="CKX12" s="236"/>
      <c r="CKY12" s="236"/>
      <c r="CKZ12" s="236"/>
      <c r="CLA12" s="236"/>
      <c r="CLB12" s="236"/>
      <c r="CLC12" s="236"/>
      <c r="CLD12" s="236"/>
      <c r="CLE12" s="236"/>
      <c r="CLF12" s="236"/>
      <c r="CLG12" s="236"/>
      <c r="CLH12" s="236"/>
      <c r="CLI12" s="236"/>
      <c r="CLJ12" s="236"/>
      <c r="CLK12" s="236"/>
      <c r="CLL12" s="236"/>
      <c r="CLM12" s="236"/>
      <c r="CLN12" s="236"/>
      <c r="CLO12" s="236"/>
      <c r="CLP12" s="236"/>
      <c r="CLQ12" s="236"/>
      <c r="CLR12" s="236"/>
      <c r="CLS12" s="236"/>
      <c r="CLT12" s="236"/>
      <c r="CLU12" s="236"/>
      <c r="CLV12" s="236"/>
      <c r="CLW12" s="236"/>
      <c r="CLX12" s="236"/>
      <c r="CLY12" s="236"/>
      <c r="CLZ12" s="236"/>
      <c r="CMA12" s="236"/>
      <c r="CMB12" s="236"/>
      <c r="CMC12" s="236"/>
      <c r="CMD12" s="236"/>
      <c r="CME12" s="236"/>
      <c r="CMF12" s="236"/>
      <c r="CMG12" s="236"/>
      <c r="CMH12" s="236"/>
      <c r="CMI12" s="236"/>
      <c r="CMJ12" s="236"/>
      <c r="CMK12" s="236"/>
      <c r="CML12" s="236"/>
      <c r="CMM12" s="236"/>
      <c r="CMN12" s="236"/>
      <c r="CMO12" s="236"/>
      <c r="CMP12" s="236"/>
      <c r="CMQ12" s="236"/>
      <c r="CMR12" s="236"/>
      <c r="CMS12" s="236"/>
      <c r="CMT12" s="236"/>
      <c r="CMU12" s="236"/>
      <c r="CMV12" s="236"/>
      <c r="CMW12" s="236"/>
      <c r="CMX12" s="236"/>
      <c r="CMY12" s="236"/>
      <c r="CMZ12" s="236"/>
      <c r="CNA12" s="236"/>
      <c r="CNB12" s="236"/>
      <c r="CNC12" s="236"/>
      <c r="CND12" s="236"/>
      <c r="CNE12" s="236"/>
      <c r="CNF12" s="236"/>
      <c r="CNG12" s="236"/>
      <c r="CNH12" s="236"/>
      <c r="CNI12" s="236"/>
      <c r="CNJ12" s="236"/>
      <c r="CNK12" s="236"/>
      <c r="CNL12" s="236"/>
      <c r="CNM12" s="236"/>
      <c r="CNN12" s="236"/>
      <c r="CNO12" s="236"/>
      <c r="CNP12" s="236"/>
      <c r="CNQ12" s="236"/>
      <c r="CNR12" s="236"/>
      <c r="CNS12" s="236"/>
      <c r="CNT12" s="236"/>
      <c r="CNU12" s="236"/>
      <c r="CNV12" s="236"/>
      <c r="CNW12" s="236"/>
      <c r="CNX12" s="236"/>
      <c r="CNY12" s="236"/>
      <c r="CNZ12" s="236"/>
      <c r="COA12" s="236"/>
      <c r="COB12" s="236"/>
      <c r="COC12" s="236"/>
      <c r="COD12" s="236"/>
      <c r="COE12" s="236"/>
      <c r="COF12" s="236"/>
      <c r="COG12" s="236"/>
      <c r="COH12" s="236"/>
      <c r="COI12" s="236"/>
      <c r="COJ12" s="236"/>
      <c r="COK12" s="236"/>
      <c r="COL12" s="236"/>
      <c r="COM12" s="236"/>
      <c r="CON12" s="236"/>
      <c r="COO12" s="236"/>
      <c r="COP12" s="236"/>
      <c r="COQ12" s="236"/>
      <c r="COR12" s="236"/>
      <c r="COS12" s="236"/>
      <c r="COT12" s="236"/>
      <c r="COU12" s="236"/>
      <c r="COV12" s="236"/>
      <c r="COW12" s="236"/>
      <c r="COX12" s="236"/>
      <c r="COY12" s="236"/>
      <c r="COZ12" s="236"/>
      <c r="CPA12" s="236"/>
      <c r="CPB12" s="236"/>
      <c r="CPC12" s="236"/>
      <c r="CPD12" s="236"/>
      <c r="CPE12" s="236"/>
      <c r="CPF12" s="236"/>
      <c r="CPG12" s="236"/>
      <c r="CPH12" s="236"/>
      <c r="CPI12" s="236"/>
      <c r="CPJ12" s="236"/>
      <c r="CPK12" s="236"/>
      <c r="CPL12" s="236"/>
      <c r="CPM12" s="236"/>
      <c r="CPN12" s="236"/>
      <c r="CPO12" s="236"/>
      <c r="CPP12" s="236"/>
      <c r="CPQ12" s="236"/>
      <c r="CPR12" s="236"/>
      <c r="CPS12" s="236"/>
      <c r="CPT12" s="236"/>
      <c r="CPU12" s="236"/>
      <c r="CPV12" s="236"/>
      <c r="CPW12" s="236"/>
      <c r="CPX12" s="236"/>
      <c r="CPY12" s="236"/>
      <c r="CPZ12" s="236"/>
      <c r="CQA12" s="236"/>
      <c r="CQB12" s="236"/>
      <c r="CQC12" s="236"/>
      <c r="CQD12" s="236"/>
      <c r="CQE12" s="236"/>
      <c r="CQF12" s="236"/>
      <c r="CQG12" s="236"/>
      <c r="CQH12" s="236"/>
      <c r="CQI12" s="236"/>
      <c r="CQJ12" s="236"/>
      <c r="CQK12" s="236"/>
      <c r="CQL12" s="236"/>
      <c r="CQM12" s="236"/>
      <c r="CQN12" s="236"/>
      <c r="CQO12" s="236"/>
      <c r="CQP12" s="236"/>
      <c r="CQQ12" s="236"/>
      <c r="CQR12" s="236"/>
      <c r="CQS12" s="236"/>
      <c r="CQT12" s="236"/>
      <c r="CQU12" s="236"/>
      <c r="CQV12" s="236"/>
      <c r="CQW12" s="236"/>
      <c r="CQX12" s="236"/>
      <c r="CQY12" s="236"/>
      <c r="CQZ12" s="236"/>
      <c r="CRA12" s="236"/>
      <c r="CRB12" s="236"/>
      <c r="CRC12" s="236"/>
      <c r="CRD12" s="236"/>
      <c r="CRE12" s="236"/>
      <c r="CRF12" s="236"/>
      <c r="CRG12" s="236"/>
      <c r="CRH12" s="236"/>
      <c r="CRI12" s="236"/>
      <c r="CRJ12" s="236"/>
      <c r="CRK12" s="236"/>
      <c r="CRL12" s="236"/>
      <c r="CRM12" s="236"/>
      <c r="CRN12" s="236"/>
      <c r="CRO12" s="236"/>
      <c r="CRP12" s="236"/>
      <c r="CRQ12" s="236"/>
      <c r="CRR12" s="236"/>
      <c r="CRS12" s="236"/>
      <c r="CRT12" s="236"/>
      <c r="CRU12" s="236"/>
      <c r="CRV12" s="236"/>
      <c r="CRW12" s="236"/>
      <c r="CRX12" s="236"/>
      <c r="CRY12" s="236"/>
      <c r="CRZ12" s="236"/>
      <c r="CSA12" s="236"/>
      <c r="CSB12" s="236"/>
      <c r="CSC12" s="236"/>
      <c r="CSD12" s="236"/>
      <c r="CSE12" s="236"/>
      <c r="CSF12" s="236"/>
      <c r="CSG12" s="236"/>
      <c r="CSH12" s="236"/>
      <c r="CSI12" s="236"/>
      <c r="CSJ12" s="236"/>
      <c r="CSK12" s="236"/>
      <c r="CSL12" s="236"/>
      <c r="CSM12" s="236"/>
      <c r="CSN12" s="236"/>
      <c r="CSO12" s="236"/>
      <c r="CSP12" s="236"/>
      <c r="CSQ12" s="236"/>
      <c r="CSR12" s="236"/>
      <c r="CSS12" s="236"/>
      <c r="CST12" s="236"/>
      <c r="CSU12" s="236"/>
      <c r="CSV12" s="236"/>
      <c r="CSW12" s="236"/>
      <c r="CSX12" s="236"/>
      <c r="CSY12" s="236"/>
      <c r="CSZ12" s="236"/>
      <c r="CTA12" s="236"/>
      <c r="CTB12" s="236"/>
      <c r="CTC12" s="236"/>
      <c r="CTD12" s="236"/>
      <c r="CTE12" s="236"/>
      <c r="CTF12" s="236"/>
      <c r="CTG12" s="236"/>
      <c r="CTH12" s="236"/>
      <c r="CTI12" s="236"/>
      <c r="CTJ12" s="236"/>
      <c r="CTK12" s="236"/>
      <c r="CTL12" s="236"/>
      <c r="CTM12" s="236"/>
      <c r="CTN12" s="236"/>
      <c r="CTO12" s="236"/>
      <c r="CTP12" s="236"/>
      <c r="CTQ12" s="236"/>
      <c r="CTR12" s="236"/>
      <c r="CTS12" s="236"/>
      <c r="CTT12" s="236"/>
      <c r="CTU12" s="236"/>
      <c r="CTV12" s="236"/>
      <c r="CTW12" s="236"/>
      <c r="CTX12" s="236"/>
      <c r="CTY12" s="236"/>
      <c r="CTZ12" s="236"/>
      <c r="CUA12" s="236"/>
      <c r="CUB12" s="236"/>
      <c r="CUC12" s="236"/>
      <c r="CUD12" s="236"/>
      <c r="CUE12" s="236"/>
      <c r="CUF12" s="236"/>
      <c r="CUG12" s="236"/>
      <c r="CUH12" s="236"/>
      <c r="CUI12" s="236"/>
      <c r="CUJ12" s="236"/>
      <c r="CUK12" s="236"/>
      <c r="CUL12" s="236"/>
      <c r="CUM12" s="236"/>
      <c r="CUN12" s="236"/>
      <c r="CUO12" s="236"/>
      <c r="CUP12" s="236"/>
      <c r="CUQ12" s="236"/>
      <c r="CUR12" s="236"/>
      <c r="CUS12" s="236"/>
      <c r="CUT12" s="236"/>
      <c r="CUU12" s="236"/>
      <c r="CUV12" s="236"/>
      <c r="CUW12" s="236"/>
      <c r="CUX12" s="236"/>
      <c r="CUY12" s="236"/>
      <c r="CUZ12" s="236"/>
      <c r="CVA12" s="236"/>
      <c r="CVB12" s="236"/>
      <c r="CVC12" s="236"/>
      <c r="CVD12" s="236"/>
      <c r="CVE12" s="236"/>
      <c r="CVF12" s="236"/>
      <c r="CVG12" s="236"/>
      <c r="CVH12" s="236"/>
      <c r="CVI12" s="236"/>
      <c r="CVJ12" s="236"/>
      <c r="CVK12" s="236"/>
      <c r="CVL12" s="236"/>
      <c r="CVM12" s="236"/>
      <c r="CVN12" s="236"/>
      <c r="CVO12" s="236"/>
      <c r="CVP12" s="236"/>
      <c r="CVQ12" s="236"/>
      <c r="CVR12" s="236"/>
      <c r="CVS12" s="236"/>
      <c r="CVT12" s="236"/>
      <c r="CVU12" s="236"/>
      <c r="CVV12" s="236"/>
      <c r="CVW12" s="236"/>
      <c r="CVX12" s="236"/>
      <c r="CVY12" s="236"/>
      <c r="CVZ12" s="236"/>
      <c r="CWA12" s="236"/>
      <c r="CWB12" s="236"/>
      <c r="CWC12" s="236"/>
      <c r="CWD12" s="236"/>
      <c r="CWE12" s="236"/>
      <c r="CWF12" s="236"/>
      <c r="CWG12" s="236"/>
      <c r="CWH12" s="236"/>
      <c r="CWI12" s="236"/>
      <c r="CWJ12" s="236"/>
      <c r="CWK12" s="236"/>
      <c r="CWL12" s="236"/>
      <c r="CWM12" s="236"/>
      <c r="CWN12" s="236"/>
      <c r="CWO12" s="236"/>
      <c r="CWP12" s="236"/>
      <c r="CWQ12" s="236"/>
      <c r="CWR12" s="236"/>
      <c r="CWS12" s="236"/>
      <c r="CWT12" s="236"/>
      <c r="CWU12" s="236"/>
      <c r="CWV12" s="236"/>
      <c r="CWW12" s="236"/>
      <c r="CWX12" s="236"/>
      <c r="CWY12" s="236"/>
      <c r="CWZ12" s="236"/>
      <c r="CXA12" s="236"/>
      <c r="CXB12" s="236"/>
      <c r="CXC12" s="236"/>
      <c r="CXD12" s="236"/>
      <c r="CXE12" s="236"/>
      <c r="CXF12" s="236"/>
      <c r="CXG12" s="236"/>
      <c r="CXH12" s="236"/>
      <c r="CXI12" s="236"/>
      <c r="CXJ12" s="236"/>
      <c r="CXK12" s="236"/>
      <c r="CXL12" s="236"/>
      <c r="CXM12" s="236"/>
      <c r="CXN12" s="236"/>
      <c r="CXO12" s="236"/>
      <c r="CXP12" s="236"/>
      <c r="CXQ12" s="236"/>
      <c r="CXR12" s="236"/>
      <c r="CXS12" s="236"/>
      <c r="CXT12" s="236"/>
      <c r="CXU12" s="236"/>
      <c r="CXV12" s="236"/>
      <c r="CXW12" s="236"/>
      <c r="CXX12" s="236"/>
      <c r="CXY12" s="236"/>
      <c r="CXZ12" s="236"/>
      <c r="CYA12" s="236"/>
      <c r="CYB12" s="236"/>
      <c r="CYC12" s="236"/>
      <c r="CYD12" s="236"/>
      <c r="CYE12" s="236"/>
      <c r="CYF12" s="236"/>
      <c r="CYG12" s="236"/>
      <c r="CYH12" s="236"/>
      <c r="CYI12" s="236"/>
      <c r="CYJ12" s="236"/>
      <c r="CYK12" s="236"/>
      <c r="CYL12" s="236"/>
      <c r="CYM12" s="236"/>
      <c r="CYN12" s="236"/>
      <c r="CYO12" s="236"/>
      <c r="CYP12" s="236"/>
      <c r="CYQ12" s="236"/>
      <c r="CYR12" s="236"/>
      <c r="CYS12" s="236"/>
      <c r="CYT12" s="236"/>
      <c r="CYU12" s="236"/>
      <c r="CYV12" s="236"/>
      <c r="CYW12" s="236"/>
      <c r="CYX12" s="236"/>
      <c r="CYY12" s="236"/>
      <c r="CYZ12" s="236"/>
      <c r="CZA12" s="236"/>
      <c r="CZB12" s="236"/>
      <c r="CZC12" s="236"/>
      <c r="CZD12" s="236"/>
      <c r="CZE12" s="236"/>
      <c r="CZF12" s="236"/>
      <c r="CZG12" s="236"/>
      <c r="CZH12" s="236"/>
      <c r="CZI12" s="236"/>
      <c r="CZJ12" s="236"/>
      <c r="CZK12" s="236"/>
      <c r="CZL12" s="236"/>
      <c r="CZM12" s="236"/>
      <c r="CZN12" s="236"/>
      <c r="CZO12" s="236"/>
      <c r="CZP12" s="236"/>
      <c r="CZQ12" s="236"/>
      <c r="CZR12" s="236"/>
      <c r="CZS12" s="236"/>
      <c r="CZT12" s="236"/>
      <c r="CZU12" s="236"/>
      <c r="CZV12" s="236"/>
      <c r="CZW12" s="236"/>
      <c r="CZX12" s="236"/>
      <c r="CZY12" s="236"/>
      <c r="CZZ12" s="236"/>
      <c r="DAA12" s="236"/>
      <c r="DAB12" s="236"/>
      <c r="DAC12" s="236"/>
      <c r="DAD12" s="236"/>
      <c r="DAE12" s="236"/>
      <c r="DAF12" s="236"/>
      <c r="DAG12" s="236"/>
      <c r="DAH12" s="236"/>
      <c r="DAI12" s="236"/>
      <c r="DAJ12" s="236"/>
      <c r="DAK12" s="236"/>
      <c r="DAL12" s="236"/>
      <c r="DAM12" s="236"/>
      <c r="DAN12" s="236"/>
      <c r="DAO12" s="236"/>
      <c r="DAP12" s="236"/>
      <c r="DAQ12" s="236"/>
      <c r="DAR12" s="236"/>
      <c r="DAS12" s="236"/>
      <c r="DAT12" s="236"/>
      <c r="DAU12" s="236"/>
      <c r="DAV12" s="236"/>
      <c r="DAW12" s="236"/>
      <c r="DAX12" s="236"/>
      <c r="DAY12" s="236"/>
      <c r="DAZ12" s="236"/>
      <c r="DBA12" s="236"/>
      <c r="DBB12" s="236"/>
      <c r="DBC12" s="236"/>
      <c r="DBD12" s="236"/>
      <c r="DBE12" s="236"/>
      <c r="DBF12" s="236"/>
      <c r="DBG12" s="236"/>
      <c r="DBH12" s="236"/>
      <c r="DBI12" s="236"/>
      <c r="DBJ12" s="236"/>
      <c r="DBK12" s="236"/>
      <c r="DBL12" s="236"/>
      <c r="DBM12" s="236"/>
      <c r="DBN12" s="236"/>
      <c r="DBO12" s="236"/>
      <c r="DBP12" s="236"/>
      <c r="DBQ12" s="236"/>
      <c r="DBR12" s="236"/>
      <c r="DBS12" s="236"/>
      <c r="DBT12" s="236"/>
      <c r="DBU12" s="236"/>
      <c r="DBV12" s="236"/>
      <c r="DBW12" s="236"/>
      <c r="DBX12" s="236"/>
      <c r="DBY12" s="236"/>
      <c r="DBZ12" s="236"/>
      <c r="DCA12" s="236"/>
      <c r="DCB12" s="236"/>
      <c r="DCC12" s="236"/>
      <c r="DCD12" s="236"/>
      <c r="DCE12" s="236"/>
      <c r="DCF12" s="236"/>
      <c r="DCG12" s="236"/>
      <c r="DCH12" s="236"/>
      <c r="DCI12" s="236"/>
      <c r="DCJ12" s="236"/>
      <c r="DCK12" s="236"/>
      <c r="DCL12" s="236"/>
      <c r="DCM12" s="236"/>
      <c r="DCN12" s="236"/>
      <c r="DCO12" s="236"/>
      <c r="DCP12" s="236"/>
      <c r="DCQ12" s="236"/>
      <c r="DCR12" s="236"/>
      <c r="DCS12" s="236"/>
      <c r="DCT12" s="236"/>
      <c r="DCU12" s="236"/>
      <c r="DCV12" s="236"/>
      <c r="DCW12" s="236"/>
      <c r="DCX12" s="236"/>
      <c r="DCY12" s="236"/>
      <c r="DCZ12" s="236"/>
      <c r="DDA12" s="236"/>
      <c r="DDB12" s="236"/>
      <c r="DDC12" s="236"/>
      <c r="DDD12" s="236"/>
      <c r="DDE12" s="236"/>
      <c r="DDF12" s="236"/>
      <c r="DDG12" s="236"/>
      <c r="DDH12" s="236"/>
      <c r="DDI12" s="236"/>
      <c r="DDJ12" s="236"/>
      <c r="DDK12" s="236"/>
      <c r="DDL12" s="236"/>
      <c r="DDM12" s="236"/>
      <c r="DDN12" s="236"/>
      <c r="DDO12" s="236"/>
      <c r="DDP12" s="236"/>
      <c r="DDQ12" s="236"/>
      <c r="DDR12" s="236"/>
      <c r="DDS12" s="236"/>
      <c r="DDT12" s="236"/>
      <c r="DDU12" s="236"/>
      <c r="DDV12" s="236"/>
      <c r="DDW12" s="236"/>
      <c r="DDX12" s="236"/>
      <c r="DDY12" s="236"/>
      <c r="DDZ12" s="236"/>
      <c r="DEA12" s="236"/>
      <c r="DEB12" s="236"/>
      <c r="DEC12" s="236"/>
      <c r="DED12" s="236"/>
      <c r="DEE12" s="236"/>
      <c r="DEF12" s="236"/>
      <c r="DEG12" s="236"/>
      <c r="DEH12" s="236"/>
      <c r="DEI12" s="236"/>
      <c r="DEJ12" s="236"/>
      <c r="DEK12" s="236"/>
      <c r="DEL12" s="236"/>
      <c r="DEM12" s="236"/>
      <c r="DEN12" s="236"/>
      <c r="DEO12" s="236"/>
      <c r="DEP12" s="236"/>
      <c r="DEQ12" s="236"/>
      <c r="DER12" s="236"/>
      <c r="DES12" s="236"/>
      <c r="DET12" s="236"/>
      <c r="DEU12" s="236"/>
      <c r="DEV12" s="236"/>
      <c r="DEW12" s="236"/>
      <c r="DEX12" s="236"/>
      <c r="DEY12" s="236"/>
      <c r="DEZ12" s="236"/>
      <c r="DFA12" s="236"/>
      <c r="DFB12" s="236"/>
      <c r="DFC12" s="236"/>
      <c r="DFD12" s="236"/>
      <c r="DFE12" s="236"/>
      <c r="DFF12" s="236"/>
      <c r="DFG12" s="236"/>
      <c r="DFH12" s="236"/>
      <c r="DFI12" s="236"/>
      <c r="DFJ12" s="236"/>
      <c r="DFK12" s="236"/>
      <c r="DFL12" s="236"/>
      <c r="DFM12" s="236"/>
      <c r="DFN12" s="236"/>
      <c r="DFO12" s="236"/>
      <c r="DFP12" s="236"/>
      <c r="DFQ12" s="236"/>
      <c r="DFR12" s="236"/>
      <c r="DFS12" s="236"/>
      <c r="DFT12" s="236"/>
      <c r="DFU12" s="236"/>
      <c r="DFV12" s="236"/>
      <c r="DFW12" s="236"/>
      <c r="DFX12" s="236"/>
      <c r="DFY12" s="236"/>
      <c r="DFZ12" s="236"/>
      <c r="DGA12" s="236"/>
      <c r="DGB12" s="236"/>
      <c r="DGC12" s="236"/>
      <c r="DGD12" s="236"/>
      <c r="DGE12" s="236"/>
      <c r="DGF12" s="236"/>
      <c r="DGG12" s="236"/>
      <c r="DGH12" s="236"/>
      <c r="DGI12" s="236"/>
      <c r="DGJ12" s="236"/>
      <c r="DGK12" s="236"/>
      <c r="DGL12" s="236"/>
      <c r="DGM12" s="236"/>
      <c r="DGN12" s="236"/>
      <c r="DGO12" s="236"/>
      <c r="DGP12" s="236"/>
      <c r="DGQ12" s="236"/>
      <c r="DGR12" s="236"/>
      <c r="DGS12" s="236"/>
      <c r="DGT12" s="236"/>
      <c r="DGU12" s="236"/>
      <c r="DGV12" s="236"/>
      <c r="DGW12" s="236"/>
      <c r="DGX12" s="236"/>
      <c r="DGY12" s="236"/>
      <c r="DGZ12" s="236"/>
      <c r="DHA12" s="236"/>
      <c r="DHB12" s="236"/>
      <c r="DHC12" s="236"/>
      <c r="DHD12" s="236"/>
      <c r="DHE12" s="236"/>
      <c r="DHF12" s="236"/>
      <c r="DHG12" s="236"/>
      <c r="DHH12" s="236"/>
      <c r="DHI12" s="236"/>
      <c r="DHJ12" s="236"/>
      <c r="DHK12" s="236"/>
      <c r="DHL12" s="236"/>
      <c r="DHM12" s="236"/>
      <c r="DHN12" s="236"/>
      <c r="DHO12" s="236"/>
      <c r="DHP12" s="236"/>
      <c r="DHQ12" s="236"/>
      <c r="DHR12" s="236"/>
      <c r="DHS12" s="236"/>
      <c r="DHT12" s="236"/>
      <c r="DHU12" s="236"/>
      <c r="DHV12" s="236"/>
      <c r="DHW12" s="236"/>
      <c r="DHX12" s="236"/>
      <c r="DHY12" s="236"/>
      <c r="DHZ12" s="236"/>
      <c r="DIA12" s="236"/>
      <c r="DIB12" s="236"/>
      <c r="DIC12" s="236"/>
      <c r="DID12" s="236"/>
      <c r="DIE12" s="236"/>
      <c r="DIF12" s="236"/>
      <c r="DIG12" s="236"/>
      <c r="DIH12" s="236"/>
      <c r="DII12" s="236"/>
      <c r="DIJ12" s="236"/>
      <c r="DIK12" s="236"/>
      <c r="DIL12" s="236"/>
      <c r="DIM12" s="236"/>
      <c r="DIN12" s="236"/>
      <c r="DIO12" s="236"/>
      <c r="DIP12" s="236"/>
      <c r="DIQ12" s="236"/>
      <c r="DIR12" s="236"/>
      <c r="DIS12" s="236"/>
      <c r="DIT12" s="236"/>
      <c r="DIU12" s="236"/>
      <c r="DIV12" s="236"/>
      <c r="DIW12" s="236"/>
      <c r="DIX12" s="236"/>
      <c r="DIY12" s="236"/>
      <c r="DIZ12" s="236"/>
      <c r="DJA12" s="236"/>
      <c r="DJB12" s="236"/>
      <c r="DJC12" s="236"/>
      <c r="DJD12" s="236"/>
      <c r="DJE12" s="236"/>
      <c r="DJF12" s="236"/>
      <c r="DJG12" s="236"/>
      <c r="DJH12" s="236"/>
      <c r="DJI12" s="236"/>
      <c r="DJJ12" s="236"/>
      <c r="DJK12" s="236"/>
      <c r="DJL12" s="236"/>
      <c r="DJM12" s="236"/>
      <c r="DJN12" s="236"/>
      <c r="DJO12" s="236"/>
      <c r="DJP12" s="236"/>
      <c r="DJQ12" s="236"/>
      <c r="DJR12" s="236"/>
      <c r="DJS12" s="236"/>
      <c r="DJT12" s="236"/>
      <c r="DJU12" s="236"/>
      <c r="DJV12" s="236"/>
      <c r="DJW12" s="236"/>
      <c r="DJX12" s="236"/>
      <c r="DJY12" s="236"/>
      <c r="DJZ12" s="236"/>
      <c r="DKA12" s="236"/>
      <c r="DKB12" s="236"/>
      <c r="DKC12" s="236"/>
      <c r="DKD12" s="236"/>
      <c r="DKE12" s="236"/>
      <c r="DKF12" s="236"/>
      <c r="DKG12" s="236"/>
      <c r="DKH12" s="236"/>
      <c r="DKI12" s="236"/>
      <c r="DKJ12" s="236"/>
      <c r="DKK12" s="236"/>
      <c r="DKL12" s="236"/>
      <c r="DKM12" s="236"/>
      <c r="DKN12" s="236"/>
      <c r="DKO12" s="236"/>
      <c r="DKP12" s="236"/>
      <c r="DKQ12" s="236"/>
      <c r="DKR12" s="236"/>
      <c r="DKS12" s="236"/>
      <c r="DKT12" s="236"/>
      <c r="DKU12" s="236"/>
      <c r="DKV12" s="236"/>
      <c r="DKW12" s="236"/>
      <c r="DKX12" s="236"/>
      <c r="DKY12" s="236"/>
      <c r="DKZ12" s="236"/>
      <c r="DLA12" s="236"/>
      <c r="DLB12" s="236"/>
      <c r="DLC12" s="236"/>
      <c r="DLD12" s="236"/>
      <c r="DLE12" s="236"/>
      <c r="DLF12" s="236"/>
      <c r="DLG12" s="236"/>
      <c r="DLH12" s="236"/>
      <c r="DLI12" s="236"/>
      <c r="DLJ12" s="236"/>
      <c r="DLK12" s="236"/>
      <c r="DLL12" s="236"/>
      <c r="DLM12" s="236"/>
      <c r="DLN12" s="236"/>
      <c r="DLO12" s="236"/>
      <c r="DLP12" s="236"/>
      <c r="DLQ12" s="236"/>
      <c r="DLR12" s="236"/>
      <c r="DLS12" s="236"/>
      <c r="DLT12" s="236"/>
      <c r="DLU12" s="236"/>
      <c r="DLV12" s="236"/>
      <c r="DLW12" s="236"/>
      <c r="DLX12" s="236"/>
      <c r="DLY12" s="236"/>
      <c r="DLZ12" s="236"/>
      <c r="DMA12" s="236"/>
      <c r="DMB12" s="236"/>
      <c r="DMC12" s="236"/>
      <c r="DMD12" s="236"/>
      <c r="DME12" s="236"/>
      <c r="DMF12" s="236"/>
      <c r="DMG12" s="236"/>
      <c r="DMH12" s="236"/>
      <c r="DMI12" s="236"/>
      <c r="DMJ12" s="236"/>
      <c r="DMK12" s="236"/>
      <c r="DML12" s="236"/>
      <c r="DMM12" s="236"/>
      <c r="DMN12" s="236"/>
      <c r="DMO12" s="236"/>
      <c r="DMP12" s="236"/>
      <c r="DMQ12" s="236"/>
      <c r="DMR12" s="236"/>
      <c r="DMS12" s="236"/>
      <c r="DMT12" s="236"/>
      <c r="DMU12" s="236"/>
      <c r="DMV12" s="236"/>
      <c r="DMW12" s="236"/>
      <c r="DMX12" s="236"/>
      <c r="DMY12" s="236"/>
      <c r="DMZ12" s="236"/>
      <c r="DNA12" s="236"/>
      <c r="DNB12" s="236"/>
      <c r="DNC12" s="236"/>
      <c r="DND12" s="236"/>
      <c r="DNE12" s="236"/>
      <c r="DNF12" s="236"/>
      <c r="DNG12" s="236"/>
      <c r="DNH12" s="236"/>
      <c r="DNI12" s="236"/>
      <c r="DNJ12" s="236"/>
      <c r="DNK12" s="236"/>
      <c r="DNL12" s="236"/>
      <c r="DNM12" s="236"/>
      <c r="DNN12" s="236"/>
      <c r="DNO12" s="236"/>
      <c r="DNP12" s="236"/>
      <c r="DNQ12" s="236"/>
      <c r="DNR12" s="236"/>
      <c r="DNS12" s="236"/>
      <c r="DNT12" s="236"/>
      <c r="DNU12" s="236"/>
      <c r="DNV12" s="236"/>
      <c r="DNW12" s="236"/>
      <c r="DNX12" s="236"/>
      <c r="DNY12" s="236"/>
      <c r="DNZ12" s="236"/>
      <c r="DOA12" s="236"/>
      <c r="DOB12" s="236"/>
      <c r="DOC12" s="236"/>
      <c r="DOD12" s="236"/>
      <c r="DOE12" s="236"/>
      <c r="DOF12" s="236"/>
      <c r="DOG12" s="236"/>
      <c r="DOH12" s="236"/>
      <c r="DOI12" s="236"/>
      <c r="DOJ12" s="236"/>
      <c r="DOK12" s="236"/>
      <c r="DOL12" s="236"/>
      <c r="DOM12" s="236"/>
      <c r="DON12" s="236"/>
      <c r="DOO12" s="236"/>
      <c r="DOP12" s="236"/>
      <c r="DOQ12" s="236"/>
      <c r="DOR12" s="236"/>
      <c r="DOS12" s="236"/>
      <c r="DOT12" s="236"/>
      <c r="DOU12" s="236"/>
      <c r="DOV12" s="236"/>
      <c r="DOW12" s="236"/>
      <c r="DOX12" s="236"/>
      <c r="DOY12" s="236"/>
      <c r="DOZ12" s="236"/>
      <c r="DPA12" s="236"/>
      <c r="DPB12" s="236"/>
      <c r="DPC12" s="236"/>
      <c r="DPD12" s="236"/>
      <c r="DPE12" s="236"/>
      <c r="DPF12" s="236"/>
      <c r="DPG12" s="236"/>
      <c r="DPH12" s="236"/>
      <c r="DPI12" s="236"/>
      <c r="DPJ12" s="236"/>
      <c r="DPK12" s="236"/>
      <c r="DPL12" s="236"/>
      <c r="DPM12" s="236"/>
      <c r="DPN12" s="236"/>
      <c r="DPO12" s="236"/>
      <c r="DPP12" s="236"/>
      <c r="DPQ12" s="236"/>
      <c r="DPR12" s="236"/>
      <c r="DPS12" s="236"/>
      <c r="DPT12" s="236"/>
      <c r="DPU12" s="236"/>
      <c r="DPV12" s="236"/>
      <c r="DPW12" s="236"/>
      <c r="DPX12" s="236"/>
      <c r="DPY12" s="236"/>
      <c r="DPZ12" s="236"/>
      <c r="DQA12" s="236"/>
      <c r="DQB12" s="236"/>
      <c r="DQC12" s="236"/>
      <c r="DQD12" s="236"/>
      <c r="DQE12" s="236"/>
      <c r="DQF12" s="236"/>
      <c r="DQG12" s="236"/>
      <c r="DQH12" s="236"/>
      <c r="DQI12" s="236"/>
      <c r="DQJ12" s="236"/>
      <c r="DQK12" s="236"/>
      <c r="DQL12" s="236"/>
      <c r="DQM12" s="236"/>
      <c r="DQN12" s="236"/>
      <c r="DQO12" s="236"/>
      <c r="DQP12" s="236"/>
      <c r="DQQ12" s="236"/>
      <c r="DQR12" s="236"/>
      <c r="DQS12" s="236"/>
      <c r="DQT12" s="236"/>
      <c r="DQU12" s="236"/>
      <c r="DQV12" s="236"/>
      <c r="DQW12" s="236"/>
      <c r="DQX12" s="236"/>
      <c r="DQY12" s="236"/>
      <c r="DQZ12" s="236"/>
      <c r="DRA12" s="236"/>
      <c r="DRB12" s="236"/>
      <c r="DRC12" s="236"/>
      <c r="DRD12" s="236"/>
      <c r="DRE12" s="236"/>
      <c r="DRF12" s="236"/>
      <c r="DRG12" s="236"/>
      <c r="DRH12" s="236"/>
      <c r="DRI12" s="236"/>
      <c r="DRJ12" s="236"/>
      <c r="DRK12" s="236"/>
      <c r="DRL12" s="236"/>
      <c r="DRM12" s="236"/>
      <c r="DRN12" s="236"/>
      <c r="DRO12" s="236"/>
      <c r="DRP12" s="236"/>
      <c r="DRQ12" s="236"/>
      <c r="DRR12" s="236"/>
      <c r="DRS12" s="236"/>
      <c r="DRT12" s="236"/>
      <c r="DRU12" s="236"/>
      <c r="DRV12" s="236"/>
      <c r="DRW12" s="236"/>
      <c r="DRX12" s="236"/>
      <c r="DRY12" s="236"/>
      <c r="DRZ12" s="236"/>
      <c r="DSA12" s="236"/>
      <c r="DSB12" s="236"/>
      <c r="DSC12" s="236"/>
      <c r="DSD12" s="236"/>
      <c r="DSE12" s="236"/>
      <c r="DSF12" s="236"/>
      <c r="DSG12" s="236"/>
      <c r="DSH12" s="236"/>
      <c r="DSI12" s="236"/>
      <c r="DSJ12" s="236"/>
      <c r="DSK12" s="236"/>
      <c r="DSL12" s="236"/>
      <c r="DSM12" s="236"/>
      <c r="DSN12" s="236"/>
      <c r="DSO12" s="236"/>
      <c r="DSP12" s="236"/>
      <c r="DSQ12" s="236"/>
      <c r="DSR12" s="236"/>
      <c r="DSS12" s="236"/>
      <c r="DST12" s="236"/>
      <c r="DSU12" s="236"/>
      <c r="DSV12" s="236"/>
      <c r="DSW12" s="236"/>
      <c r="DSX12" s="236"/>
      <c r="DSY12" s="236"/>
      <c r="DSZ12" s="236"/>
      <c r="DTA12" s="236"/>
      <c r="DTB12" s="236"/>
      <c r="DTC12" s="236"/>
      <c r="DTD12" s="236"/>
      <c r="DTE12" s="236"/>
      <c r="DTF12" s="236"/>
      <c r="DTG12" s="236"/>
      <c r="DTH12" s="236"/>
      <c r="DTI12" s="236"/>
      <c r="DTJ12" s="236"/>
      <c r="DTK12" s="236"/>
      <c r="DTL12" s="236"/>
      <c r="DTM12" s="236"/>
      <c r="DTN12" s="236"/>
      <c r="DTO12" s="236"/>
      <c r="DTP12" s="236"/>
      <c r="DTQ12" s="236"/>
      <c r="DTR12" s="236"/>
      <c r="DTS12" s="236"/>
      <c r="DTT12" s="236"/>
      <c r="DTU12" s="236"/>
      <c r="DTV12" s="236"/>
      <c r="DTW12" s="236"/>
      <c r="DTX12" s="236"/>
      <c r="DTY12" s="236"/>
      <c r="DTZ12" s="236"/>
      <c r="DUA12" s="236"/>
      <c r="DUB12" s="236"/>
      <c r="DUC12" s="236"/>
      <c r="DUD12" s="236"/>
      <c r="DUE12" s="236"/>
      <c r="DUF12" s="236"/>
      <c r="DUG12" s="236"/>
      <c r="DUH12" s="236"/>
      <c r="DUI12" s="236"/>
      <c r="DUJ12" s="236"/>
      <c r="DUK12" s="236"/>
      <c r="DUL12" s="236"/>
      <c r="DUM12" s="236"/>
      <c r="DUN12" s="236"/>
      <c r="DUO12" s="236"/>
      <c r="DUP12" s="236"/>
      <c r="DUQ12" s="236"/>
      <c r="DUR12" s="236"/>
      <c r="DUS12" s="236"/>
      <c r="DUT12" s="236"/>
      <c r="DUU12" s="236"/>
      <c r="DUV12" s="236"/>
      <c r="DUW12" s="236"/>
      <c r="DUX12" s="236"/>
      <c r="DUY12" s="236"/>
      <c r="DUZ12" s="236"/>
      <c r="DVA12" s="236"/>
      <c r="DVB12" s="236"/>
      <c r="DVC12" s="236"/>
      <c r="DVD12" s="236"/>
      <c r="DVE12" s="236"/>
      <c r="DVF12" s="236"/>
      <c r="DVG12" s="236"/>
      <c r="DVH12" s="236"/>
      <c r="DVI12" s="236"/>
      <c r="DVJ12" s="236"/>
      <c r="DVK12" s="236"/>
      <c r="DVL12" s="236"/>
      <c r="DVM12" s="236"/>
      <c r="DVN12" s="236"/>
      <c r="DVO12" s="236"/>
      <c r="DVP12" s="236"/>
      <c r="DVQ12" s="236"/>
      <c r="DVR12" s="236"/>
      <c r="DVS12" s="236"/>
      <c r="DVT12" s="236"/>
      <c r="DVU12" s="236"/>
      <c r="DVV12" s="236"/>
      <c r="DVW12" s="236"/>
      <c r="DVX12" s="236"/>
      <c r="DVY12" s="236"/>
      <c r="DVZ12" s="236"/>
      <c r="DWA12" s="236"/>
      <c r="DWB12" s="236"/>
      <c r="DWC12" s="236"/>
      <c r="DWD12" s="236"/>
      <c r="DWE12" s="236"/>
      <c r="DWF12" s="236"/>
      <c r="DWG12" s="236"/>
      <c r="DWH12" s="236"/>
      <c r="DWI12" s="236"/>
      <c r="DWJ12" s="236"/>
      <c r="DWK12" s="236"/>
      <c r="DWL12" s="236"/>
      <c r="DWM12" s="236"/>
      <c r="DWN12" s="236"/>
      <c r="DWO12" s="236"/>
      <c r="DWP12" s="236"/>
      <c r="DWQ12" s="236"/>
      <c r="DWR12" s="236"/>
      <c r="DWS12" s="236"/>
      <c r="DWT12" s="236"/>
      <c r="DWU12" s="236"/>
      <c r="DWV12" s="236"/>
      <c r="DWW12" s="236"/>
      <c r="DWX12" s="236"/>
      <c r="DWY12" s="236"/>
      <c r="DWZ12" s="236"/>
      <c r="DXA12" s="236"/>
      <c r="DXB12" s="236"/>
      <c r="DXC12" s="236"/>
      <c r="DXD12" s="236"/>
      <c r="DXE12" s="236"/>
      <c r="DXF12" s="236"/>
      <c r="DXG12" s="236"/>
      <c r="DXH12" s="236"/>
      <c r="DXI12" s="236"/>
      <c r="DXJ12" s="236"/>
      <c r="DXK12" s="236"/>
      <c r="DXL12" s="236"/>
      <c r="DXM12" s="236"/>
      <c r="DXN12" s="236"/>
      <c r="DXO12" s="236"/>
      <c r="DXP12" s="236"/>
      <c r="DXQ12" s="236"/>
      <c r="DXR12" s="236"/>
      <c r="DXS12" s="236"/>
      <c r="DXT12" s="236"/>
      <c r="DXU12" s="236"/>
      <c r="DXV12" s="236"/>
      <c r="DXW12" s="236"/>
      <c r="DXX12" s="236"/>
      <c r="DXY12" s="236"/>
      <c r="DXZ12" s="236"/>
      <c r="DYA12" s="236"/>
      <c r="DYB12" s="236"/>
      <c r="DYC12" s="236"/>
      <c r="DYD12" s="236"/>
      <c r="DYE12" s="236"/>
      <c r="DYF12" s="236"/>
      <c r="DYG12" s="236"/>
      <c r="DYH12" s="236"/>
      <c r="DYI12" s="236"/>
      <c r="DYJ12" s="236"/>
      <c r="DYK12" s="236"/>
      <c r="DYL12" s="236"/>
      <c r="DYM12" s="236"/>
      <c r="DYN12" s="236"/>
      <c r="DYO12" s="236"/>
      <c r="DYP12" s="236"/>
      <c r="DYQ12" s="236"/>
      <c r="DYR12" s="236"/>
      <c r="DYS12" s="236"/>
      <c r="DYT12" s="236"/>
      <c r="DYU12" s="236"/>
      <c r="DYV12" s="236"/>
      <c r="DYW12" s="236"/>
      <c r="DYX12" s="236"/>
      <c r="DYY12" s="236"/>
      <c r="DYZ12" s="236"/>
      <c r="DZA12" s="236"/>
      <c r="DZB12" s="236"/>
      <c r="DZC12" s="236"/>
      <c r="DZD12" s="236"/>
      <c r="DZE12" s="236"/>
      <c r="DZF12" s="236"/>
      <c r="DZG12" s="236"/>
      <c r="DZH12" s="236"/>
      <c r="DZI12" s="236"/>
      <c r="DZJ12" s="236"/>
      <c r="DZK12" s="236"/>
      <c r="DZL12" s="236"/>
      <c r="DZM12" s="236"/>
      <c r="DZN12" s="236"/>
      <c r="DZO12" s="236"/>
      <c r="DZP12" s="236"/>
      <c r="DZQ12" s="236"/>
      <c r="DZR12" s="236"/>
      <c r="DZS12" s="236"/>
      <c r="DZT12" s="236"/>
      <c r="DZU12" s="236"/>
      <c r="DZV12" s="236"/>
      <c r="DZW12" s="236"/>
      <c r="DZX12" s="236"/>
      <c r="DZY12" s="236"/>
      <c r="DZZ12" s="236"/>
      <c r="EAA12" s="236"/>
      <c r="EAB12" s="236"/>
      <c r="EAC12" s="236"/>
      <c r="EAD12" s="236"/>
      <c r="EAE12" s="236"/>
      <c r="EAF12" s="236"/>
      <c r="EAG12" s="236"/>
      <c r="EAH12" s="236"/>
      <c r="EAI12" s="236"/>
      <c r="EAJ12" s="236"/>
      <c r="EAK12" s="236"/>
      <c r="EAL12" s="236"/>
      <c r="EAM12" s="236"/>
      <c r="EAN12" s="236"/>
      <c r="EAO12" s="236"/>
      <c r="EAP12" s="236"/>
      <c r="EAQ12" s="236"/>
      <c r="EAR12" s="236"/>
      <c r="EAS12" s="236"/>
      <c r="EAT12" s="236"/>
      <c r="EAU12" s="236"/>
      <c r="EAV12" s="236"/>
      <c r="EAW12" s="236"/>
      <c r="EAX12" s="236"/>
      <c r="EAY12" s="236"/>
      <c r="EAZ12" s="236"/>
      <c r="EBA12" s="236"/>
      <c r="EBB12" s="236"/>
      <c r="EBC12" s="236"/>
      <c r="EBD12" s="236"/>
      <c r="EBE12" s="236"/>
      <c r="EBF12" s="236"/>
      <c r="EBG12" s="236"/>
      <c r="EBH12" s="236"/>
      <c r="EBI12" s="236"/>
      <c r="EBJ12" s="236"/>
      <c r="EBK12" s="236"/>
      <c r="EBL12" s="236"/>
      <c r="EBM12" s="236"/>
      <c r="EBN12" s="236"/>
      <c r="EBO12" s="236"/>
      <c r="EBP12" s="236"/>
      <c r="EBQ12" s="236"/>
      <c r="EBR12" s="236"/>
      <c r="EBS12" s="236"/>
      <c r="EBT12" s="236"/>
      <c r="EBU12" s="236"/>
      <c r="EBV12" s="236"/>
      <c r="EBW12" s="236"/>
      <c r="EBX12" s="236"/>
      <c r="EBY12" s="236"/>
      <c r="EBZ12" s="236"/>
      <c r="ECA12" s="236"/>
      <c r="ECB12" s="236"/>
      <c r="ECC12" s="236"/>
      <c r="ECD12" s="236"/>
      <c r="ECE12" s="236"/>
      <c r="ECF12" s="236"/>
      <c r="ECG12" s="236"/>
      <c r="ECH12" s="236"/>
      <c r="ECI12" s="236"/>
      <c r="ECJ12" s="236"/>
      <c r="ECK12" s="236"/>
      <c r="ECL12" s="236"/>
      <c r="ECM12" s="236"/>
      <c r="ECN12" s="236"/>
      <c r="ECO12" s="236"/>
      <c r="ECP12" s="236"/>
      <c r="ECQ12" s="236"/>
      <c r="ECR12" s="236"/>
      <c r="ECS12" s="236"/>
      <c r="ECT12" s="236"/>
      <c r="ECU12" s="236"/>
      <c r="ECV12" s="236"/>
      <c r="ECW12" s="236"/>
      <c r="ECX12" s="236"/>
      <c r="ECY12" s="236"/>
      <c r="ECZ12" s="236"/>
      <c r="EDA12" s="236"/>
      <c r="EDB12" s="236"/>
      <c r="EDC12" s="236"/>
      <c r="EDD12" s="236"/>
      <c r="EDE12" s="236"/>
      <c r="EDF12" s="236"/>
      <c r="EDG12" s="236"/>
      <c r="EDH12" s="236"/>
      <c r="EDI12" s="236"/>
      <c r="EDJ12" s="236"/>
      <c r="EDK12" s="236"/>
      <c r="EDL12" s="236"/>
      <c r="EDM12" s="236"/>
      <c r="EDN12" s="236"/>
      <c r="EDO12" s="236"/>
      <c r="EDP12" s="236"/>
      <c r="EDQ12" s="236"/>
      <c r="EDR12" s="236"/>
      <c r="EDS12" s="236"/>
      <c r="EDT12" s="236"/>
      <c r="EDU12" s="236"/>
      <c r="EDV12" s="236"/>
      <c r="EDW12" s="236"/>
      <c r="EDX12" s="236"/>
      <c r="EDY12" s="236"/>
      <c r="EDZ12" s="236"/>
      <c r="EEA12" s="236"/>
      <c r="EEB12" s="236"/>
      <c r="EEC12" s="236"/>
      <c r="EED12" s="236"/>
      <c r="EEE12" s="236"/>
      <c r="EEF12" s="236"/>
      <c r="EEG12" s="236"/>
      <c r="EEH12" s="236"/>
      <c r="EEI12" s="236"/>
      <c r="EEJ12" s="236"/>
      <c r="EEK12" s="236"/>
      <c r="EEL12" s="236"/>
      <c r="EEM12" s="236"/>
      <c r="EEN12" s="236"/>
      <c r="EEO12" s="236"/>
      <c r="EEP12" s="236"/>
      <c r="EEQ12" s="236"/>
      <c r="EER12" s="236"/>
      <c r="EES12" s="236"/>
      <c r="EET12" s="236"/>
      <c r="EEU12" s="236"/>
      <c r="EEV12" s="236"/>
      <c r="EEW12" s="236"/>
      <c r="EEX12" s="236"/>
      <c r="EEY12" s="236"/>
      <c r="EEZ12" s="236"/>
      <c r="EFA12" s="236"/>
      <c r="EFB12" s="236"/>
      <c r="EFC12" s="236"/>
      <c r="EFD12" s="236"/>
      <c r="EFE12" s="236"/>
      <c r="EFF12" s="236"/>
      <c r="EFG12" s="236"/>
      <c r="EFH12" s="236"/>
      <c r="EFI12" s="236"/>
      <c r="EFJ12" s="236"/>
      <c r="EFK12" s="236"/>
      <c r="EFL12" s="236"/>
      <c r="EFM12" s="236"/>
      <c r="EFN12" s="236"/>
      <c r="EFO12" s="236"/>
      <c r="EFP12" s="236"/>
      <c r="EFQ12" s="236"/>
      <c r="EFR12" s="236"/>
      <c r="EFS12" s="236"/>
      <c r="EFT12" s="236"/>
      <c r="EFU12" s="236"/>
      <c r="EFV12" s="236"/>
      <c r="EFW12" s="236"/>
      <c r="EFX12" s="236"/>
      <c r="EFY12" s="236"/>
      <c r="EFZ12" s="236"/>
      <c r="EGA12" s="236"/>
      <c r="EGB12" s="236"/>
      <c r="EGC12" s="236"/>
      <c r="EGD12" s="236"/>
      <c r="EGE12" s="236"/>
      <c r="EGF12" s="236"/>
      <c r="EGG12" s="236"/>
      <c r="EGH12" s="236"/>
      <c r="EGI12" s="236"/>
      <c r="EGJ12" s="236"/>
      <c r="EGK12" s="236"/>
      <c r="EGL12" s="236"/>
      <c r="EGM12" s="236"/>
      <c r="EGN12" s="236"/>
      <c r="EGO12" s="236"/>
      <c r="EGP12" s="236"/>
      <c r="EGQ12" s="236"/>
      <c r="EGR12" s="236"/>
      <c r="EGS12" s="236"/>
      <c r="EGT12" s="236"/>
      <c r="EGU12" s="236"/>
      <c r="EGV12" s="236"/>
      <c r="EGW12" s="236"/>
      <c r="EGX12" s="236"/>
      <c r="EGY12" s="236"/>
      <c r="EGZ12" s="236"/>
      <c r="EHA12" s="236"/>
      <c r="EHB12" s="236"/>
      <c r="EHC12" s="236"/>
      <c r="EHD12" s="236"/>
      <c r="EHE12" s="236"/>
      <c r="EHF12" s="236"/>
      <c r="EHG12" s="236"/>
      <c r="EHH12" s="236"/>
      <c r="EHI12" s="236"/>
      <c r="EHJ12" s="236"/>
      <c r="EHK12" s="236"/>
      <c r="EHL12" s="236"/>
      <c r="EHM12" s="236"/>
      <c r="EHN12" s="236"/>
      <c r="EHO12" s="236"/>
      <c r="EHP12" s="236"/>
      <c r="EHQ12" s="236"/>
      <c r="EHR12" s="236"/>
      <c r="EHS12" s="236"/>
      <c r="EHT12" s="236"/>
      <c r="EHU12" s="236"/>
      <c r="EHV12" s="236"/>
      <c r="EHW12" s="236"/>
      <c r="EHX12" s="236"/>
      <c r="EHY12" s="236"/>
      <c r="EHZ12" s="236"/>
      <c r="EIA12" s="236"/>
      <c r="EIB12" s="236"/>
      <c r="EIC12" s="236"/>
      <c r="EID12" s="236"/>
      <c r="EIE12" s="236"/>
      <c r="EIF12" s="236"/>
      <c r="EIG12" s="236"/>
      <c r="EIH12" s="236"/>
      <c r="EII12" s="236"/>
      <c r="EIJ12" s="236"/>
      <c r="EIK12" s="236"/>
      <c r="EIL12" s="236"/>
      <c r="EIM12" s="236"/>
      <c r="EIN12" s="236"/>
      <c r="EIO12" s="236"/>
      <c r="EIP12" s="236"/>
      <c r="EIQ12" s="236"/>
      <c r="EIR12" s="236"/>
      <c r="EIS12" s="236"/>
      <c r="EIT12" s="236"/>
      <c r="EIU12" s="236"/>
      <c r="EIV12" s="236"/>
      <c r="EIW12" s="236"/>
      <c r="EIX12" s="236"/>
      <c r="EIY12" s="236"/>
      <c r="EIZ12" s="236"/>
      <c r="EJA12" s="236"/>
      <c r="EJB12" s="236"/>
      <c r="EJC12" s="236"/>
      <c r="EJD12" s="236"/>
      <c r="EJE12" s="236"/>
      <c r="EJF12" s="236"/>
      <c r="EJG12" s="236"/>
      <c r="EJH12" s="236"/>
      <c r="EJI12" s="236"/>
      <c r="EJJ12" s="236"/>
      <c r="EJK12" s="236"/>
      <c r="EJL12" s="236"/>
      <c r="EJM12" s="236"/>
      <c r="EJN12" s="236"/>
      <c r="EJO12" s="236"/>
      <c r="EJP12" s="236"/>
      <c r="EJQ12" s="236"/>
      <c r="EJR12" s="236"/>
      <c r="EJS12" s="236"/>
      <c r="EJT12" s="236"/>
      <c r="EJU12" s="236"/>
      <c r="EJV12" s="236"/>
      <c r="EJW12" s="236"/>
      <c r="EJX12" s="236"/>
      <c r="EJY12" s="236"/>
      <c r="EJZ12" s="236"/>
      <c r="EKA12" s="236"/>
      <c r="EKB12" s="236"/>
      <c r="EKC12" s="236"/>
      <c r="EKD12" s="236"/>
      <c r="EKE12" s="236"/>
      <c r="EKF12" s="236"/>
      <c r="EKG12" s="236"/>
      <c r="EKH12" s="236"/>
      <c r="EKI12" s="236"/>
      <c r="EKJ12" s="236"/>
      <c r="EKK12" s="236"/>
      <c r="EKL12" s="236"/>
      <c r="EKM12" s="236"/>
      <c r="EKN12" s="236"/>
      <c r="EKO12" s="236"/>
      <c r="EKP12" s="236"/>
      <c r="EKQ12" s="236"/>
      <c r="EKR12" s="236"/>
      <c r="EKS12" s="236"/>
      <c r="EKT12" s="236"/>
      <c r="EKU12" s="236"/>
      <c r="EKV12" s="236"/>
      <c r="EKW12" s="236"/>
      <c r="EKX12" s="236"/>
      <c r="EKY12" s="236"/>
      <c r="EKZ12" s="236"/>
      <c r="ELA12" s="236"/>
      <c r="ELB12" s="236"/>
      <c r="ELC12" s="236"/>
      <c r="ELD12" s="236"/>
      <c r="ELE12" s="236"/>
      <c r="ELF12" s="236"/>
      <c r="ELG12" s="236"/>
      <c r="ELH12" s="236"/>
      <c r="ELI12" s="236"/>
      <c r="ELJ12" s="236"/>
      <c r="ELK12" s="236"/>
      <c r="ELL12" s="236"/>
      <c r="ELM12" s="236"/>
      <c r="ELN12" s="236"/>
      <c r="ELO12" s="236"/>
      <c r="ELP12" s="236"/>
      <c r="ELQ12" s="236"/>
      <c r="ELR12" s="236"/>
      <c r="ELS12" s="236"/>
      <c r="ELT12" s="236"/>
      <c r="ELU12" s="236"/>
      <c r="ELV12" s="236"/>
      <c r="ELW12" s="236"/>
      <c r="ELX12" s="236"/>
      <c r="ELY12" s="236"/>
      <c r="ELZ12" s="236"/>
      <c r="EMA12" s="236"/>
      <c r="EMB12" s="236"/>
      <c r="EMC12" s="236"/>
      <c r="EMD12" s="236"/>
      <c r="EME12" s="236"/>
      <c r="EMF12" s="236"/>
      <c r="EMG12" s="236"/>
      <c r="EMH12" s="236"/>
      <c r="EMI12" s="236"/>
      <c r="EMJ12" s="236"/>
      <c r="EMK12" s="236"/>
      <c r="EML12" s="236"/>
      <c r="EMM12" s="236"/>
      <c r="EMN12" s="236"/>
      <c r="EMO12" s="236"/>
      <c r="EMP12" s="236"/>
      <c r="EMQ12" s="236"/>
      <c r="EMR12" s="236"/>
      <c r="EMS12" s="236"/>
      <c r="EMT12" s="236"/>
      <c r="EMU12" s="236"/>
      <c r="EMV12" s="236"/>
      <c r="EMW12" s="236"/>
      <c r="EMX12" s="236"/>
      <c r="EMY12" s="236"/>
      <c r="EMZ12" s="236"/>
      <c r="ENA12" s="236"/>
      <c r="ENB12" s="236"/>
      <c r="ENC12" s="236"/>
      <c r="END12" s="236"/>
      <c r="ENE12" s="236"/>
      <c r="ENF12" s="236"/>
      <c r="ENG12" s="236"/>
      <c r="ENH12" s="236"/>
      <c r="ENI12" s="236"/>
      <c r="ENJ12" s="236"/>
      <c r="ENK12" s="236"/>
      <c r="ENL12" s="236"/>
      <c r="ENM12" s="236"/>
      <c r="ENN12" s="236"/>
      <c r="ENO12" s="236"/>
      <c r="ENP12" s="236"/>
      <c r="ENQ12" s="236"/>
      <c r="ENR12" s="236"/>
      <c r="ENS12" s="236"/>
      <c r="ENT12" s="236"/>
      <c r="ENU12" s="236"/>
      <c r="ENV12" s="236"/>
      <c r="ENW12" s="236"/>
      <c r="ENX12" s="236"/>
      <c r="ENY12" s="236"/>
      <c r="ENZ12" s="236"/>
      <c r="EOA12" s="236"/>
      <c r="EOB12" s="236"/>
      <c r="EOC12" s="236"/>
      <c r="EOD12" s="236"/>
      <c r="EOE12" s="236"/>
      <c r="EOF12" s="236"/>
      <c r="EOG12" s="236"/>
      <c r="EOH12" s="236"/>
      <c r="EOI12" s="236"/>
      <c r="EOJ12" s="236"/>
      <c r="EOK12" s="236"/>
      <c r="EOL12" s="236"/>
      <c r="EOM12" s="236"/>
      <c r="EON12" s="236"/>
      <c r="EOO12" s="236"/>
      <c r="EOP12" s="236"/>
      <c r="EOQ12" s="236"/>
      <c r="EOR12" s="236"/>
      <c r="EOS12" s="236"/>
      <c r="EOT12" s="236"/>
      <c r="EOU12" s="236"/>
      <c r="EOV12" s="236"/>
      <c r="EOW12" s="236"/>
      <c r="EOX12" s="236"/>
      <c r="EOY12" s="236"/>
      <c r="EOZ12" s="236"/>
      <c r="EPA12" s="236"/>
      <c r="EPB12" s="236"/>
      <c r="EPC12" s="236"/>
      <c r="EPD12" s="236"/>
      <c r="EPE12" s="236"/>
      <c r="EPF12" s="236"/>
      <c r="EPG12" s="236"/>
      <c r="EPH12" s="236"/>
      <c r="EPI12" s="236"/>
      <c r="EPJ12" s="236"/>
      <c r="EPK12" s="236"/>
      <c r="EPL12" s="236"/>
      <c r="EPM12" s="236"/>
      <c r="EPN12" s="236"/>
      <c r="EPO12" s="236"/>
      <c r="EPP12" s="236"/>
      <c r="EPQ12" s="236"/>
      <c r="EPR12" s="236"/>
      <c r="EPS12" s="236"/>
      <c r="EPT12" s="236"/>
      <c r="EPU12" s="236"/>
      <c r="EPV12" s="236"/>
      <c r="EPW12" s="236"/>
      <c r="EPX12" s="236"/>
      <c r="EPY12" s="236"/>
      <c r="EPZ12" s="236"/>
      <c r="EQA12" s="236"/>
      <c r="EQB12" s="236"/>
      <c r="EQC12" s="236"/>
      <c r="EQD12" s="236"/>
      <c r="EQE12" s="236"/>
      <c r="EQF12" s="236"/>
      <c r="EQG12" s="236"/>
      <c r="EQH12" s="236"/>
      <c r="EQI12" s="236"/>
      <c r="EQJ12" s="236"/>
      <c r="EQK12" s="236"/>
      <c r="EQL12" s="236"/>
      <c r="EQM12" s="236"/>
      <c r="EQN12" s="236"/>
      <c r="EQO12" s="236"/>
      <c r="EQP12" s="236"/>
      <c r="EQQ12" s="236"/>
      <c r="EQR12" s="236"/>
      <c r="EQS12" s="236"/>
      <c r="EQT12" s="236"/>
      <c r="EQU12" s="236"/>
      <c r="EQV12" s="236"/>
      <c r="EQW12" s="236"/>
      <c r="EQX12" s="236"/>
      <c r="EQY12" s="236"/>
      <c r="EQZ12" s="236"/>
      <c r="ERA12" s="236"/>
      <c r="ERB12" s="236"/>
      <c r="ERC12" s="236"/>
      <c r="ERD12" s="236"/>
      <c r="ERE12" s="236"/>
      <c r="ERF12" s="236"/>
      <c r="ERG12" s="236"/>
      <c r="ERH12" s="236"/>
      <c r="ERI12" s="236"/>
      <c r="ERJ12" s="236"/>
      <c r="ERK12" s="236"/>
      <c r="ERL12" s="236"/>
      <c r="ERM12" s="236"/>
      <c r="ERN12" s="236"/>
      <c r="ERO12" s="236"/>
      <c r="ERP12" s="236"/>
      <c r="ERQ12" s="236"/>
      <c r="ERR12" s="236"/>
      <c r="ERS12" s="236"/>
      <c r="ERT12" s="236"/>
      <c r="ERU12" s="236"/>
      <c r="ERV12" s="236"/>
      <c r="ERW12" s="236"/>
      <c r="ERX12" s="236"/>
      <c r="ERY12" s="236"/>
      <c r="ERZ12" s="236"/>
      <c r="ESA12" s="236"/>
      <c r="ESB12" s="236"/>
      <c r="ESC12" s="236"/>
      <c r="ESD12" s="236"/>
      <c r="ESE12" s="236"/>
      <c r="ESF12" s="236"/>
      <c r="ESG12" s="236"/>
      <c r="ESH12" s="236"/>
      <c r="ESI12" s="236"/>
      <c r="ESJ12" s="236"/>
      <c r="ESK12" s="236"/>
      <c r="ESL12" s="236"/>
      <c r="ESM12" s="236"/>
      <c r="ESN12" s="236"/>
      <c r="ESO12" s="236"/>
      <c r="ESP12" s="236"/>
      <c r="ESQ12" s="236"/>
      <c r="ESR12" s="236"/>
      <c r="ESS12" s="236"/>
      <c r="EST12" s="236"/>
      <c r="ESU12" s="236"/>
      <c r="ESV12" s="236"/>
      <c r="ESW12" s="236"/>
      <c r="ESX12" s="236"/>
      <c r="ESY12" s="236"/>
      <c r="ESZ12" s="236"/>
      <c r="ETA12" s="236"/>
      <c r="ETB12" s="236"/>
      <c r="ETC12" s="236"/>
      <c r="ETD12" s="236"/>
      <c r="ETE12" s="236"/>
      <c r="ETF12" s="236"/>
      <c r="ETG12" s="236"/>
      <c r="ETH12" s="236"/>
      <c r="ETI12" s="236"/>
      <c r="ETJ12" s="236"/>
      <c r="ETK12" s="236"/>
      <c r="ETL12" s="236"/>
      <c r="ETM12" s="236"/>
      <c r="ETN12" s="236"/>
      <c r="ETO12" s="236"/>
      <c r="ETP12" s="236"/>
      <c r="ETQ12" s="236"/>
      <c r="ETR12" s="236"/>
      <c r="ETS12" s="236"/>
      <c r="ETT12" s="236"/>
      <c r="ETU12" s="236"/>
      <c r="ETV12" s="236"/>
      <c r="ETW12" s="236"/>
      <c r="ETX12" s="236"/>
      <c r="ETY12" s="236"/>
      <c r="ETZ12" s="236"/>
      <c r="EUA12" s="236"/>
      <c r="EUB12" s="236"/>
      <c r="EUC12" s="236"/>
      <c r="EUD12" s="236"/>
      <c r="EUE12" s="236"/>
      <c r="EUF12" s="236"/>
      <c r="EUG12" s="236"/>
      <c r="EUH12" s="236"/>
      <c r="EUI12" s="236"/>
      <c r="EUJ12" s="236"/>
      <c r="EUK12" s="236"/>
      <c r="EUL12" s="236"/>
      <c r="EUM12" s="236"/>
      <c r="EUN12" s="236"/>
      <c r="EUO12" s="236"/>
      <c r="EUP12" s="236"/>
      <c r="EUQ12" s="236"/>
      <c r="EUR12" s="236"/>
      <c r="EUS12" s="236"/>
      <c r="EUT12" s="236"/>
      <c r="EUU12" s="236"/>
      <c r="EUV12" s="236"/>
      <c r="EUW12" s="236"/>
      <c r="EUX12" s="236"/>
      <c r="EUY12" s="236"/>
      <c r="EUZ12" s="236"/>
      <c r="EVA12" s="236"/>
      <c r="EVB12" s="236"/>
      <c r="EVC12" s="236"/>
      <c r="EVD12" s="236"/>
      <c r="EVE12" s="236"/>
      <c r="EVF12" s="236"/>
      <c r="EVG12" s="236"/>
      <c r="EVH12" s="236"/>
      <c r="EVI12" s="236"/>
      <c r="EVJ12" s="236"/>
      <c r="EVK12" s="236"/>
      <c r="EVL12" s="236"/>
      <c r="EVM12" s="236"/>
      <c r="EVN12" s="236"/>
      <c r="EVO12" s="236"/>
      <c r="EVP12" s="236"/>
      <c r="EVQ12" s="236"/>
      <c r="EVR12" s="236"/>
      <c r="EVS12" s="236"/>
      <c r="EVT12" s="236"/>
      <c r="EVU12" s="236"/>
      <c r="EVV12" s="236"/>
      <c r="EVW12" s="236"/>
      <c r="EVX12" s="236"/>
      <c r="EVY12" s="236"/>
      <c r="EVZ12" s="236"/>
      <c r="EWA12" s="236"/>
      <c r="EWB12" s="236"/>
      <c r="EWC12" s="236"/>
      <c r="EWD12" s="236"/>
      <c r="EWE12" s="236"/>
      <c r="EWF12" s="236"/>
      <c r="EWG12" s="236"/>
      <c r="EWH12" s="236"/>
      <c r="EWI12" s="236"/>
      <c r="EWJ12" s="236"/>
      <c r="EWK12" s="236"/>
      <c r="EWL12" s="236"/>
      <c r="EWM12" s="236"/>
      <c r="EWN12" s="236"/>
      <c r="EWO12" s="236"/>
      <c r="EWP12" s="236"/>
      <c r="EWQ12" s="236"/>
      <c r="EWR12" s="236"/>
      <c r="EWS12" s="236"/>
      <c r="EWT12" s="236"/>
      <c r="EWU12" s="236"/>
      <c r="EWV12" s="236"/>
      <c r="EWW12" s="236"/>
      <c r="EWX12" s="236"/>
      <c r="EWY12" s="236"/>
      <c r="EWZ12" s="236"/>
      <c r="EXA12" s="236"/>
      <c r="EXB12" s="236"/>
      <c r="EXC12" s="236"/>
      <c r="EXD12" s="236"/>
      <c r="EXE12" s="236"/>
      <c r="EXF12" s="236"/>
      <c r="EXG12" s="236"/>
      <c r="EXH12" s="236"/>
      <c r="EXI12" s="236"/>
      <c r="EXJ12" s="236"/>
      <c r="EXK12" s="236"/>
      <c r="EXL12" s="236"/>
      <c r="EXM12" s="236"/>
      <c r="EXN12" s="236"/>
      <c r="EXO12" s="236"/>
      <c r="EXP12" s="236"/>
      <c r="EXQ12" s="236"/>
      <c r="EXR12" s="236"/>
      <c r="EXS12" s="236"/>
      <c r="EXT12" s="236"/>
      <c r="EXU12" s="236"/>
      <c r="EXV12" s="236"/>
      <c r="EXW12" s="236"/>
      <c r="EXX12" s="236"/>
      <c r="EXY12" s="236"/>
      <c r="EXZ12" s="236"/>
      <c r="EYA12" s="236"/>
      <c r="EYB12" s="236"/>
      <c r="EYC12" s="236"/>
      <c r="EYD12" s="236"/>
      <c r="EYE12" s="236"/>
      <c r="EYF12" s="236"/>
      <c r="EYG12" s="236"/>
      <c r="EYH12" s="236"/>
      <c r="EYI12" s="236"/>
      <c r="EYJ12" s="236"/>
      <c r="EYK12" s="236"/>
      <c r="EYL12" s="236"/>
      <c r="EYM12" s="236"/>
      <c r="EYN12" s="236"/>
      <c r="EYO12" s="236"/>
      <c r="EYP12" s="236"/>
      <c r="EYQ12" s="236"/>
      <c r="EYR12" s="236"/>
      <c r="EYS12" s="236"/>
      <c r="EYT12" s="236"/>
      <c r="EYU12" s="236"/>
      <c r="EYV12" s="236"/>
      <c r="EYW12" s="236"/>
      <c r="EYX12" s="236"/>
      <c r="EYY12" s="236"/>
      <c r="EYZ12" s="236"/>
      <c r="EZA12" s="236"/>
      <c r="EZB12" s="236"/>
      <c r="EZC12" s="236"/>
      <c r="EZD12" s="236"/>
      <c r="EZE12" s="236"/>
      <c r="EZF12" s="236"/>
      <c r="EZG12" s="236"/>
      <c r="EZH12" s="236"/>
      <c r="EZI12" s="236"/>
      <c r="EZJ12" s="236"/>
      <c r="EZK12" s="236"/>
      <c r="EZL12" s="236"/>
      <c r="EZM12" s="236"/>
      <c r="EZN12" s="236"/>
      <c r="EZO12" s="236"/>
      <c r="EZP12" s="236"/>
      <c r="EZQ12" s="236"/>
      <c r="EZR12" s="236"/>
      <c r="EZS12" s="236"/>
      <c r="EZT12" s="236"/>
      <c r="EZU12" s="236"/>
      <c r="EZV12" s="236"/>
      <c r="EZW12" s="236"/>
      <c r="EZX12" s="236"/>
      <c r="EZY12" s="236"/>
      <c r="EZZ12" s="236"/>
      <c r="FAA12" s="236"/>
      <c r="FAB12" s="236"/>
      <c r="FAC12" s="236"/>
      <c r="FAD12" s="236"/>
      <c r="FAE12" s="236"/>
      <c r="FAF12" s="236"/>
      <c r="FAG12" s="236"/>
      <c r="FAH12" s="236"/>
      <c r="FAI12" s="236"/>
      <c r="FAJ12" s="236"/>
      <c r="FAK12" s="236"/>
      <c r="FAL12" s="236"/>
      <c r="FAM12" s="236"/>
      <c r="FAN12" s="236"/>
      <c r="FAO12" s="236"/>
      <c r="FAP12" s="236"/>
      <c r="FAQ12" s="236"/>
      <c r="FAR12" s="236"/>
      <c r="FAS12" s="236"/>
      <c r="FAT12" s="236"/>
      <c r="FAU12" s="236"/>
      <c r="FAV12" s="236"/>
      <c r="FAW12" s="236"/>
      <c r="FAX12" s="236"/>
      <c r="FAY12" s="236"/>
      <c r="FAZ12" s="236"/>
      <c r="FBA12" s="236"/>
      <c r="FBB12" s="236"/>
      <c r="FBC12" s="236"/>
      <c r="FBD12" s="236"/>
      <c r="FBE12" s="236"/>
      <c r="FBF12" s="236"/>
      <c r="FBG12" s="236"/>
      <c r="FBH12" s="236"/>
      <c r="FBI12" s="236"/>
      <c r="FBJ12" s="236"/>
      <c r="FBK12" s="236"/>
      <c r="FBL12" s="236"/>
      <c r="FBM12" s="236"/>
      <c r="FBN12" s="236"/>
      <c r="FBO12" s="236"/>
      <c r="FBP12" s="236"/>
      <c r="FBQ12" s="236"/>
      <c r="FBR12" s="236"/>
      <c r="FBS12" s="236"/>
      <c r="FBT12" s="236"/>
      <c r="FBU12" s="236"/>
      <c r="FBV12" s="236"/>
      <c r="FBW12" s="236"/>
      <c r="FBX12" s="236"/>
      <c r="FBY12" s="236"/>
      <c r="FBZ12" s="236"/>
      <c r="FCA12" s="236"/>
      <c r="FCB12" s="236"/>
      <c r="FCC12" s="236"/>
      <c r="FCD12" s="236"/>
      <c r="FCE12" s="236"/>
      <c r="FCF12" s="236"/>
      <c r="FCG12" s="236"/>
      <c r="FCH12" s="236"/>
      <c r="FCI12" s="236"/>
      <c r="FCJ12" s="236"/>
      <c r="FCK12" s="236"/>
      <c r="FCL12" s="236"/>
      <c r="FCM12" s="236"/>
      <c r="FCN12" s="236"/>
      <c r="FCO12" s="236"/>
      <c r="FCP12" s="236"/>
      <c r="FCQ12" s="236"/>
      <c r="FCR12" s="236"/>
      <c r="FCS12" s="236"/>
      <c r="FCT12" s="236"/>
      <c r="FCU12" s="236"/>
      <c r="FCV12" s="236"/>
      <c r="FCW12" s="236"/>
      <c r="FCX12" s="236"/>
      <c r="FCY12" s="236"/>
      <c r="FCZ12" s="236"/>
      <c r="FDA12" s="236"/>
      <c r="FDB12" s="236"/>
      <c r="FDC12" s="236"/>
      <c r="FDD12" s="236"/>
      <c r="FDE12" s="236"/>
      <c r="FDF12" s="236"/>
      <c r="FDG12" s="236"/>
      <c r="FDH12" s="236"/>
      <c r="FDI12" s="236"/>
      <c r="FDJ12" s="236"/>
      <c r="FDK12" s="236"/>
      <c r="FDL12" s="236"/>
      <c r="FDM12" s="236"/>
      <c r="FDN12" s="236"/>
      <c r="FDO12" s="236"/>
      <c r="FDP12" s="236"/>
      <c r="FDQ12" s="236"/>
      <c r="FDR12" s="236"/>
      <c r="FDS12" s="236"/>
      <c r="FDT12" s="236"/>
      <c r="FDU12" s="236"/>
      <c r="FDV12" s="236"/>
      <c r="FDW12" s="236"/>
      <c r="FDX12" s="236"/>
      <c r="FDY12" s="236"/>
      <c r="FDZ12" s="236"/>
      <c r="FEA12" s="236"/>
      <c r="FEB12" s="236"/>
      <c r="FEC12" s="236"/>
      <c r="FED12" s="236"/>
      <c r="FEE12" s="236"/>
      <c r="FEF12" s="236"/>
      <c r="FEG12" s="236"/>
      <c r="FEH12" s="236"/>
      <c r="FEI12" s="236"/>
      <c r="FEJ12" s="236"/>
      <c r="FEK12" s="236"/>
      <c r="FEL12" s="236"/>
      <c r="FEM12" s="236"/>
      <c r="FEN12" s="236"/>
      <c r="FEO12" s="236"/>
      <c r="FEP12" s="236"/>
      <c r="FEQ12" s="236"/>
      <c r="FER12" s="236"/>
      <c r="FES12" s="236"/>
      <c r="FET12" s="236"/>
      <c r="FEU12" s="236"/>
      <c r="FEV12" s="236"/>
      <c r="FEW12" s="236"/>
      <c r="FEX12" s="236"/>
      <c r="FEY12" s="236"/>
      <c r="FEZ12" s="236"/>
      <c r="FFA12" s="236"/>
      <c r="FFB12" s="236"/>
      <c r="FFC12" s="236"/>
      <c r="FFD12" s="236"/>
      <c r="FFE12" s="236"/>
      <c r="FFF12" s="236"/>
      <c r="FFG12" s="236"/>
      <c r="FFH12" s="236"/>
      <c r="FFI12" s="236"/>
      <c r="FFJ12" s="236"/>
      <c r="FFK12" s="236"/>
      <c r="FFL12" s="236"/>
      <c r="FFM12" s="236"/>
      <c r="FFN12" s="236"/>
      <c r="FFO12" s="236"/>
      <c r="FFP12" s="236"/>
      <c r="FFQ12" s="236"/>
      <c r="FFR12" s="236"/>
      <c r="FFS12" s="236"/>
      <c r="FFT12" s="236"/>
      <c r="FFU12" s="236"/>
      <c r="FFV12" s="236"/>
      <c r="FFW12" s="236"/>
      <c r="FFX12" s="236"/>
      <c r="FFY12" s="236"/>
      <c r="FFZ12" s="236"/>
      <c r="FGA12" s="236"/>
      <c r="FGB12" s="236"/>
      <c r="FGC12" s="236"/>
      <c r="FGD12" s="236"/>
      <c r="FGE12" s="236"/>
      <c r="FGF12" s="236"/>
      <c r="FGG12" s="236"/>
      <c r="FGH12" s="236"/>
      <c r="FGI12" s="236"/>
      <c r="FGJ12" s="236"/>
      <c r="FGK12" s="236"/>
      <c r="FGL12" s="236"/>
      <c r="FGM12" s="236"/>
      <c r="FGN12" s="236"/>
      <c r="FGO12" s="236"/>
      <c r="FGP12" s="236"/>
      <c r="FGQ12" s="236"/>
      <c r="FGR12" s="236"/>
      <c r="FGS12" s="236"/>
      <c r="FGT12" s="236"/>
      <c r="FGU12" s="236"/>
      <c r="FGV12" s="236"/>
      <c r="FGW12" s="236"/>
      <c r="FGX12" s="236"/>
      <c r="FGY12" s="236"/>
      <c r="FGZ12" s="236"/>
      <c r="FHA12" s="236"/>
      <c r="FHB12" s="236"/>
      <c r="FHC12" s="236"/>
      <c r="FHD12" s="236"/>
      <c r="FHE12" s="236"/>
      <c r="FHF12" s="236"/>
      <c r="FHG12" s="236"/>
      <c r="FHH12" s="236"/>
      <c r="FHI12" s="236"/>
      <c r="FHJ12" s="236"/>
      <c r="FHK12" s="236"/>
      <c r="FHL12" s="236"/>
      <c r="FHM12" s="236"/>
      <c r="FHN12" s="236"/>
      <c r="FHO12" s="236"/>
      <c r="FHP12" s="236"/>
      <c r="FHQ12" s="236"/>
      <c r="FHR12" s="236"/>
      <c r="FHS12" s="236"/>
      <c r="FHT12" s="236"/>
      <c r="FHU12" s="236"/>
      <c r="FHV12" s="236"/>
      <c r="FHW12" s="236"/>
      <c r="FHX12" s="236"/>
      <c r="FHY12" s="236"/>
      <c r="FHZ12" s="236"/>
      <c r="FIA12" s="236"/>
      <c r="FIB12" s="236"/>
      <c r="FIC12" s="236"/>
      <c r="FID12" s="236"/>
      <c r="FIE12" s="236"/>
      <c r="FIF12" s="236"/>
      <c r="FIG12" s="236"/>
      <c r="FIH12" s="236"/>
      <c r="FII12" s="236"/>
      <c r="FIJ12" s="236"/>
      <c r="FIK12" s="236"/>
      <c r="FIL12" s="236"/>
      <c r="FIM12" s="236"/>
      <c r="FIN12" s="236"/>
      <c r="FIO12" s="236"/>
      <c r="FIP12" s="236"/>
      <c r="FIQ12" s="236"/>
      <c r="FIR12" s="236"/>
      <c r="FIS12" s="236"/>
      <c r="FIT12" s="236"/>
      <c r="FIU12" s="236"/>
      <c r="FIV12" s="236"/>
      <c r="FIW12" s="236"/>
      <c r="FIX12" s="236"/>
      <c r="FIY12" s="236"/>
      <c r="FIZ12" s="236"/>
      <c r="FJA12" s="236"/>
      <c r="FJB12" s="236"/>
      <c r="FJC12" s="236"/>
      <c r="FJD12" s="236"/>
      <c r="FJE12" s="236"/>
      <c r="FJF12" s="236"/>
      <c r="FJG12" s="236"/>
      <c r="FJH12" s="236"/>
      <c r="FJI12" s="236"/>
      <c r="FJJ12" s="236"/>
      <c r="FJK12" s="236"/>
      <c r="FJL12" s="236"/>
      <c r="FJM12" s="236"/>
      <c r="FJN12" s="236"/>
      <c r="FJO12" s="236"/>
      <c r="FJP12" s="236"/>
      <c r="FJQ12" s="236"/>
      <c r="FJR12" s="236"/>
      <c r="FJS12" s="236"/>
      <c r="FJT12" s="236"/>
      <c r="FJU12" s="236"/>
      <c r="FJV12" s="236"/>
      <c r="FJW12" s="236"/>
      <c r="FJX12" s="236"/>
      <c r="FJY12" s="236"/>
      <c r="FJZ12" s="236"/>
      <c r="FKA12" s="236"/>
      <c r="FKB12" s="236"/>
      <c r="FKC12" s="236"/>
      <c r="FKD12" s="236"/>
      <c r="FKE12" s="236"/>
      <c r="FKF12" s="236"/>
      <c r="FKG12" s="236"/>
      <c r="FKH12" s="236"/>
      <c r="FKI12" s="236"/>
      <c r="FKJ12" s="236"/>
      <c r="FKK12" s="236"/>
      <c r="FKL12" s="236"/>
      <c r="FKM12" s="236"/>
      <c r="FKN12" s="236"/>
      <c r="FKO12" s="236"/>
      <c r="FKP12" s="236"/>
      <c r="FKQ12" s="236"/>
      <c r="FKR12" s="236"/>
      <c r="FKS12" s="236"/>
      <c r="FKT12" s="236"/>
      <c r="FKU12" s="236"/>
      <c r="FKV12" s="236"/>
      <c r="FKW12" s="236"/>
      <c r="FKX12" s="236"/>
      <c r="FKY12" s="236"/>
      <c r="FKZ12" s="236"/>
      <c r="FLA12" s="236"/>
      <c r="FLB12" s="236"/>
      <c r="FLC12" s="236"/>
      <c r="FLD12" s="236"/>
      <c r="FLE12" s="236"/>
      <c r="FLF12" s="236"/>
      <c r="FLG12" s="236"/>
      <c r="FLH12" s="236"/>
      <c r="FLI12" s="236"/>
      <c r="FLJ12" s="236"/>
      <c r="FLK12" s="236"/>
      <c r="FLL12" s="236"/>
      <c r="FLM12" s="236"/>
      <c r="FLN12" s="236"/>
      <c r="FLO12" s="236"/>
      <c r="FLP12" s="236"/>
      <c r="FLQ12" s="236"/>
      <c r="FLR12" s="236"/>
      <c r="FLS12" s="236"/>
      <c r="FLT12" s="236"/>
      <c r="FLU12" s="236"/>
      <c r="FLV12" s="236"/>
      <c r="FLW12" s="236"/>
      <c r="FLX12" s="236"/>
      <c r="FLY12" s="236"/>
      <c r="FLZ12" s="236"/>
      <c r="FMA12" s="236"/>
      <c r="FMB12" s="236"/>
      <c r="FMC12" s="236"/>
      <c r="FMD12" s="236"/>
      <c r="FME12" s="236"/>
      <c r="FMF12" s="236"/>
      <c r="FMG12" s="236"/>
      <c r="FMH12" s="236"/>
      <c r="FMI12" s="236"/>
      <c r="FMJ12" s="236"/>
      <c r="FMK12" s="236"/>
      <c r="FML12" s="236"/>
      <c r="FMM12" s="236"/>
      <c r="FMN12" s="236"/>
      <c r="FMO12" s="236"/>
      <c r="FMP12" s="236"/>
      <c r="FMQ12" s="236"/>
      <c r="FMR12" s="236"/>
      <c r="FMS12" s="236"/>
      <c r="FMT12" s="236"/>
      <c r="FMU12" s="236"/>
      <c r="FMV12" s="236"/>
      <c r="FMW12" s="236"/>
      <c r="FMX12" s="236"/>
      <c r="FMY12" s="236"/>
      <c r="FMZ12" s="236"/>
      <c r="FNA12" s="236"/>
      <c r="FNB12" s="236"/>
      <c r="FNC12" s="236"/>
      <c r="FND12" s="236"/>
      <c r="FNE12" s="236"/>
      <c r="FNF12" s="236"/>
      <c r="FNG12" s="236"/>
      <c r="FNH12" s="236"/>
      <c r="FNI12" s="236"/>
      <c r="FNJ12" s="236"/>
      <c r="FNK12" s="236"/>
      <c r="FNL12" s="236"/>
      <c r="FNM12" s="236"/>
      <c r="FNN12" s="236"/>
      <c r="FNO12" s="236"/>
      <c r="FNP12" s="236"/>
      <c r="FNQ12" s="236"/>
      <c r="FNR12" s="236"/>
      <c r="FNS12" s="236"/>
      <c r="FNT12" s="236"/>
      <c r="FNU12" s="236"/>
      <c r="FNV12" s="236"/>
      <c r="FNW12" s="236"/>
      <c r="FNX12" s="236"/>
      <c r="FNY12" s="236"/>
      <c r="FNZ12" s="236"/>
      <c r="FOA12" s="236"/>
      <c r="FOB12" s="236"/>
      <c r="FOC12" s="236"/>
      <c r="FOD12" s="236"/>
      <c r="FOE12" s="236"/>
      <c r="FOF12" s="236"/>
      <c r="FOG12" s="236"/>
      <c r="FOH12" s="236"/>
      <c r="FOI12" s="236"/>
      <c r="FOJ12" s="236"/>
      <c r="FOK12" s="236"/>
      <c r="FOL12" s="236"/>
      <c r="FOM12" s="236"/>
      <c r="FON12" s="236"/>
      <c r="FOO12" s="236"/>
      <c r="FOP12" s="236"/>
      <c r="FOQ12" s="236"/>
      <c r="FOR12" s="236"/>
      <c r="FOS12" s="236"/>
      <c r="FOT12" s="236"/>
      <c r="FOU12" s="236"/>
      <c r="FOV12" s="236"/>
      <c r="FOW12" s="236"/>
      <c r="FOX12" s="236"/>
      <c r="FOY12" s="236"/>
      <c r="FOZ12" s="236"/>
      <c r="FPA12" s="236"/>
      <c r="FPB12" s="236"/>
      <c r="FPC12" s="236"/>
      <c r="FPD12" s="236"/>
      <c r="FPE12" s="236"/>
      <c r="FPF12" s="236"/>
      <c r="FPG12" s="236"/>
      <c r="FPH12" s="236"/>
      <c r="FPI12" s="236"/>
      <c r="FPJ12" s="236"/>
      <c r="FPK12" s="236"/>
      <c r="FPL12" s="236"/>
      <c r="FPM12" s="236"/>
      <c r="FPN12" s="236"/>
      <c r="FPO12" s="236"/>
      <c r="FPP12" s="236"/>
      <c r="FPQ12" s="236"/>
      <c r="FPR12" s="236"/>
      <c r="FPS12" s="236"/>
      <c r="FPT12" s="236"/>
      <c r="FPU12" s="236"/>
      <c r="FPV12" s="236"/>
      <c r="FPW12" s="236"/>
      <c r="FPX12" s="236"/>
      <c r="FPY12" s="236"/>
      <c r="FPZ12" s="236"/>
      <c r="FQA12" s="236"/>
      <c r="FQB12" s="236"/>
      <c r="FQC12" s="236"/>
      <c r="FQD12" s="236"/>
      <c r="FQE12" s="236"/>
      <c r="FQF12" s="236"/>
      <c r="FQG12" s="236"/>
      <c r="FQH12" s="236"/>
      <c r="FQI12" s="236"/>
      <c r="FQJ12" s="236"/>
      <c r="FQK12" s="236"/>
      <c r="FQL12" s="236"/>
      <c r="FQM12" s="236"/>
      <c r="FQN12" s="236"/>
      <c r="FQO12" s="236"/>
      <c r="FQP12" s="236"/>
      <c r="FQQ12" s="236"/>
      <c r="FQR12" s="236"/>
      <c r="FQS12" s="236"/>
      <c r="FQT12" s="236"/>
      <c r="FQU12" s="236"/>
      <c r="FQV12" s="236"/>
      <c r="FQW12" s="236"/>
      <c r="FQX12" s="236"/>
      <c r="FQY12" s="236"/>
      <c r="FQZ12" s="236"/>
      <c r="FRA12" s="236"/>
      <c r="FRB12" s="236"/>
      <c r="FRC12" s="236"/>
      <c r="FRD12" s="236"/>
      <c r="FRE12" s="236"/>
      <c r="FRF12" s="236"/>
      <c r="FRG12" s="236"/>
      <c r="FRH12" s="236"/>
      <c r="FRI12" s="236"/>
      <c r="FRJ12" s="236"/>
      <c r="FRK12" s="236"/>
      <c r="FRL12" s="236"/>
      <c r="FRM12" s="236"/>
      <c r="FRN12" s="236"/>
      <c r="FRO12" s="236"/>
      <c r="FRP12" s="236"/>
      <c r="FRQ12" s="236"/>
      <c r="FRR12" s="236"/>
      <c r="FRS12" s="236"/>
      <c r="FRT12" s="236"/>
      <c r="FRU12" s="236"/>
      <c r="FRV12" s="236"/>
      <c r="FRW12" s="236"/>
      <c r="FRX12" s="236"/>
      <c r="FRY12" s="236"/>
      <c r="FRZ12" s="236"/>
      <c r="FSA12" s="236"/>
      <c r="FSB12" s="236"/>
      <c r="FSC12" s="236"/>
      <c r="FSD12" s="236"/>
      <c r="FSE12" s="236"/>
      <c r="FSF12" s="236"/>
      <c r="FSG12" s="236"/>
      <c r="FSH12" s="236"/>
      <c r="FSI12" s="236"/>
      <c r="FSJ12" s="236"/>
      <c r="FSK12" s="236"/>
      <c r="FSL12" s="236"/>
      <c r="FSM12" s="236"/>
      <c r="FSN12" s="236"/>
      <c r="FSO12" s="236"/>
      <c r="FSP12" s="236"/>
      <c r="FSQ12" s="236"/>
      <c r="FSR12" s="236"/>
      <c r="FSS12" s="236"/>
      <c r="FST12" s="236"/>
      <c r="FSU12" s="236"/>
      <c r="FSV12" s="236"/>
      <c r="FSW12" s="236"/>
      <c r="FSX12" s="236"/>
      <c r="FSY12" s="236"/>
      <c r="FSZ12" s="236"/>
      <c r="FTA12" s="236"/>
      <c r="FTB12" s="236"/>
      <c r="FTC12" s="236"/>
      <c r="FTD12" s="236"/>
      <c r="FTE12" s="236"/>
      <c r="FTF12" s="236"/>
      <c r="FTG12" s="236"/>
      <c r="FTH12" s="236"/>
      <c r="FTI12" s="236"/>
      <c r="FTJ12" s="236"/>
      <c r="FTK12" s="236"/>
      <c r="FTL12" s="236"/>
      <c r="FTM12" s="236"/>
      <c r="FTN12" s="236"/>
      <c r="FTO12" s="236"/>
      <c r="FTP12" s="236"/>
      <c r="FTQ12" s="236"/>
      <c r="FTR12" s="236"/>
      <c r="FTS12" s="236"/>
      <c r="FTT12" s="236"/>
      <c r="FTU12" s="236"/>
      <c r="FTV12" s="236"/>
      <c r="FTW12" s="236"/>
      <c r="FTX12" s="236"/>
      <c r="FTY12" s="236"/>
      <c r="FTZ12" s="236"/>
      <c r="FUA12" s="236"/>
      <c r="FUB12" s="236"/>
      <c r="FUC12" s="236"/>
      <c r="FUD12" s="236"/>
      <c r="FUE12" s="236"/>
      <c r="FUF12" s="236"/>
      <c r="FUG12" s="236"/>
      <c r="FUH12" s="236"/>
      <c r="FUI12" s="236"/>
      <c r="FUJ12" s="236"/>
      <c r="FUK12" s="236"/>
      <c r="FUL12" s="236"/>
      <c r="FUM12" s="236"/>
      <c r="FUN12" s="236"/>
      <c r="FUO12" s="236"/>
      <c r="FUP12" s="236"/>
      <c r="FUQ12" s="236"/>
      <c r="FUR12" s="236"/>
      <c r="FUS12" s="236"/>
      <c r="FUT12" s="236"/>
      <c r="FUU12" s="236"/>
      <c r="FUV12" s="236"/>
      <c r="FUW12" s="236"/>
      <c r="FUX12" s="236"/>
      <c r="FUY12" s="236"/>
      <c r="FUZ12" s="236"/>
      <c r="FVA12" s="236"/>
      <c r="FVB12" s="236"/>
      <c r="FVC12" s="236"/>
      <c r="FVD12" s="236"/>
      <c r="FVE12" s="236"/>
      <c r="FVF12" s="236"/>
      <c r="FVG12" s="236"/>
      <c r="FVH12" s="236"/>
      <c r="FVI12" s="236"/>
      <c r="FVJ12" s="236"/>
      <c r="FVK12" s="236"/>
      <c r="FVL12" s="236"/>
      <c r="FVM12" s="236"/>
      <c r="FVN12" s="236"/>
      <c r="FVO12" s="236"/>
      <c r="FVP12" s="236"/>
      <c r="FVQ12" s="236"/>
      <c r="FVR12" s="236"/>
      <c r="FVS12" s="236"/>
      <c r="FVT12" s="236"/>
      <c r="FVU12" s="236"/>
      <c r="FVV12" s="236"/>
      <c r="FVW12" s="236"/>
      <c r="FVX12" s="236"/>
      <c r="FVY12" s="236"/>
      <c r="FVZ12" s="236"/>
      <c r="FWA12" s="236"/>
      <c r="FWB12" s="236"/>
      <c r="FWC12" s="236"/>
      <c r="FWD12" s="236"/>
      <c r="FWE12" s="236"/>
      <c r="FWF12" s="236"/>
      <c r="FWG12" s="236"/>
      <c r="FWH12" s="236"/>
      <c r="FWI12" s="236"/>
      <c r="FWJ12" s="236"/>
      <c r="FWK12" s="236"/>
      <c r="FWL12" s="236"/>
      <c r="FWM12" s="236"/>
      <c r="FWN12" s="236"/>
      <c r="FWO12" s="236"/>
      <c r="FWP12" s="236"/>
      <c r="FWQ12" s="236"/>
      <c r="FWR12" s="236"/>
      <c r="FWS12" s="236"/>
      <c r="FWT12" s="236"/>
      <c r="FWU12" s="236"/>
      <c r="FWV12" s="236"/>
      <c r="FWW12" s="236"/>
      <c r="FWX12" s="236"/>
      <c r="FWY12" s="236"/>
      <c r="FWZ12" s="236"/>
      <c r="FXA12" s="236"/>
      <c r="FXB12" s="236"/>
      <c r="FXC12" s="236"/>
      <c r="FXD12" s="236"/>
      <c r="FXE12" s="236"/>
      <c r="FXF12" s="236"/>
      <c r="FXG12" s="236"/>
      <c r="FXH12" s="236"/>
      <c r="FXI12" s="236"/>
      <c r="FXJ12" s="236"/>
      <c r="FXK12" s="236"/>
      <c r="FXL12" s="236"/>
      <c r="FXM12" s="236"/>
      <c r="FXN12" s="236"/>
      <c r="FXO12" s="236"/>
      <c r="FXP12" s="236"/>
      <c r="FXQ12" s="236"/>
      <c r="FXR12" s="236"/>
      <c r="FXS12" s="236"/>
      <c r="FXT12" s="236"/>
      <c r="FXU12" s="236"/>
      <c r="FXV12" s="236"/>
      <c r="FXW12" s="236"/>
      <c r="FXX12" s="236"/>
      <c r="FXY12" s="236"/>
      <c r="FXZ12" s="236"/>
      <c r="FYA12" s="236"/>
      <c r="FYB12" s="236"/>
      <c r="FYC12" s="236"/>
      <c r="FYD12" s="236"/>
      <c r="FYE12" s="236"/>
      <c r="FYF12" s="236"/>
      <c r="FYG12" s="236"/>
      <c r="FYH12" s="236"/>
      <c r="FYI12" s="236"/>
      <c r="FYJ12" s="236"/>
      <c r="FYK12" s="236"/>
      <c r="FYL12" s="236"/>
      <c r="FYM12" s="236"/>
      <c r="FYN12" s="236"/>
      <c r="FYO12" s="236"/>
      <c r="FYP12" s="236"/>
      <c r="FYQ12" s="236"/>
      <c r="FYR12" s="236"/>
      <c r="FYS12" s="236"/>
      <c r="FYT12" s="236"/>
      <c r="FYU12" s="236"/>
      <c r="FYV12" s="236"/>
      <c r="FYW12" s="236"/>
      <c r="FYX12" s="236"/>
      <c r="FYY12" s="236"/>
      <c r="FYZ12" s="236"/>
      <c r="FZA12" s="236"/>
      <c r="FZB12" s="236"/>
      <c r="FZC12" s="236"/>
      <c r="FZD12" s="236"/>
      <c r="FZE12" s="236"/>
      <c r="FZF12" s="236"/>
      <c r="FZG12" s="236"/>
      <c r="FZH12" s="236"/>
      <c r="FZI12" s="236"/>
      <c r="FZJ12" s="236"/>
      <c r="FZK12" s="236"/>
      <c r="FZL12" s="236"/>
      <c r="FZM12" s="236"/>
      <c r="FZN12" s="236"/>
      <c r="FZO12" s="236"/>
      <c r="FZP12" s="236"/>
      <c r="FZQ12" s="236"/>
      <c r="FZR12" s="236"/>
      <c r="FZS12" s="236"/>
      <c r="FZT12" s="236"/>
      <c r="FZU12" s="236"/>
      <c r="FZV12" s="236"/>
      <c r="FZW12" s="236"/>
      <c r="FZX12" s="236"/>
      <c r="FZY12" s="236"/>
      <c r="FZZ12" s="236"/>
      <c r="GAA12" s="236"/>
      <c r="GAB12" s="236"/>
      <c r="GAC12" s="236"/>
      <c r="GAD12" s="236"/>
      <c r="GAE12" s="236"/>
      <c r="GAF12" s="236"/>
      <c r="GAG12" s="236"/>
      <c r="GAH12" s="236"/>
      <c r="GAI12" s="236"/>
      <c r="GAJ12" s="236"/>
      <c r="GAK12" s="236"/>
      <c r="GAL12" s="236"/>
      <c r="GAM12" s="236"/>
      <c r="GAN12" s="236"/>
      <c r="GAO12" s="236"/>
      <c r="GAP12" s="236"/>
      <c r="GAQ12" s="236"/>
      <c r="GAR12" s="236"/>
      <c r="GAS12" s="236"/>
      <c r="GAT12" s="236"/>
      <c r="GAU12" s="236"/>
      <c r="GAV12" s="236"/>
      <c r="GAW12" s="236"/>
      <c r="GAX12" s="236"/>
      <c r="GAY12" s="236"/>
      <c r="GAZ12" s="236"/>
      <c r="GBA12" s="236"/>
      <c r="GBB12" s="236"/>
      <c r="GBC12" s="236"/>
      <c r="GBD12" s="236"/>
      <c r="GBE12" s="236"/>
      <c r="GBF12" s="236"/>
      <c r="GBG12" s="236"/>
      <c r="GBH12" s="236"/>
      <c r="GBI12" s="236"/>
      <c r="GBJ12" s="236"/>
      <c r="GBK12" s="236"/>
      <c r="GBL12" s="236"/>
      <c r="GBM12" s="236"/>
      <c r="GBN12" s="236"/>
      <c r="GBO12" s="236"/>
      <c r="GBP12" s="236"/>
      <c r="GBQ12" s="236"/>
      <c r="GBR12" s="236"/>
      <c r="GBS12" s="236"/>
      <c r="GBT12" s="236"/>
      <c r="GBU12" s="236"/>
      <c r="GBV12" s="236"/>
      <c r="GBW12" s="236"/>
      <c r="GBX12" s="236"/>
      <c r="GBY12" s="236"/>
      <c r="GBZ12" s="236"/>
      <c r="GCA12" s="236"/>
      <c r="GCB12" s="236"/>
      <c r="GCC12" s="236"/>
      <c r="GCD12" s="236"/>
      <c r="GCE12" s="236"/>
      <c r="GCF12" s="236"/>
      <c r="GCG12" s="236"/>
      <c r="GCH12" s="236"/>
      <c r="GCI12" s="236"/>
      <c r="GCJ12" s="236"/>
      <c r="GCK12" s="236"/>
      <c r="GCL12" s="236"/>
      <c r="GCM12" s="236"/>
      <c r="GCN12" s="236"/>
      <c r="GCO12" s="236"/>
      <c r="GCP12" s="236"/>
      <c r="GCQ12" s="236"/>
      <c r="GCR12" s="236"/>
      <c r="GCS12" s="236"/>
      <c r="GCT12" s="236"/>
      <c r="GCU12" s="236"/>
      <c r="GCV12" s="236"/>
      <c r="GCW12" s="236"/>
      <c r="GCX12" s="236"/>
      <c r="GCY12" s="236"/>
      <c r="GCZ12" s="236"/>
      <c r="GDA12" s="236"/>
      <c r="GDB12" s="236"/>
      <c r="GDC12" s="236"/>
      <c r="GDD12" s="236"/>
      <c r="GDE12" s="236"/>
      <c r="GDF12" s="236"/>
      <c r="GDG12" s="236"/>
      <c r="GDH12" s="236"/>
      <c r="GDI12" s="236"/>
      <c r="GDJ12" s="236"/>
      <c r="GDK12" s="236"/>
      <c r="GDL12" s="236"/>
      <c r="GDM12" s="236"/>
      <c r="GDN12" s="236"/>
      <c r="GDO12" s="236"/>
      <c r="GDP12" s="236"/>
      <c r="GDQ12" s="236"/>
      <c r="GDR12" s="236"/>
      <c r="GDS12" s="236"/>
      <c r="GDT12" s="236"/>
      <c r="GDU12" s="236"/>
      <c r="GDV12" s="236"/>
      <c r="GDW12" s="236"/>
      <c r="GDX12" s="236"/>
      <c r="GDY12" s="236"/>
      <c r="GDZ12" s="236"/>
      <c r="GEA12" s="236"/>
      <c r="GEB12" s="236"/>
      <c r="GEC12" s="236"/>
      <c r="GED12" s="236"/>
      <c r="GEE12" s="236"/>
      <c r="GEF12" s="236"/>
      <c r="GEG12" s="236"/>
      <c r="GEH12" s="236"/>
      <c r="GEI12" s="236"/>
      <c r="GEJ12" s="236"/>
      <c r="GEK12" s="236"/>
      <c r="GEL12" s="236"/>
      <c r="GEM12" s="236"/>
      <c r="GEN12" s="236"/>
      <c r="GEO12" s="236"/>
      <c r="GEP12" s="236"/>
      <c r="GEQ12" s="236"/>
      <c r="GER12" s="236"/>
      <c r="GES12" s="236"/>
      <c r="GET12" s="236"/>
      <c r="GEU12" s="236"/>
      <c r="GEV12" s="236"/>
      <c r="GEW12" s="236"/>
      <c r="GEX12" s="236"/>
      <c r="GEY12" s="236"/>
      <c r="GEZ12" s="236"/>
      <c r="GFA12" s="236"/>
      <c r="GFB12" s="236"/>
      <c r="GFC12" s="236"/>
      <c r="GFD12" s="236"/>
      <c r="GFE12" s="236"/>
      <c r="GFF12" s="236"/>
      <c r="GFG12" s="236"/>
      <c r="GFH12" s="236"/>
      <c r="GFI12" s="236"/>
      <c r="GFJ12" s="236"/>
      <c r="GFK12" s="236"/>
      <c r="GFL12" s="236"/>
      <c r="GFM12" s="236"/>
      <c r="GFN12" s="236"/>
      <c r="GFO12" s="236"/>
      <c r="GFP12" s="236"/>
      <c r="GFQ12" s="236"/>
      <c r="GFR12" s="236"/>
      <c r="GFS12" s="236"/>
      <c r="GFT12" s="236"/>
      <c r="GFU12" s="236"/>
      <c r="GFV12" s="236"/>
      <c r="GFW12" s="236"/>
      <c r="GFX12" s="236"/>
      <c r="GFY12" s="236"/>
      <c r="GFZ12" s="236"/>
      <c r="GGA12" s="236"/>
      <c r="GGB12" s="236"/>
      <c r="GGC12" s="236"/>
      <c r="GGD12" s="236"/>
      <c r="GGE12" s="236"/>
      <c r="GGF12" s="236"/>
      <c r="GGG12" s="236"/>
      <c r="GGH12" s="236"/>
      <c r="GGI12" s="236"/>
      <c r="GGJ12" s="236"/>
      <c r="GGK12" s="236"/>
      <c r="GGL12" s="236"/>
      <c r="GGM12" s="236"/>
      <c r="GGN12" s="236"/>
      <c r="GGO12" s="236"/>
      <c r="GGP12" s="236"/>
      <c r="GGQ12" s="236"/>
      <c r="GGR12" s="236"/>
      <c r="GGS12" s="236"/>
      <c r="GGT12" s="236"/>
      <c r="GGU12" s="236"/>
      <c r="GGV12" s="236"/>
      <c r="GGW12" s="236"/>
      <c r="GGX12" s="236"/>
      <c r="GGY12" s="236"/>
      <c r="GGZ12" s="236"/>
      <c r="GHA12" s="236"/>
      <c r="GHB12" s="236"/>
      <c r="GHC12" s="236"/>
      <c r="GHD12" s="236"/>
      <c r="GHE12" s="236"/>
      <c r="GHF12" s="236"/>
      <c r="GHG12" s="236"/>
      <c r="GHH12" s="236"/>
      <c r="GHI12" s="236"/>
      <c r="GHJ12" s="236"/>
      <c r="GHK12" s="236"/>
      <c r="GHL12" s="236"/>
      <c r="GHM12" s="236"/>
      <c r="GHN12" s="236"/>
      <c r="GHO12" s="236"/>
      <c r="GHP12" s="236"/>
      <c r="GHQ12" s="236"/>
      <c r="GHR12" s="236"/>
      <c r="GHS12" s="236"/>
      <c r="GHT12" s="236"/>
      <c r="GHU12" s="236"/>
      <c r="GHV12" s="236"/>
      <c r="GHW12" s="236"/>
      <c r="GHX12" s="236"/>
      <c r="GHY12" s="236"/>
      <c r="GHZ12" s="236"/>
      <c r="GIA12" s="236"/>
      <c r="GIB12" s="236"/>
      <c r="GIC12" s="236"/>
      <c r="GID12" s="236"/>
      <c r="GIE12" s="236"/>
      <c r="GIF12" s="236"/>
      <c r="GIG12" s="236"/>
      <c r="GIH12" s="236"/>
      <c r="GII12" s="236"/>
      <c r="GIJ12" s="236"/>
      <c r="GIK12" s="236"/>
      <c r="GIL12" s="236"/>
      <c r="GIM12" s="236"/>
      <c r="GIN12" s="236"/>
      <c r="GIO12" s="236"/>
      <c r="GIP12" s="236"/>
      <c r="GIQ12" s="236"/>
      <c r="GIR12" s="236"/>
      <c r="GIS12" s="236"/>
      <c r="GIT12" s="236"/>
      <c r="GIU12" s="236"/>
      <c r="GIV12" s="236"/>
      <c r="GIW12" s="236"/>
      <c r="GIX12" s="236"/>
      <c r="GIY12" s="236"/>
      <c r="GIZ12" s="236"/>
      <c r="GJA12" s="236"/>
      <c r="GJB12" s="236"/>
      <c r="GJC12" s="236"/>
      <c r="GJD12" s="236"/>
      <c r="GJE12" s="236"/>
      <c r="GJF12" s="236"/>
      <c r="GJG12" s="236"/>
      <c r="GJH12" s="236"/>
      <c r="GJI12" s="236"/>
      <c r="GJJ12" s="236"/>
      <c r="GJK12" s="236"/>
      <c r="GJL12" s="236"/>
      <c r="GJM12" s="236"/>
      <c r="GJN12" s="236"/>
      <c r="GJO12" s="236"/>
      <c r="GJP12" s="236"/>
      <c r="GJQ12" s="236"/>
      <c r="GJR12" s="236"/>
      <c r="GJS12" s="236"/>
      <c r="GJT12" s="236"/>
      <c r="GJU12" s="236"/>
      <c r="GJV12" s="236"/>
      <c r="GJW12" s="236"/>
      <c r="GJX12" s="236"/>
      <c r="GJY12" s="236"/>
      <c r="GJZ12" s="236"/>
      <c r="GKA12" s="236"/>
      <c r="GKB12" s="236"/>
      <c r="GKC12" s="236"/>
      <c r="GKD12" s="236"/>
      <c r="GKE12" s="236"/>
      <c r="GKF12" s="236"/>
      <c r="GKG12" s="236"/>
      <c r="GKH12" s="236"/>
      <c r="GKI12" s="236"/>
      <c r="GKJ12" s="236"/>
      <c r="GKK12" s="236"/>
      <c r="GKL12" s="236"/>
      <c r="GKM12" s="236"/>
      <c r="GKN12" s="236"/>
      <c r="GKO12" s="236"/>
      <c r="GKP12" s="236"/>
      <c r="GKQ12" s="236"/>
      <c r="GKR12" s="236"/>
      <c r="GKS12" s="236"/>
      <c r="GKT12" s="236"/>
      <c r="GKU12" s="236"/>
      <c r="GKV12" s="236"/>
      <c r="GKW12" s="236"/>
      <c r="GKX12" s="236"/>
      <c r="GKY12" s="236"/>
      <c r="GKZ12" s="236"/>
      <c r="GLA12" s="236"/>
      <c r="GLB12" s="236"/>
      <c r="GLC12" s="236"/>
      <c r="GLD12" s="236"/>
      <c r="GLE12" s="236"/>
      <c r="GLF12" s="236"/>
      <c r="GLG12" s="236"/>
      <c r="GLH12" s="236"/>
      <c r="GLI12" s="236"/>
      <c r="GLJ12" s="236"/>
      <c r="GLK12" s="236"/>
      <c r="GLL12" s="236"/>
      <c r="GLM12" s="236"/>
      <c r="GLN12" s="236"/>
      <c r="GLO12" s="236"/>
      <c r="GLP12" s="236"/>
      <c r="GLQ12" s="236"/>
      <c r="GLR12" s="236"/>
      <c r="GLS12" s="236"/>
      <c r="GLT12" s="236"/>
      <c r="GLU12" s="236"/>
      <c r="GLV12" s="236"/>
      <c r="GLW12" s="236"/>
      <c r="GLX12" s="236"/>
      <c r="GLY12" s="236"/>
      <c r="GLZ12" s="236"/>
      <c r="GMA12" s="236"/>
      <c r="GMB12" s="236"/>
      <c r="GMC12" s="236"/>
      <c r="GMD12" s="236"/>
      <c r="GME12" s="236"/>
      <c r="GMF12" s="236"/>
      <c r="GMG12" s="236"/>
      <c r="GMH12" s="236"/>
      <c r="GMI12" s="236"/>
      <c r="GMJ12" s="236"/>
      <c r="GMK12" s="236"/>
      <c r="GML12" s="236"/>
      <c r="GMM12" s="236"/>
      <c r="GMN12" s="236"/>
      <c r="GMO12" s="236"/>
      <c r="GMP12" s="236"/>
      <c r="GMQ12" s="236"/>
      <c r="GMR12" s="236"/>
      <c r="GMS12" s="236"/>
      <c r="GMT12" s="236"/>
      <c r="GMU12" s="236"/>
      <c r="GMV12" s="236"/>
      <c r="GMW12" s="236"/>
      <c r="GMX12" s="236"/>
      <c r="GMY12" s="236"/>
      <c r="GMZ12" s="236"/>
      <c r="GNA12" s="236"/>
      <c r="GNB12" s="236"/>
      <c r="GNC12" s="236"/>
      <c r="GND12" s="236"/>
      <c r="GNE12" s="236"/>
      <c r="GNF12" s="236"/>
      <c r="GNG12" s="236"/>
      <c r="GNH12" s="236"/>
      <c r="GNI12" s="236"/>
      <c r="GNJ12" s="236"/>
      <c r="GNK12" s="236"/>
      <c r="GNL12" s="236"/>
      <c r="GNM12" s="236"/>
      <c r="GNN12" s="236"/>
      <c r="GNO12" s="236"/>
      <c r="GNP12" s="236"/>
      <c r="GNQ12" s="236"/>
      <c r="GNR12" s="236"/>
      <c r="GNS12" s="236"/>
      <c r="GNT12" s="236"/>
      <c r="GNU12" s="236"/>
      <c r="GNV12" s="236"/>
      <c r="GNW12" s="236"/>
      <c r="GNX12" s="236"/>
      <c r="GNY12" s="236"/>
      <c r="GNZ12" s="236"/>
      <c r="GOA12" s="236"/>
      <c r="GOB12" s="236"/>
      <c r="GOC12" s="236"/>
      <c r="GOD12" s="236"/>
      <c r="GOE12" s="236"/>
      <c r="GOF12" s="236"/>
      <c r="GOG12" s="236"/>
      <c r="GOH12" s="236"/>
      <c r="GOI12" s="236"/>
      <c r="GOJ12" s="236"/>
      <c r="GOK12" s="236"/>
      <c r="GOL12" s="236"/>
      <c r="GOM12" s="236"/>
      <c r="GON12" s="236"/>
      <c r="GOO12" s="236"/>
      <c r="GOP12" s="236"/>
      <c r="GOQ12" s="236"/>
      <c r="GOR12" s="236"/>
      <c r="GOS12" s="236"/>
      <c r="GOT12" s="236"/>
      <c r="GOU12" s="236"/>
      <c r="GOV12" s="236"/>
      <c r="GOW12" s="236"/>
      <c r="GOX12" s="236"/>
      <c r="GOY12" s="236"/>
      <c r="GOZ12" s="236"/>
      <c r="GPA12" s="236"/>
      <c r="GPB12" s="236"/>
      <c r="GPC12" s="236"/>
      <c r="GPD12" s="236"/>
      <c r="GPE12" s="236"/>
      <c r="GPF12" s="236"/>
      <c r="GPG12" s="236"/>
      <c r="GPH12" s="236"/>
      <c r="GPI12" s="236"/>
      <c r="GPJ12" s="236"/>
      <c r="GPK12" s="236"/>
      <c r="GPL12" s="236"/>
      <c r="GPM12" s="236"/>
      <c r="GPN12" s="236"/>
      <c r="GPO12" s="236"/>
      <c r="GPP12" s="236"/>
      <c r="GPQ12" s="236"/>
      <c r="GPR12" s="236"/>
      <c r="GPS12" s="236"/>
      <c r="GPT12" s="236"/>
      <c r="GPU12" s="236"/>
      <c r="GPV12" s="236"/>
      <c r="GPW12" s="236"/>
      <c r="GPX12" s="236"/>
      <c r="GPY12" s="236"/>
      <c r="GPZ12" s="236"/>
      <c r="GQA12" s="236"/>
      <c r="GQB12" s="236"/>
      <c r="GQC12" s="236"/>
      <c r="GQD12" s="236"/>
      <c r="GQE12" s="236"/>
      <c r="GQF12" s="236"/>
      <c r="GQG12" s="236"/>
      <c r="GQH12" s="236"/>
      <c r="GQI12" s="236"/>
      <c r="GQJ12" s="236"/>
      <c r="GQK12" s="236"/>
      <c r="GQL12" s="236"/>
      <c r="GQM12" s="236"/>
      <c r="GQN12" s="236"/>
      <c r="GQO12" s="236"/>
      <c r="GQP12" s="236"/>
      <c r="GQQ12" s="236"/>
      <c r="GQR12" s="236"/>
      <c r="GQS12" s="236"/>
      <c r="GQT12" s="236"/>
      <c r="GQU12" s="236"/>
      <c r="GQV12" s="236"/>
      <c r="GQW12" s="236"/>
      <c r="GQX12" s="236"/>
      <c r="GQY12" s="236"/>
      <c r="GQZ12" s="236"/>
      <c r="GRA12" s="236"/>
      <c r="GRB12" s="236"/>
      <c r="GRC12" s="236"/>
      <c r="GRD12" s="236"/>
      <c r="GRE12" s="236"/>
      <c r="GRF12" s="236"/>
      <c r="GRG12" s="236"/>
      <c r="GRH12" s="236"/>
      <c r="GRI12" s="236"/>
      <c r="GRJ12" s="236"/>
      <c r="GRK12" s="236"/>
      <c r="GRL12" s="236"/>
      <c r="GRM12" s="236"/>
      <c r="GRN12" s="236"/>
      <c r="GRO12" s="236"/>
      <c r="GRP12" s="236"/>
      <c r="GRQ12" s="236"/>
      <c r="GRR12" s="236"/>
      <c r="GRS12" s="236"/>
      <c r="GRT12" s="236"/>
      <c r="GRU12" s="236"/>
      <c r="GRV12" s="236"/>
      <c r="GRW12" s="236"/>
      <c r="GRX12" s="236"/>
      <c r="GRY12" s="236"/>
      <c r="GRZ12" s="236"/>
      <c r="GSA12" s="236"/>
      <c r="GSB12" s="236"/>
      <c r="GSC12" s="236"/>
      <c r="GSD12" s="236"/>
      <c r="GSE12" s="236"/>
      <c r="GSF12" s="236"/>
      <c r="GSG12" s="236"/>
      <c r="GSH12" s="236"/>
      <c r="GSI12" s="236"/>
      <c r="GSJ12" s="236"/>
      <c r="GSK12" s="236"/>
      <c r="GSL12" s="236"/>
      <c r="GSM12" s="236"/>
      <c r="GSN12" s="236"/>
      <c r="GSO12" s="236"/>
      <c r="GSP12" s="236"/>
      <c r="GSQ12" s="236"/>
      <c r="GSR12" s="236"/>
      <c r="GSS12" s="236"/>
      <c r="GST12" s="236"/>
      <c r="GSU12" s="236"/>
      <c r="GSV12" s="236"/>
      <c r="GSW12" s="236"/>
      <c r="GSX12" s="236"/>
      <c r="GSY12" s="236"/>
      <c r="GSZ12" s="236"/>
      <c r="GTA12" s="236"/>
      <c r="GTB12" s="236"/>
      <c r="GTC12" s="236"/>
      <c r="GTD12" s="236"/>
      <c r="GTE12" s="236"/>
      <c r="GTF12" s="236"/>
      <c r="GTG12" s="236"/>
      <c r="GTH12" s="236"/>
      <c r="GTI12" s="236"/>
      <c r="GTJ12" s="236"/>
      <c r="GTK12" s="236"/>
      <c r="GTL12" s="236"/>
      <c r="GTM12" s="236"/>
      <c r="GTN12" s="236"/>
      <c r="GTO12" s="236"/>
      <c r="GTP12" s="236"/>
      <c r="GTQ12" s="236"/>
      <c r="GTR12" s="236"/>
      <c r="GTS12" s="236"/>
      <c r="GTT12" s="236"/>
      <c r="GTU12" s="236"/>
      <c r="GTV12" s="236"/>
      <c r="GTW12" s="236"/>
      <c r="GTX12" s="236"/>
      <c r="GTY12" s="236"/>
      <c r="GTZ12" s="236"/>
      <c r="GUA12" s="236"/>
      <c r="GUB12" s="236"/>
      <c r="GUC12" s="236"/>
      <c r="GUD12" s="236"/>
      <c r="GUE12" s="236"/>
      <c r="GUF12" s="236"/>
      <c r="GUG12" s="236"/>
      <c r="GUH12" s="236"/>
      <c r="GUI12" s="236"/>
      <c r="GUJ12" s="236"/>
      <c r="GUK12" s="236"/>
      <c r="GUL12" s="236"/>
      <c r="GUM12" s="236"/>
      <c r="GUN12" s="236"/>
      <c r="GUO12" s="236"/>
      <c r="GUP12" s="236"/>
      <c r="GUQ12" s="236"/>
      <c r="GUR12" s="236"/>
      <c r="GUS12" s="236"/>
      <c r="GUT12" s="236"/>
      <c r="GUU12" s="236"/>
      <c r="GUV12" s="236"/>
      <c r="GUW12" s="236"/>
      <c r="GUX12" s="236"/>
      <c r="GUY12" s="236"/>
      <c r="GUZ12" s="236"/>
      <c r="GVA12" s="236"/>
      <c r="GVB12" s="236"/>
      <c r="GVC12" s="236"/>
      <c r="GVD12" s="236"/>
      <c r="GVE12" s="236"/>
      <c r="GVF12" s="236"/>
      <c r="GVG12" s="236"/>
      <c r="GVH12" s="236"/>
      <c r="GVI12" s="236"/>
      <c r="GVJ12" s="236"/>
      <c r="GVK12" s="236"/>
      <c r="GVL12" s="236"/>
      <c r="GVM12" s="236"/>
      <c r="GVN12" s="236"/>
      <c r="GVO12" s="236"/>
      <c r="GVP12" s="236"/>
      <c r="GVQ12" s="236"/>
      <c r="GVR12" s="236"/>
      <c r="GVS12" s="236"/>
      <c r="GVT12" s="236"/>
      <c r="GVU12" s="236"/>
      <c r="GVV12" s="236"/>
      <c r="GVW12" s="236"/>
      <c r="GVX12" s="236"/>
      <c r="GVY12" s="236"/>
      <c r="GVZ12" s="236"/>
      <c r="GWA12" s="236"/>
      <c r="GWB12" s="236"/>
      <c r="GWC12" s="236"/>
      <c r="GWD12" s="236"/>
      <c r="GWE12" s="236"/>
      <c r="GWF12" s="236"/>
      <c r="GWG12" s="236"/>
      <c r="GWH12" s="236"/>
      <c r="GWI12" s="236"/>
      <c r="GWJ12" s="236"/>
      <c r="GWK12" s="236"/>
      <c r="GWL12" s="236"/>
      <c r="GWM12" s="236"/>
      <c r="GWN12" s="236"/>
      <c r="GWO12" s="236"/>
      <c r="GWP12" s="236"/>
      <c r="GWQ12" s="236"/>
      <c r="GWR12" s="236"/>
      <c r="GWS12" s="236"/>
      <c r="GWT12" s="236"/>
      <c r="GWU12" s="236"/>
      <c r="GWV12" s="236"/>
      <c r="GWW12" s="236"/>
      <c r="GWX12" s="236"/>
      <c r="GWY12" s="236"/>
      <c r="GWZ12" s="236"/>
      <c r="GXA12" s="236"/>
      <c r="GXB12" s="236"/>
      <c r="GXC12" s="236"/>
      <c r="GXD12" s="236"/>
      <c r="GXE12" s="236"/>
      <c r="GXF12" s="236"/>
      <c r="GXG12" s="236"/>
      <c r="GXH12" s="236"/>
      <c r="GXI12" s="236"/>
      <c r="GXJ12" s="236"/>
      <c r="GXK12" s="236"/>
      <c r="GXL12" s="236"/>
      <c r="GXM12" s="236"/>
      <c r="GXN12" s="236"/>
      <c r="GXO12" s="236"/>
      <c r="GXP12" s="236"/>
      <c r="GXQ12" s="236"/>
      <c r="GXR12" s="236"/>
      <c r="GXS12" s="236"/>
      <c r="GXT12" s="236"/>
      <c r="GXU12" s="236"/>
      <c r="GXV12" s="236"/>
      <c r="GXW12" s="236"/>
      <c r="GXX12" s="236"/>
      <c r="GXY12" s="236"/>
      <c r="GXZ12" s="236"/>
      <c r="GYA12" s="236"/>
      <c r="GYB12" s="236"/>
      <c r="GYC12" s="236"/>
      <c r="GYD12" s="236"/>
      <c r="GYE12" s="236"/>
      <c r="GYF12" s="236"/>
      <c r="GYG12" s="236"/>
      <c r="GYH12" s="236"/>
      <c r="GYI12" s="236"/>
      <c r="GYJ12" s="236"/>
      <c r="GYK12" s="236"/>
      <c r="GYL12" s="236"/>
      <c r="GYM12" s="236"/>
      <c r="GYN12" s="236"/>
      <c r="GYO12" s="236"/>
      <c r="GYP12" s="236"/>
      <c r="GYQ12" s="236"/>
      <c r="GYR12" s="236"/>
      <c r="GYS12" s="236"/>
      <c r="GYT12" s="236"/>
      <c r="GYU12" s="236"/>
      <c r="GYV12" s="236"/>
      <c r="GYW12" s="236"/>
      <c r="GYX12" s="236"/>
      <c r="GYY12" s="236"/>
      <c r="GYZ12" s="236"/>
      <c r="GZA12" s="236"/>
      <c r="GZB12" s="236"/>
      <c r="GZC12" s="236"/>
      <c r="GZD12" s="236"/>
      <c r="GZE12" s="236"/>
      <c r="GZF12" s="236"/>
      <c r="GZG12" s="236"/>
      <c r="GZH12" s="236"/>
      <c r="GZI12" s="236"/>
      <c r="GZJ12" s="236"/>
      <c r="GZK12" s="236"/>
      <c r="GZL12" s="236"/>
      <c r="GZM12" s="236"/>
      <c r="GZN12" s="236"/>
      <c r="GZO12" s="236"/>
      <c r="GZP12" s="236"/>
      <c r="GZQ12" s="236"/>
      <c r="GZR12" s="236"/>
      <c r="GZS12" s="236"/>
      <c r="GZT12" s="236"/>
      <c r="GZU12" s="236"/>
      <c r="GZV12" s="236"/>
      <c r="GZW12" s="236"/>
      <c r="GZX12" s="236"/>
      <c r="GZY12" s="236"/>
      <c r="GZZ12" s="236"/>
      <c r="HAA12" s="236"/>
      <c r="HAB12" s="236"/>
      <c r="HAC12" s="236"/>
      <c r="HAD12" s="236"/>
      <c r="HAE12" s="236"/>
      <c r="HAF12" s="236"/>
      <c r="HAG12" s="236"/>
      <c r="HAH12" s="236"/>
      <c r="HAI12" s="236"/>
      <c r="HAJ12" s="236"/>
      <c r="HAK12" s="236"/>
      <c r="HAL12" s="236"/>
      <c r="HAM12" s="236"/>
      <c r="HAN12" s="236"/>
      <c r="HAO12" s="236"/>
      <c r="HAP12" s="236"/>
      <c r="HAQ12" s="236"/>
      <c r="HAR12" s="236"/>
      <c r="HAS12" s="236"/>
      <c r="HAT12" s="236"/>
      <c r="HAU12" s="236"/>
      <c r="HAV12" s="236"/>
      <c r="HAW12" s="236"/>
      <c r="HAX12" s="236"/>
      <c r="HAY12" s="236"/>
      <c r="HAZ12" s="236"/>
      <c r="HBA12" s="236"/>
      <c r="HBB12" s="236"/>
      <c r="HBC12" s="236"/>
      <c r="HBD12" s="236"/>
      <c r="HBE12" s="236"/>
      <c r="HBF12" s="236"/>
      <c r="HBG12" s="236"/>
      <c r="HBH12" s="236"/>
      <c r="HBI12" s="236"/>
      <c r="HBJ12" s="236"/>
      <c r="HBK12" s="236"/>
      <c r="HBL12" s="236"/>
      <c r="HBM12" s="236"/>
      <c r="HBN12" s="236"/>
      <c r="HBO12" s="236"/>
      <c r="HBP12" s="236"/>
      <c r="HBQ12" s="236"/>
      <c r="HBR12" s="236"/>
      <c r="HBS12" s="236"/>
      <c r="HBT12" s="236"/>
      <c r="HBU12" s="236"/>
      <c r="HBV12" s="236"/>
      <c r="HBW12" s="236"/>
      <c r="HBX12" s="236"/>
      <c r="HBY12" s="236"/>
      <c r="HBZ12" s="236"/>
      <c r="HCA12" s="236"/>
      <c r="HCB12" s="236"/>
      <c r="HCC12" s="236"/>
      <c r="HCD12" s="236"/>
      <c r="HCE12" s="236"/>
      <c r="HCF12" s="236"/>
      <c r="HCG12" s="236"/>
      <c r="HCH12" s="236"/>
      <c r="HCI12" s="236"/>
      <c r="HCJ12" s="236"/>
      <c r="HCK12" s="236"/>
      <c r="HCL12" s="236"/>
      <c r="HCM12" s="236"/>
      <c r="HCN12" s="236"/>
      <c r="HCO12" s="236"/>
      <c r="HCP12" s="236"/>
      <c r="HCQ12" s="236"/>
      <c r="HCR12" s="236"/>
      <c r="HCS12" s="236"/>
      <c r="HCT12" s="236"/>
      <c r="HCU12" s="236"/>
      <c r="HCV12" s="236"/>
      <c r="HCW12" s="236"/>
      <c r="HCX12" s="236"/>
      <c r="HCY12" s="236"/>
      <c r="HCZ12" s="236"/>
      <c r="HDA12" s="236"/>
      <c r="HDB12" s="236"/>
      <c r="HDC12" s="236"/>
      <c r="HDD12" s="236"/>
      <c r="HDE12" s="236"/>
      <c r="HDF12" s="236"/>
      <c r="HDG12" s="236"/>
      <c r="HDH12" s="236"/>
      <c r="HDI12" s="236"/>
      <c r="HDJ12" s="236"/>
      <c r="HDK12" s="236"/>
      <c r="HDL12" s="236"/>
      <c r="HDM12" s="236"/>
      <c r="HDN12" s="236"/>
      <c r="HDO12" s="236"/>
      <c r="HDP12" s="236"/>
      <c r="HDQ12" s="236"/>
      <c r="HDR12" s="236"/>
      <c r="HDS12" s="236"/>
      <c r="HDT12" s="236"/>
      <c r="HDU12" s="236"/>
      <c r="HDV12" s="236"/>
      <c r="HDW12" s="236"/>
      <c r="HDX12" s="236"/>
      <c r="HDY12" s="236"/>
      <c r="HDZ12" s="236"/>
      <c r="HEA12" s="236"/>
      <c r="HEB12" s="236"/>
      <c r="HEC12" s="236"/>
      <c r="HED12" s="236"/>
      <c r="HEE12" s="236"/>
      <c r="HEF12" s="236"/>
      <c r="HEG12" s="236"/>
      <c r="HEH12" s="236"/>
      <c r="HEI12" s="236"/>
      <c r="HEJ12" s="236"/>
      <c r="HEK12" s="236"/>
      <c r="HEL12" s="236"/>
      <c r="HEM12" s="236"/>
      <c r="HEN12" s="236"/>
      <c r="HEO12" s="236"/>
      <c r="HEP12" s="236"/>
      <c r="HEQ12" s="236"/>
      <c r="HER12" s="236"/>
      <c r="HES12" s="236"/>
      <c r="HET12" s="236"/>
      <c r="HEU12" s="236"/>
      <c r="HEV12" s="236"/>
      <c r="HEW12" s="236"/>
      <c r="HEX12" s="236"/>
      <c r="HEY12" s="236"/>
      <c r="HEZ12" s="236"/>
      <c r="HFA12" s="236"/>
      <c r="HFB12" s="236"/>
      <c r="HFC12" s="236"/>
      <c r="HFD12" s="236"/>
      <c r="HFE12" s="236"/>
      <c r="HFF12" s="236"/>
      <c r="HFG12" s="236"/>
      <c r="HFH12" s="236"/>
      <c r="HFI12" s="236"/>
      <c r="HFJ12" s="236"/>
      <c r="HFK12" s="236"/>
      <c r="HFL12" s="236"/>
      <c r="HFM12" s="236"/>
      <c r="HFN12" s="236"/>
      <c r="HFO12" s="236"/>
      <c r="HFP12" s="236"/>
      <c r="HFQ12" s="236"/>
      <c r="HFR12" s="236"/>
      <c r="HFS12" s="236"/>
      <c r="HFT12" s="236"/>
      <c r="HFU12" s="236"/>
      <c r="HFV12" s="236"/>
      <c r="HFW12" s="236"/>
      <c r="HFX12" s="236"/>
      <c r="HFY12" s="236"/>
      <c r="HFZ12" s="236"/>
      <c r="HGA12" s="236"/>
      <c r="HGB12" s="236"/>
      <c r="HGC12" s="236"/>
      <c r="HGD12" s="236"/>
      <c r="HGE12" s="236"/>
      <c r="HGF12" s="236"/>
      <c r="HGG12" s="236"/>
      <c r="HGH12" s="236"/>
      <c r="HGI12" s="236"/>
      <c r="HGJ12" s="236"/>
      <c r="HGK12" s="236"/>
      <c r="HGL12" s="236"/>
      <c r="HGM12" s="236"/>
      <c r="HGN12" s="236"/>
      <c r="HGO12" s="236"/>
      <c r="HGP12" s="236"/>
      <c r="HGQ12" s="236"/>
      <c r="HGR12" s="236"/>
      <c r="HGS12" s="236"/>
      <c r="HGT12" s="236"/>
      <c r="HGU12" s="236"/>
      <c r="HGV12" s="236"/>
      <c r="HGW12" s="236"/>
      <c r="HGX12" s="236"/>
      <c r="HGY12" s="236"/>
      <c r="HGZ12" s="236"/>
      <c r="HHA12" s="236"/>
      <c r="HHB12" s="236"/>
      <c r="HHC12" s="236"/>
      <c r="HHD12" s="236"/>
      <c r="HHE12" s="236"/>
      <c r="HHF12" s="236"/>
      <c r="HHG12" s="236"/>
      <c r="HHH12" s="236"/>
      <c r="HHI12" s="236"/>
      <c r="HHJ12" s="236"/>
      <c r="HHK12" s="236"/>
      <c r="HHL12" s="236"/>
      <c r="HHM12" s="236"/>
      <c r="HHN12" s="236"/>
      <c r="HHO12" s="236"/>
      <c r="HHP12" s="236"/>
      <c r="HHQ12" s="236"/>
      <c r="HHR12" s="236"/>
      <c r="HHS12" s="236"/>
      <c r="HHT12" s="236"/>
      <c r="HHU12" s="236"/>
      <c r="HHV12" s="236"/>
      <c r="HHW12" s="236"/>
      <c r="HHX12" s="236"/>
      <c r="HHY12" s="236"/>
      <c r="HHZ12" s="236"/>
      <c r="HIA12" s="236"/>
      <c r="HIB12" s="236"/>
      <c r="HIC12" s="236"/>
      <c r="HID12" s="236"/>
      <c r="HIE12" s="236"/>
      <c r="HIF12" s="236"/>
      <c r="HIG12" s="236"/>
      <c r="HIH12" s="236"/>
      <c r="HII12" s="236"/>
      <c r="HIJ12" s="236"/>
      <c r="HIK12" s="236"/>
      <c r="HIL12" s="236"/>
      <c r="HIM12" s="236"/>
      <c r="HIN12" s="236"/>
      <c r="HIO12" s="236"/>
      <c r="HIP12" s="236"/>
      <c r="HIQ12" s="236"/>
      <c r="HIR12" s="236"/>
      <c r="HIS12" s="236"/>
      <c r="HIT12" s="236"/>
      <c r="HIU12" s="236"/>
      <c r="HIV12" s="236"/>
      <c r="HIW12" s="236"/>
      <c r="HIX12" s="236"/>
      <c r="HIY12" s="236"/>
      <c r="HIZ12" s="236"/>
      <c r="HJA12" s="236"/>
      <c r="HJB12" s="236"/>
      <c r="HJC12" s="236"/>
      <c r="HJD12" s="236"/>
      <c r="HJE12" s="236"/>
      <c r="HJF12" s="236"/>
      <c r="HJG12" s="236"/>
      <c r="HJH12" s="236"/>
      <c r="HJI12" s="236"/>
      <c r="HJJ12" s="236"/>
      <c r="HJK12" s="236"/>
      <c r="HJL12" s="236"/>
      <c r="HJM12" s="236"/>
      <c r="HJN12" s="236"/>
      <c r="HJO12" s="236"/>
      <c r="HJP12" s="236"/>
      <c r="HJQ12" s="236"/>
      <c r="HJR12" s="236"/>
      <c r="HJS12" s="236"/>
      <c r="HJT12" s="236"/>
      <c r="HJU12" s="236"/>
      <c r="HJV12" s="236"/>
      <c r="HJW12" s="236"/>
      <c r="HJX12" s="236"/>
      <c r="HJY12" s="236"/>
      <c r="HJZ12" s="236"/>
      <c r="HKA12" s="236"/>
      <c r="HKB12" s="236"/>
      <c r="HKC12" s="236"/>
      <c r="HKD12" s="236"/>
      <c r="HKE12" s="236"/>
      <c r="HKF12" s="236"/>
      <c r="HKG12" s="236"/>
      <c r="HKH12" s="236"/>
      <c r="HKI12" s="236"/>
      <c r="HKJ12" s="236"/>
      <c r="HKK12" s="236"/>
      <c r="HKL12" s="236"/>
      <c r="HKM12" s="236"/>
      <c r="HKN12" s="236"/>
      <c r="HKO12" s="236"/>
      <c r="HKP12" s="236"/>
      <c r="HKQ12" s="236"/>
      <c r="HKR12" s="236"/>
      <c r="HKS12" s="236"/>
      <c r="HKT12" s="236"/>
      <c r="HKU12" s="236"/>
      <c r="HKV12" s="236"/>
      <c r="HKW12" s="236"/>
      <c r="HKX12" s="236"/>
      <c r="HKY12" s="236"/>
      <c r="HKZ12" s="236"/>
      <c r="HLA12" s="236"/>
      <c r="HLB12" s="236"/>
      <c r="HLC12" s="236"/>
      <c r="HLD12" s="236"/>
      <c r="HLE12" s="236"/>
      <c r="HLF12" s="236"/>
      <c r="HLG12" s="236"/>
      <c r="HLH12" s="236"/>
      <c r="HLI12" s="236"/>
      <c r="HLJ12" s="236"/>
      <c r="HLK12" s="236"/>
      <c r="HLL12" s="236"/>
      <c r="HLM12" s="236"/>
      <c r="HLN12" s="236"/>
      <c r="HLO12" s="236"/>
      <c r="HLP12" s="236"/>
      <c r="HLQ12" s="236"/>
      <c r="HLR12" s="236"/>
      <c r="HLS12" s="236"/>
      <c r="HLT12" s="236"/>
      <c r="HLU12" s="236"/>
      <c r="HLV12" s="236"/>
      <c r="HLW12" s="236"/>
      <c r="HLX12" s="236"/>
      <c r="HLY12" s="236"/>
      <c r="HLZ12" s="236"/>
      <c r="HMA12" s="236"/>
      <c r="HMB12" s="236"/>
      <c r="HMC12" s="236"/>
      <c r="HMD12" s="236"/>
      <c r="HME12" s="236"/>
      <c r="HMF12" s="236"/>
      <c r="HMG12" s="236"/>
      <c r="HMH12" s="236"/>
      <c r="HMI12" s="236"/>
      <c r="HMJ12" s="236"/>
      <c r="HMK12" s="236"/>
      <c r="HML12" s="236"/>
      <c r="HMM12" s="236"/>
      <c r="HMN12" s="236"/>
      <c r="HMO12" s="236"/>
      <c r="HMP12" s="236"/>
      <c r="HMQ12" s="236"/>
      <c r="HMR12" s="236"/>
      <c r="HMS12" s="236"/>
      <c r="HMT12" s="236"/>
      <c r="HMU12" s="236"/>
      <c r="HMV12" s="236"/>
      <c r="HMW12" s="236"/>
      <c r="HMX12" s="236"/>
      <c r="HMY12" s="236"/>
      <c r="HMZ12" s="236"/>
      <c r="HNA12" s="236"/>
      <c r="HNB12" s="236"/>
      <c r="HNC12" s="236"/>
      <c r="HND12" s="236"/>
      <c r="HNE12" s="236"/>
      <c r="HNF12" s="236"/>
      <c r="HNG12" s="236"/>
      <c r="HNH12" s="236"/>
      <c r="HNI12" s="236"/>
      <c r="HNJ12" s="236"/>
      <c r="HNK12" s="236"/>
      <c r="HNL12" s="236"/>
      <c r="HNM12" s="236"/>
      <c r="HNN12" s="236"/>
      <c r="HNO12" s="236"/>
      <c r="HNP12" s="236"/>
      <c r="HNQ12" s="236"/>
      <c r="HNR12" s="236"/>
      <c r="HNS12" s="236"/>
      <c r="HNT12" s="236"/>
      <c r="HNU12" s="236"/>
      <c r="HNV12" s="236"/>
      <c r="HNW12" s="236"/>
      <c r="HNX12" s="236"/>
      <c r="HNY12" s="236"/>
      <c r="HNZ12" s="236"/>
      <c r="HOA12" s="236"/>
      <c r="HOB12" s="236"/>
      <c r="HOC12" s="236"/>
      <c r="HOD12" s="236"/>
      <c r="HOE12" s="236"/>
      <c r="HOF12" s="236"/>
      <c r="HOG12" s="236"/>
      <c r="HOH12" s="236"/>
      <c r="HOI12" s="236"/>
      <c r="HOJ12" s="236"/>
      <c r="HOK12" s="236"/>
      <c r="HOL12" s="236"/>
      <c r="HOM12" s="236"/>
      <c r="HON12" s="236"/>
      <c r="HOO12" s="236"/>
      <c r="HOP12" s="236"/>
      <c r="HOQ12" s="236"/>
      <c r="HOR12" s="236"/>
      <c r="HOS12" s="236"/>
      <c r="HOT12" s="236"/>
      <c r="HOU12" s="236"/>
      <c r="HOV12" s="236"/>
      <c r="HOW12" s="236"/>
      <c r="HOX12" s="236"/>
      <c r="HOY12" s="236"/>
      <c r="HOZ12" s="236"/>
      <c r="HPA12" s="236"/>
      <c r="HPB12" s="236"/>
      <c r="HPC12" s="236"/>
      <c r="HPD12" s="236"/>
      <c r="HPE12" s="236"/>
      <c r="HPF12" s="236"/>
      <c r="HPG12" s="236"/>
      <c r="HPH12" s="236"/>
      <c r="HPI12" s="236"/>
      <c r="HPJ12" s="236"/>
      <c r="HPK12" s="236"/>
      <c r="HPL12" s="236"/>
      <c r="HPM12" s="236"/>
      <c r="HPN12" s="236"/>
      <c r="HPO12" s="236"/>
      <c r="HPP12" s="236"/>
      <c r="HPQ12" s="236"/>
      <c r="HPR12" s="236"/>
      <c r="HPS12" s="236"/>
      <c r="HPT12" s="236"/>
      <c r="HPU12" s="236"/>
      <c r="HPV12" s="236"/>
      <c r="HPW12" s="236"/>
      <c r="HPX12" s="236"/>
      <c r="HPY12" s="236"/>
      <c r="HPZ12" s="236"/>
      <c r="HQA12" s="236"/>
      <c r="HQB12" s="236"/>
      <c r="HQC12" s="236"/>
      <c r="HQD12" s="236"/>
      <c r="HQE12" s="236"/>
      <c r="HQF12" s="236"/>
      <c r="HQG12" s="236"/>
      <c r="HQH12" s="236"/>
      <c r="HQI12" s="236"/>
      <c r="HQJ12" s="236"/>
      <c r="HQK12" s="236"/>
      <c r="HQL12" s="236"/>
      <c r="HQM12" s="236"/>
      <c r="HQN12" s="236"/>
      <c r="HQO12" s="236"/>
      <c r="HQP12" s="236"/>
      <c r="HQQ12" s="236"/>
      <c r="HQR12" s="236"/>
      <c r="HQS12" s="236"/>
      <c r="HQT12" s="236"/>
      <c r="HQU12" s="236"/>
      <c r="HQV12" s="236"/>
      <c r="HQW12" s="236"/>
      <c r="HQX12" s="236"/>
      <c r="HQY12" s="236"/>
      <c r="HQZ12" s="236"/>
      <c r="HRA12" s="236"/>
      <c r="HRB12" s="236"/>
      <c r="HRC12" s="236"/>
      <c r="HRD12" s="236"/>
      <c r="HRE12" s="236"/>
      <c r="HRF12" s="236"/>
      <c r="HRG12" s="236"/>
      <c r="HRH12" s="236"/>
      <c r="HRI12" s="236"/>
      <c r="HRJ12" s="236"/>
      <c r="HRK12" s="236"/>
      <c r="HRL12" s="236"/>
      <c r="HRM12" s="236"/>
      <c r="HRN12" s="236"/>
      <c r="HRO12" s="236"/>
      <c r="HRP12" s="236"/>
      <c r="HRQ12" s="236"/>
      <c r="HRR12" s="236"/>
      <c r="HRS12" s="236"/>
      <c r="HRT12" s="236"/>
      <c r="HRU12" s="236"/>
      <c r="HRV12" s="236"/>
      <c r="HRW12" s="236"/>
      <c r="HRX12" s="236"/>
      <c r="HRY12" s="236"/>
      <c r="HRZ12" s="236"/>
      <c r="HSA12" s="236"/>
      <c r="HSB12" s="236"/>
      <c r="HSC12" s="236"/>
      <c r="HSD12" s="236"/>
      <c r="HSE12" s="236"/>
      <c r="HSF12" s="236"/>
      <c r="HSG12" s="236"/>
      <c r="HSH12" s="236"/>
      <c r="HSI12" s="236"/>
      <c r="HSJ12" s="236"/>
      <c r="HSK12" s="236"/>
      <c r="HSL12" s="236"/>
      <c r="HSM12" s="236"/>
      <c r="HSN12" s="236"/>
      <c r="HSO12" s="236"/>
      <c r="HSP12" s="236"/>
      <c r="HSQ12" s="236"/>
      <c r="HSR12" s="236"/>
      <c r="HSS12" s="236"/>
      <c r="HST12" s="236"/>
      <c r="HSU12" s="236"/>
      <c r="HSV12" s="236"/>
      <c r="HSW12" s="236"/>
      <c r="HSX12" s="236"/>
      <c r="HSY12" s="236"/>
      <c r="HSZ12" s="236"/>
      <c r="HTA12" s="236"/>
      <c r="HTB12" s="236"/>
      <c r="HTC12" s="236"/>
      <c r="HTD12" s="236"/>
      <c r="HTE12" s="236"/>
      <c r="HTF12" s="236"/>
      <c r="HTG12" s="236"/>
      <c r="HTH12" s="236"/>
      <c r="HTI12" s="236"/>
      <c r="HTJ12" s="236"/>
      <c r="HTK12" s="236"/>
      <c r="HTL12" s="236"/>
      <c r="HTM12" s="236"/>
      <c r="HTN12" s="236"/>
      <c r="HTO12" s="236"/>
      <c r="HTP12" s="236"/>
      <c r="HTQ12" s="236"/>
      <c r="HTR12" s="236"/>
      <c r="HTS12" s="236"/>
      <c r="HTT12" s="236"/>
      <c r="HTU12" s="236"/>
      <c r="HTV12" s="236"/>
      <c r="HTW12" s="236"/>
      <c r="HTX12" s="236"/>
      <c r="HTY12" s="236"/>
      <c r="HTZ12" s="236"/>
      <c r="HUA12" s="236"/>
      <c r="HUB12" s="236"/>
      <c r="HUC12" s="236"/>
      <c r="HUD12" s="236"/>
      <c r="HUE12" s="236"/>
      <c r="HUF12" s="236"/>
      <c r="HUG12" s="236"/>
      <c r="HUH12" s="236"/>
      <c r="HUI12" s="236"/>
      <c r="HUJ12" s="236"/>
      <c r="HUK12" s="236"/>
      <c r="HUL12" s="236"/>
      <c r="HUM12" s="236"/>
      <c r="HUN12" s="236"/>
      <c r="HUO12" s="236"/>
      <c r="HUP12" s="236"/>
      <c r="HUQ12" s="236"/>
      <c r="HUR12" s="236"/>
      <c r="HUS12" s="236"/>
      <c r="HUT12" s="236"/>
      <c r="HUU12" s="236"/>
      <c r="HUV12" s="236"/>
      <c r="HUW12" s="236"/>
      <c r="HUX12" s="236"/>
      <c r="HUY12" s="236"/>
      <c r="HUZ12" s="236"/>
      <c r="HVA12" s="236"/>
      <c r="HVB12" s="236"/>
      <c r="HVC12" s="236"/>
      <c r="HVD12" s="236"/>
      <c r="HVE12" s="236"/>
      <c r="HVF12" s="236"/>
      <c r="HVG12" s="236"/>
      <c r="HVH12" s="236"/>
      <c r="HVI12" s="236"/>
      <c r="HVJ12" s="236"/>
      <c r="HVK12" s="236"/>
      <c r="HVL12" s="236"/>
      <c r="HVM12" s="236"/>
      <c r="HVN12" s="236"/>
      <c r="HVO12" s="236"/>
      <c r="HVP12" s="236"/>
      <c r="HVQ12" s="236"/>
      <c r="HVR12" s="236"/>
      <c r="HVS12" s="236"/>
      <c r="HVT12" s="236"/>
      <c r="HVU12" s="236"/>
      <c r="HVV12" s="236"/>
      <c r="HVW12" s="236"/>
      <c r="HVX12" s="236"/>
      <c r="HVY12" s="236"/>
      <c r="HVZ12" s="236"/>
      <c r="HWA12" s="236"/>
      <c r="HWB12" s="236"/>
      <c r="HWC12" s="236"/>
      <c r="HWD12" s="236"/>
      <c r="HWE12" s="236"/>
      <c r="HWF12" s="236"/>
      <c r="HWG12" s="236"/>
      <c r="HWH12" s="236"/>
      <c r="HWI12" s="236"/>
      <c r="HWJ12" s="236"/>
      <c r="HWK12" s="236"/>
      <c r="HWL12" s="236"/>
      <c r="HWM12" s="236"/>
      <c r="HWN12" s="236"/>
      <c r="HWO12" s="236"/>
      <c r="HWP12" s="236"/>
      <c r="HWQ12" s="236"/>
      <c r="HWR12" s="236"/>
      <c r="HWS12" s="236"/>
      <c r="HWT12" s="236"/>
      <c r="HWU12" s="236"/>
      <c r="HWV12" s="236"/>
      <c r="HWW12" s="236"/>
      <c r="HWX12" s="236"/>
      <c r="HWY12" s="236"/>
      <c r="HWZ12" s="236"/>
      <c r="HXA12" s="236"/>
      <c r="HXB12" s="236"/>
      <c r="HXC12" s="236"/>
      <c r="HXD12" s="236"/>
      <c r="HXE12" s="236"/>
      <c r="HXF12" s="236"/>
      <c r="HXG12" s="236"/>
      <c r="HXH12" s="236"/>
      <c r="HXI12" s="236"/>
      <c r="HXJ12" s="236"/>
      <c r="HXK12" s="236"/>
      <c r="HXL12" s="236"/>
      <c r="HXM12" s="236"/>
      <c r="HXN12" s="236"/>
      <c r="HXO12" s="236"/>
      <c r="HXP12" s="236"/>
      <c r="HXQ12" s="236"/>
      <c r="HXR12" s="236"/>
      <c r="HXS12" s="236"/>
      <c r="HXT12" s="236"/>
      <c r="HXU12" s="236"/>
      <c r="HXV12" s="236"/>
      <c r="HXW12" s="236"/>
      <c r="HXX12" s="236"/>
      <c r="HXY12" s="236"/>
      <c r="HXZ12" s="236"/>
      <c r="HYA12" s="236"/>
      <c r="HYB12" s="236"/>
      <c r="HYC12" s="236"/>
      <c r="HYD12" s="236"/>
      <c r="HYE12" s="236"/>
      <c r="HYF12" s="236"/>
      <c r="HYG12" s="236"/>
      <c r="HYH12" s="236"/>
      <c r="HYI12" s="236"/>
      <c r="HYJ12" s="236"/>
      <c r="HYK12" s="236"/>
      <c r="HYL12" s="236"/>
      <c r="HYM12" s="236"/>
      <c r="HYN12" s="236"/>
      <c r="HYO12" s="236"/>
      <c r="HYP12" s="236"/>
      <c r="HYQ12" s="236"/>
      <c r="HYR12" s="236"/>
      <c r="HYS12" s="236"/>
      <c r="HYT12" s="236"/>
      <c r="HYU12" s="236"/>
      <c r="HYV12" s="236"/>
      <c r="HYW12" s="236"/>
      <c r="HYX12" s="236"/>
      <c r="HYY12" s="236"/>
      <c r="HYZ12" s="236"/>
      <c r="HZA12" s="236"/>
      <c r="HZB12" s="236"/>
      <c r="HZC12" s="236"/>
      <c r="HZD12" s="236"/>
      <c r="HZE12" s="236"/>
      <c r="HZF12" s="236"/>
      <c r="HZG12" s="236"/>
      <c r="HZH12" s="236"/>
      <c r="HZI12" s="236"/>
      <c r="HZJ12" s="236"/>
      <c r="HZK12" s="236"/>
      <c r="HZL12" s="236"/>
      <c r="HZM12" s="236"/>
      <c r="HZN12" s="236"/>
      <c r="HZO12" s="236"/>
      <c r="HZP12" s="236"/>
      <c r="HZQ12" s="236"/>
      <c r="HZR12" s="236"/>
      <c r="HZS12" s="236"/>
      <c r="HZT12" s="236"/>
      <c r="HZU12" s="236"/>
      <c r="HZV12" s="236"/>
      <c r="HZW12" s="236"/>
      <c r="HZX12" s="236"/>
      <c r="HZY12" s="236"/>
      <c r="HZZ12" s="236"/>
      <c r="IAA12" s="236"/>
      <c r="IAB12" s="236"/>
      <c r="IAC12" s="236"/>
      <c r="IAD12" s="236"/>
      <c r="IAE12" s="236"/>
      <c r="IAF12" s="236"/>
      <c r="IAG12" s="236"/>
      <c r="IAH12" s="236"/>
      <c r="IAI12" s="236"/>
      <c r="IAJ12" s="236"/>
      <c r="IAK12" s="236"/>
      <c r="IAL12" s="236"/>
      <c r="IAM12" s="236"/>
      <c r="IAN12" s="236"/>
      <c r="IAO12" s="236"/>
      <c r="IAP12" s="236"/>
      <c r="IAQ12" s="236"/>
      <c r="IAR12" s="236"/>
      <c r="IAS12" s="236"/>
      <c r="IAT12" s="236"/>
      <c r="IAU12" s="236"/>
      <c r="IAV12" s="236"/>
      <c r="IAW12" s="236"/>
      <c r="IAX12" s="236"/>
      <c r="IAY12" s="236"/>
      <c r="IAZ12" s="236"/>
      <c r="IBA12" s="236"/>
      <c r="IBB12" s="236"/>
      <c r="IBC12" s="236"/>
      <c r="IBD12" s="236"/>
      <c r="IBE12" s="236"/>
      <c r="IBF12" s="236"/>
      <c r="IBG12" s="236"/>
      <c r="IBH12" s="236"/>
      <c r="IBI12" s="236"/>
      <c r="IBJ12" s="236"/>
      <c r="IBK12" s="236"/>
      <c r="IBL12" s="236"/>
      <c r="IBM12" s="236"/>
      <c r="IBN12" s="236"/>
      <c r="IBO12" s="236"/>
      <c r="IBP12" s="236"/>
      <c r="IBQ12" s="236"/>
      <c r="IBR12" s="236"/>
      <c r="IBS12" s="236"/>
      <c r="IBT12" s="236"/>
      <c r="IBU12" s="236"/>
      <c r="IBV12" s="236"/>
      <c r="IBW12" s="236"/>
      <c r="IBX12" s="236"/>
      <c r="IBY12" s="236"/>
      <c r="IBZ12" s="236"/>
      <c r="ICA12" s="236"/>
      <c r="ICB12" s="236"/>
      <c r="ICC12" s="236"/>
      <c r="ICD12" s="236"/>
      <c r="ICE12" s="236"/>
      <c r="ICF12" s="236"/>
      <c r="ICG12" s="236"/>
      <c r="ICH12" s="236"/>
      <c r="ICI12" s="236"/>
      <c r="ICJ12" s="236"/>
      <c r="ICK12" s="236"/>
      <c r="ICL12" s="236"/>
      <c r="ICM12" s="236"/>
      <c r="ICN12" s="236"/>
      <c r="ICO12" s="236"/>
      <c r="ICP12" s="236"/>
      <c r="ICQ12" s="236"/>
      <c r="ICR12" s="236"/>
      <c r="ICS12" s="236"/>
      <c r="ICT12" s="236"/>
      <c r="ICU12" s="236"/>
      <c r="ICV12" s="236"/>
      <c r="ICW12" s="236"/>
      <c r="ICX12" s="236"/>
      <c r="ICY12" s="236"/>
      <c r="ICZ12" s="236"/>
      <c r="IDA12" s="236"/>
      <c r="IDB12" s="236"/>
      <c r="IDC12" s="236"/>
      <c r="IDD12" s="236"/>
      <c r="IDE12" s="236"/>
      <c r="IDF12" s="236"/>
      <c r="IDG12" s="236"/>
      <c r="IDH12" s="236"/>
      <c r="IDI12" s="236"/>
      <c r="IDJ12" s="236"/>
      <c r="IDK12" s="236"/>
      <c r="IDL12" s="236"/>
      <c r="IDM12" s="236"/>
      <c r="IDN12" s="236"/>
      <c r="IDO12" s="236"/>
      <c r="IDP12" s="236"/>
      <c r="IDQ12" s="236"/>
      <c r="IDR12" s="236"/>
      <c r="IDS12" s="236"/>
      <c r="IDT12" s="236"/>
      <c r="IDU12" s="236"/>
      <c r="IDV12" s="236"/>
      <c r="IDW12" s="236"/>
      <c r="IDX12" s="236"/>
      <c r="IDY12" s="236"/>
      <c r="IDZ12" s="236"/>
      <c r="IEA12" s="236"/>
      <c r="IEB12" s="236"/>
      <c r="IEC12" s="236"/>
      <c r="IED12" s="236"/>
      <c r="IEE12" s="236"/>
      <c r="IEF12" s="236"/>
      <c r="IEG12" s="236"/>
      <c r="IEH12" s="236"/>
      <c r="IEI12" s="236"/>
      <c r="IEJ12" s="236"/>
      <c r="IEK12" s="236"/>
      <c r="IEL12" s="236"/>
      <c r="IEM12" s="236"/>
      <c r="IEN12" s="236"/>
      <c r="IEO12" s="236"/>
      <c r="IEP12" s="236"/>
      <c r="IEQ12" s="236"/>
      <c r="IER12" s="236"/>
      <c r="IES12" s="236"/>
      <c r="IET12" s="236"/>
      <c r="IEU12" s="236"/>
      <c r="IEV12" s="236"/>
      <c r="IEW12" s="236"/>
      <c r="IEX12" s="236"/>
      <c r="IEY12" s="236"/>
      <c r="IEZ12" s="236"/>
      <c r="IFA12" s="236"/>
      <c r="IFB12" s="236"/>
      <c r="IFC12" s="236"/>
      <c r="IFD12" s="236"/>
      <c r="IFE12" s="236"/>
      <c r="IFF12" s="236"/>
      <c r="IFG12" s="236"/>
      <c r="IFH12" s="236"/>
      <c r="IFI12" s="236"/>
      <c r="IFJ12" s="236"/>
      <c r="IFK12" s="236"/>
      <c r="IFL12" s="236"/>
      <c r="IFM12" s="236"/>
      <c r="IFN12" s="236"/>
      <c r="IFO12" s="236"/>
      <c r="IFP12" s="236"/>
      <c r="IFQ12" s="236"/>
      <c r="IFR12" s="236"/>
      <c r="IFS12" s="236"/>
      <c r="IFT12" s="236"/>
      <c r="IFU12" s="236"/>
      <c r="IFV12" s="236"/>
      <c r="IFW12" s="236"/>
      <c r="IFX12" s="236"/>
      <c r="IFY12" s="236"/>
      <c r="IFZ12" s="236"/>
      <c r="IGA12" s="236"/>
      <c r="IGB12" s="236"/>
      <c r="IGC12" s="236"/>
      <c r="IGD12" s="236"/>
      <c r="IGE12" s="236"/>
      <c r="IGF12" s="236"/>
      <c r="IGG12" s="236"/>
      <c r="IGH12" s="236"/>
      <c r="IGI12" s="236"/>
      <c r="IGJ12" s="236"/>
      <c r="IGK12" s="236"/>
      <c r="IGL12" s="236"/>
      <c r="IGM12" s="236"/>
      <c r="IGN12" s="236"/>
      <c r="IGO12" s="236"/>
      <c r="IGP12" s="236"/>
      <c r="IGQ12" s="236"/>
      <c r="IGR12" s="236"/>
      <c r="IGS12" s="236"/>
      <c r="IGT12" s="236"/>
      <c r="IGU12" s="236"/>
      <c r="IGV12" s="236"/>
      <c r="IGW12" s="236"/>
      <c r="IGX12" s="236"/>
      <c r="IGY12" s="236"/>
      <c r="IGZ12" s="236"/>
      <c r="IHA12" s="236"/>
      <c r="IHB12" s="236"/>
      <c r="IHC12" s="236"/>
      <c r="IHD12" s="236"/>
      <c r="IHE12" s="236"/>
      <c r="IHF12" s="236"/>
      <c r="IHG12" s="236"/>
      <c r="IHH12" s="236"/>
      <c r="IHI12" s="236"/>
      <c r="IHJ12" s="236"/>
      <c r="IHK12" s="236"/>
      <c r="IHL12" s="236"/>
      <c r="IHM12" s="236"/>
      <c r="IHN12" s="236"/>
      <c r="IHO12" s="236"/>
      <c r="IHP12" s="236"/>
      <c r="IHQ12" s="236"/>
      <c r="IHR12" s="236"/>
      <c r="IHS12" s="236"/>
      <c r="IHT12" s="236"/>
      <c r="IHU12" s="236"/>
      <c r="IHV12" s="236"/>
      <c r="IHW12" s="236"/>
      <c r="IHX12" s="236"/>
      <c r="IHY12" s="236"/>
      <c r="IHZ12" s="236"/>
      <c r="IIA12" s="236"/>
      <c r="IIB12" s="236"/>
      <c r="IIC12" s="236"/>
      <c r="IID12" s="236"/>
      <c r="IIE12" s="236"/>
      <c r="IIF12" s="236"/>
      <c r="IIG12" s="236"/>
      <c r="IIH12" s="236"/>
      <c r="III12" s="236"/>
      <c r="IIJ12" s="236"/>
      <c r="IIK12" s="236"/>
      <c r="IIL12" s="236"/>
      <c r="IIM12" s="236"/>
      <c r="IIN12" s="236"/>
      <c r="IIO12" s="236"/>
      <c r="IIP12" s="236"/>
      <c r="IIQ12" s="236"/>
      <c r="IIR12" s="236"/>
      <c r="IIS12" s="236"/>
      <c r="IIT12" s="236"/>
      <c r="IIU12" s="236"/>
      <c r="IIV12" s="236"/>
      <c r="IIW12" s="236"/>
      <c r="IIX12" s="236"/>
      <c r="IIY12" s="236"/>
      <c r="IIZ12" s="236"/>
      <c r="IJA12" s="236"/>
      <c r="IJB12" s="236"/>
      <c r="IJC12" s="236"/>
      <c r="IJD12" s="236"/>
      <c r="IJE12" s="236"/>
      <c r="IJF12" s="236"/>
      <c r="IJG12" s="236"/>
      <c r="IJH12" s="236"/>
      <c r="IJI12" s="236"/>
      <c r="IJJ12" s="236"/>
      <c r="IJK12" s="236"/>
      <c r="IJL12" s="236"/>
      <c r="IJM12" s="236"/>
      <c r="IJN12" s="236"/>
      <c r="IJO12" s="236"/>
      <c r="IJP12" s="236"/>
      <c r="IJQ12" s="236"/>
      <c r="IJR12" s="236"/>
      <c r="IJS12" s="236"/>
      <c r="IJT12" s="236"/>
      <c r="IJU12" s="236"/>
      <c r="IJV12" s="236"/>
      <c r="IJW12" s="236"/>
      <c r="IJX12" s="236"/>
      <c r="IJY12" s="236"/>
      <c r="IJZ12" s="236"/>
      <c r="IKA12" s="236"/>
      <c r="IKB12" s="236"/>
      <c r="IKC12" s="236"/>
      <c r="IKD12" s="236"/>
      <c r="IKE12" s="236"/>
      <c r="IKF12" s="236"/>
      <c r="IKG12" s="236"/>
      <c r="IKH12" s="236"/>
      <c r="IKI12" s="236"/>
      <c r="IKJ12" s="236"/>
      <c r="IKK12" s="236"/>
      <c r="IKL12" s="236"/>
      <c r="IKM12" s="236"/>
      <c r="IKN12" s="236"/>
      <c r="IKO12" s="236"/>
      <c r="IKP12" s="236"/>
      <c r="IKQ12" s="236"/>
      <c r="IKR12" s="236"/>
      <c r="IKS12" s="236"/>
      <c r="IKT12" s="236"/>
      <c r="IKU12" s="236"/>
      <c r="IKV12" s="236"/>
      <c r="IKW12" s="236"/>
      <c r="IKX12" s="236"/>
      <c r="IKY12" s="236"/>
      <c r="IKZ12" s="236"/>
      <c r="ILA12" s="236"/>
      <c r="ILB12" s="236"/>
      <c r="ILC12" s="236"/>
      <c r="ILD12" s="236"/>
      <c r="ILE12" s="236"/>
      <c r="ILF12" s="236"/>
      <c r="ILG12" s="236"/>
      <c r="ILH12" s="236"/>
      <c r="ILI12" s="236"/>
      <c r="ILJ12" s="236"/>
      <c r="ILK12" s="236"/>
      <c r="ILL12" s="236"/>
      <c r="ILM12" s="236"/>
      <c r="ILN12" s="236"/>
      <c r="ILO12" s="236"/>
      <c r="ILP12" s="236"/>
      <c r="ILQ12" s="236"/>
      <c r="ILR12" s="236"/>
      <c r="ILS12" s="236"/>
      <c r="ILT12" s="236"/>
      <c r="ILU12" s="236"/>
      <c r="ILV12" s="236"/>
      <c r="ILW12" s="236"/>
      <c r="ILX12" s="236"/>
      <c r="ILY12" s="236"/>
      <c r="ILZ12" s="236"/>
      <c r="IMA12" s="236"/>
      <c r="IMB12" s="236"/>
      <c r="IMC12" s="236"/>
      <c r="IMD12" s="236"/>
      <c r="IME12" s="236"/>
      <c r="IMF12" s="236"/>
      <c r="IMG12" s="236"/>
      <c r="IMH12" s="236"/>
      <c r="IMI12" s="236"/>
      <c r="IMJ12" s="236"/>
      <c r="IMK12" s="236"/>
      <c r="IML12" s="236"/>
      <c r="IMM12" s="236"/>
      <c r="IMN12" s="236"/>
      <c r="IMO12" s="236"/>
      <c r="IMP12" s="236"/>
      <c r="IMQ12" s="236"/>
      <c r="IMR12" s="236"/>
      <c r="IMS12" s="236"/>
      <c r="IMT12" s="236"/>
      <c r="IMU12" s="236"/>
      <c r="IMV12" s="236"/>
      <c r="IMW12" s="236"/>
      <c r="IMX12" s="236"/>
      <c r="IMY12" s="236"/>
      <c r="IMZ12" s="236"/>
      <c r="INA12" s="236"/>
      <c r="INB12" s="236"/>
      <c r="INC12" s="236"/>
      <c r="IND12" s="236"/>
      <c r="INE12" s="236"/>
      <c r="INF12" s="236"/>
      <c r="ING12" s="236"/>
      <c r="INH12" s="236"/>
      <c r="INI12" s="236"/>
      <c r="INJ12" s="236"/>
      <c r="INK12" s="236"/>
      <c r="INL12" s="236"/>
      <c r="INM12" s="236"/>
      <c r="INN12" s="236"/>
      <c r="INO12" s="236"/>
      <c r="INP12" s="236"/>
      <c r="INQ12" s="236"/>
      <c r="INR12" s="236"/>
      <c r="INS12" s="236"/>
      <c r="INT12" s="236"/>
      <c r="INU12" s="236"/>
      <c r="INV12" s="236"/>
      <c r="INW12" s="236"/>
      <c r="INX12" s="236"/>
      <c r="INY12" s="236"/>
      <c r="INZ12" s="236"/>
      <c r="IOA12" s="236"/>
      <c r="IOB12" s="236"/>
      <c r="IOC12" s="236"/>
      <c r="IOD12" s="236"/>
      <c r="IOE12" s="236"/>
      <c r="IOF12" s="236"/>
      <c r="IOG12" s="236"/>
      <c r="IOH12" s="236"/>
      <c r="IOI12" s="236"/>
      <c r="IOJ12" s="236"/>
      <c r="IOK12" s="236"/>
      <c r="IOL12" s="236"/>
      <c r="IOM12" s="236"/>
      <c r="ION12" s="236"/>
      <c r="IOO12" s="236"/>
      <c r="IOP12" s="236"/>
      <c r="IOQ12" s="236"/>
      <c r="IOR12" s="236"/>
      <c r="IOS12" s="236"/>
      <c r="IOT12" s="236"/>
      <c r="IOU12" s="236"/>
      <c r="IOV12" s="236"/>
      <c r="IOW12" s="236"/>
      <c r="IOX12" s="236"/>
      <c r="IOY12" s="236"/>
      <c r="IOZ12" s="236"/>
      <c r="IPA12" s="236"/>
      <c r="IPB12" s="236"/>
      <c r="IPC12" s="236"/>
      <c r="IPD12" s="236"/>
      <c r="IPE12" s="236"/>
      <c r="IPF12" s="236"/>
      <c r="IPG12" s="236"/>
      <c r="IPH12" s="236"/>
      <c r="IPI12" s="236"/>
      <c r="IPJ12" s="236"/>
      <c r="IPK12" s="236"/>
      <c r="IPL12" s="236"/>
      <c r="IPM12" s="236"/>
      <c r="IPN12" s="236"/>
      <c r="IPO12" s="236"/>
      <c r="IPP12" s="236"/>
      <c r="IPQ12" s="236"/>
      <c r="IPR12" s="236"/>
      <c r="IPS12" s="236"/>
      <c r="IPT12" s="236"/>
      <c r="IPU12" s="236"/>
      <c r="IPV12" s="236"/>
      <c r="IPW12" s="236"/>
      <c r="IPX12" s="236"/>
      <c r="IPY12" s="236"/>
      <c r="IPZ12" s="236"/>
      <c r="IQA12" s="236"/>
      <c r="IQB12" s="236"/>
      <c r="IQC12" s="236"/>
      <c r="IQD12" s="236"/>
      <c r="IQE12" s="236"/>
      <c r="IQF12" s="236"/>
      <c r="IQG12" s="236"/>
      <c r="IQH12" s="236"/>
      <c r="IQI12" s="236"/>
      <c r="IQJ12" s="236"/>
      <c r="IQK12" s="236"/>
      <c r="IQL12" s="236"/>
      <c r="IQM12" s="236"/>
      <c r="IQN12" s="236"/>
      <c r="IQO12" s="236"/>
      <c r="IQP12" s="236"/>
      <c r="IQQ12" s="236"/>
      <c r="IQR12" s="236"/>
      <c r="IQS12" s="236"/>
      <c r="IQT12" s="236"/>
      <c r="IQU12" s="236"/>
      <c r="IQV12" s="236"/>
      <c r="IQW12" s="236"/>
      <c r="IQX12" s="236"/>
      <c r="IQY12" s="236"/>
      <c r="IQZ12" s="236"/>
      <c r="IRA12" s="236"/>
      <c r="IRB12" s="236"/>
      <c r="IRC12" s="236"/>
      <c r="IRD12" s="236"/>
      <c r="IRE12" s="236"/>
      <c r="IRF12" s="236"/>
      <c r="IRG12" s="236"/>
      <c r="IRH12" s="236"/>
      <c r="IRI12" s="236"/>
      <c r="IRJ12" s="236"/>
      <c r="IRK12" s="236"/>
      <c r="IRL12" s="236"/>
      <c r="IRM12" s="236"/>
      <c r="IRN12" s="236"/>
      <c r="IRO12" s="236"/>
      <c r="IRP12" s="236"/>
      <c r="IRQ12" s="236"/>
      <c r="IRR12" s="236"/>
      <c r="IRS12" s="236"/>
      <c r="IRT12" s="236"/>
      <c r="IRU12" s="236"/>
      <c r="IRV12" s="236"/>
      <c r="IRW12" s="236"/>
      <c r="IRX12" s="236"/>
      <c r="IRY12" s="236"/>
      <c r="IRZ12" s="236"/>
      <c r="ISA12" s="236"/>
      <c r="ISB12" s="236"/>
      <c r="ISC12" s="236"/>
      <c r="ISD12" s="236"/>
      <c r="ISE12" s="236"/>
      <c r="ISF12" s="236"/>
      <c r="ISG12" s="236"/>
      <c r="ISH12" s="236"/>
      <c r="ISI12" s="236"/>
      <c r="ISJ12" s="236"/>
      <c r="ISK12" s="236"/>
      <c r="ISL12" s="236"/>
      <c r="ISM12" s="236"/>
      <c r="ISN12" s="236"/>
      <c r="ISO12" s="236"/>
      <c r="ISP12" s="236"/>
      <c r="ISQ12" s="236"/>
      <c r="ISR12" s="236"/>
      <c r="ISS12" s="236"/>
      <c r="IST12" s="236"/>
      <c r="ISU12" s="236"/>
      <c r="ISV12" s="236"/>
      <c r="ISW12" s="236"/>
      <c r="ISX12" s="236"/>
      <c r="ISY12" s="236"/>
      <c r="ISZ12" s="236"/>
      <c r="ITA12" s="236"/>
      <c r="ITB12" s="236"/>
      <c r="ITC12" s="236"/>
      <c r="ITD12" s="236"/>
      <c r="ITE12" s="236"/>
      <c r="ITF12" s="236"/>
      <c r="ITG12" s="236"/>
      <c r="ITH12" s="236"/>
      <c r="ITI12" s="236"/>
      <c r="ITJ12" s="236"/>
      <c r="ITK12" s="236"/>
      <c r="ITL12" s="236"/>
      <c r="ITM12" s="236"/>
      <c r="ITN12" s="236"/>
      <c r="ITO12" s="236"/>
      <c r="ITP12" s="236"/>
      <c r="ITQ12" s="236"/>
      <c r="ITR12" s="236"/>
      <c r="ITS12" s="236"/>
      <c r="ITT12" s="236"/>
      <c r="ITU12" s="236"/>
      <c r="ITV12" s="236"/>
      <c r="ITW12" s="236"/>
      <c r="ITX12" s="236"/>
      <c r="ITY12" s="236"/>
      <c r="ITZ12" s="236"/>
      <c r="IUA12" s="236"/>
      <c r="IUB12" s="236"/>
      <c r="IUC12" s="236"/>
      <c r="IUD12" s="236"/>
      <c r="IUE12" s="236"/>
      <c r="IUF12" s="236"/>
      <c r="IUG12" s="236"/>
      <c r="IUH12" s="236"/>
      <c r="IUI12" s="236"/>
      <c r="IUJ12" s="236"/>
      <c r="IUK12" s="236"/>
      <c r="IUL12" s="236"/>
      <c r="IUM12" s="236"/>
      <c r="IUN12" s="236"/>
      <c r="IUO12" s="236"/>
      <c r="IUP12" s="236"/>
      <c r="IUQ12" s="236"/>
      <c r="IUR12" s="236"/>
      <c r="IUS12" s="236"/>
      <c r="IUT12" s="236"/>
      <c r="IUU12" s="236"/>
      <c r="IUV12" s="236"/>
      <c r="IUW12" s="236"/>
      <c r="IUX12" s="236"/>
      <c r="IUY12" s="236"/>
      <c r="IUZ12" s="236"/>
      <c r="IVA12" s="236"/>
      <c r="IVB12" s="236"/>
      <c r="IVC12" s="236"/>
      <c r="IVD12" s="236"/>
      <c r="IVE12" s="236"/>
      <c r="IVF12" s="236"/>
      <c r="IVG12" s="236"/>
      <c r="IVH12" s="236"/>
      <c r="IVI12" s="236"/>
      <c r="IVJ12" s="236"/>
      <c r="IVK12" s="236"/>
      <c r="IVL12" s="236"/>
      <c r="IVM12" s="236"/>
      <c r="IVN12" s="236"/>
      <c r="IVO12" s="236"/>
      <c r="IVP12" s="236"/>
      <c r="IVQ12" s="236"/>
      <c r="IVR12" s="236"/>
      <c r="IVS12" s="236"/>
      <c r="IVT12" s="236"/>
      <c r="IVU12" s="236"/>
      <c r="IVV12" s="236"/>
      <c r="IVW12" s="236"/>
      <c r="IVX12" s="236"/>
      <c r="IVY12" s="236"/>
      <c r="IVZ12" s="236"/>
      <c r="IWA12" s="236"/>
      <c r="IWB12" s="236"/>
      <c r="IWC12" s="236"/>
      <c r="IWD12" s="236"/>
      <c r="IWE12" s="236"/>
      <c r="IWF12" s="236"/>
      <c r="IWG12" s="236"/>
      <c r="IWH12" s="236"/>
      <c r="IWI12" s="236"/>
      <c r="IWJ12" s="236"/>
      <c r="IWK12" s="236"/>
      <c r="IWL12" s="236"/>
      <c r="IWM12" s="236"/>
      <c r="IWN12" s="236"/>
      <c r="IWO12" s="236"/>
      <c r="IWP12" s="236"/>
      <c r="IWQ12" s="236"/>
      <c r="IWR12" s="236"/>
      <c r="IWS12" s="236"/>
      <c r="IWT12" s="236"/>
      <c r="IWU12" s="236"/>
      <c r="IWV12" s="236"/>
      <c r="IWW12" s="236"/>
      <c r="IWX12" s="236"/>
      <c r="IWY12" s="236"/>
      <c r="IWZ12" s="236"/>
      <c r="IXA12" s="236"/>
      <c r="IXB12" s="236"/>
      <c r="IXC12" s="236"/>
      <c r="IXD12" s="236"/>
      <c r="IXE12" s="236"/>
      <c r="IXF12" s="236"/>
      <c r="IXG12" s="236"/>
      <c r="IXH12" s="236"/>
      <c r="IXI12" s="236"/>
      <c r="IXJ12" s="236"/>
      <c r="IXK12" s="236"/>
      <c r="IXL12" s="236"/>
      <c r="IXM12" s="236"/>
      <c r="IXN12" s="236"/>
      <c r="IXO12" s="236"/>
      <c r="IXP12" s="236"/>
      <c r="IXQ12" s="236"/>
      <c r="IXR12" s="236"/>
      <c r="IXS12" s="236"/>
      <c r="IXT12" s="236"/>
      <c r="IXU12" s="236"/>
      <c r="IXV12" s="236"/>
      <c r="IXW12" s="236"/>
      <c r="IXX12" s="236"/>
      <c r="IXY12" s="236"/>
      <c r="IXZ12" s="236"/>
      <c r="IYA12" s="236"/>
      <c r="IYB12" s="236"/>
      <c r="IYC12" s="236"/>
      <c r="IYD12" s="236"/>
      <c r="IYE12" s="236"/>
      <c r="IYF12" s="236"/>
      <c r="IYG12" s="236"/>
      <c r="IYH12" s="236"/>
      <c r="IYI12" s="236"/>
      <c r="IYJ12" s="236"/>
      <c r="IYK12" s="236"/>
      <c r="IYL12" s="236"/>
      <c r="IYM12" s="236"/>
      <c r="IYN12" s="236"/>
      <c r="IYO12" s="236"/>
      <c r="IYP12" s="236"/>
      <c r="IYQ12" s="236"/>
      <c r="IYR12" s="236"/>
      <c r="IYS12" s="236"/>
      <c r="IYT12" s="236"/>
      <c r="IYU12" s="236"/>
      <c r="IYV12" s="236"/>
      <c r="IYW12" s="236"/>
      <c r="IYX12" s="236"/>
      <c r="IYY12" s="236"/>
      <c r="IYZ12" s="236"/>
      <c r="IZA12" s="236"/>
      <c r="IZB12" s="236"/>
      <c r="IZC12" s="236"/>
      <c r="IZD12" s="236"/>
      <c r="IZE12" s="236"/>
      <c r="IZF12" s="236"/>
      <c r="IZG12" s="236"/>
      <c r="IZH12" s="236"/>
      <c r="IZI12" s="236"/>
      <c r="IZJ12" s="236"/>
      <c r="IZK12" s="236"/>
      <c r="IZL12" s="236"/>
      <c r="IZM12" s="236"/>
      <c r="IZN12" s="236"/>
      <c r="IZO12" s="236"/>
      <c r="IZP12" s="236"/>
      <c r="IZQ12" s="236"/>
      <c r="IZR12" s="236"/>
      <c r="IZS12" s="236"/>
      <c r="IZT12" s="236"/>
      <c r="IZU12" s="236"/>
      <c r="IZV12" s="236"/>
      <c r="IZW12" s="236"/>
      <c r="IZX12" s="236"/>
      <c r="IZY12" s="236"/>
      <c r="IZZ12" s="236"/>
      <c r="JAA12" s="236"/>
      <c r="JAB12" s="236"/>
      <c r="JAC12" s="236"/>
      <c r="JAD12" s="236"/>
      <c r="JAE12" s="236"/>
      <c r="JAF12" s="236"/>
      <c r="JAG12" s="236"/>
      <c r="JAH12" s="236"/>
      <c r="JAI12" s="236"/>
      <c r="JAJ12" s="236"/>
      <c r="JAK12" s="236"/>
      <c r="JAL12" s="236"/>
      <c r="JAM12" s="236"/>
      <c r="JAN12" s="236"/>
      <c r="JAO12" s="236"/>
      <c r="JAP12" s="236"/>
      <c r="JAQ12" s="236"/>
      <c r="JAR12" s="236"/>
      <c r="JAS12" s="236"/>
      <c r="JAT12" s="236"/>
      <c r="JAU12" s="236"/>
      <c r="JAV12" s="236"/>
      <c r="JAW12" s="236"/>
      <c r="JAX12" s="236"/>
      <c r="JAY12" s="236"/>
      <c r="JAZ12" s="236"/>
      <c r="JBA12" s="236"/>
      <c r="JBB12" s="236"/>
      <c r="JBC12" s="236"/>
      <c r="JBD12" s="236"/>
      <c r="JBE12" s="236"/>
      <c r="JBF12" s="236"/>
      <c r="JBG12" s="236"/>
      <c r="JBH12" s="236"/>
      <c r="JBI12" s="236"/>
      <c r="JBJ12" s="236"/>
      <c r="JBK12" s="236"/>
      <c r="JBL12" s="236"/>
      <c r="JBM12" s="236"/>
      <c r="JBN12" s="236"/>
      <c r="JBO12" s="236"/>
      <c r="JBP12" s="236"/>
      <c r="JBQ12" s="236"/>
      <c r="JBR12" s="236"/>
      <c r="JBS12" s="236"/>
      <c r="JBT12" s="236"/>
      <c r="JBU12" s="236"/>
      <c r="JBV12" s="236"/>
      <c r="JBW12" s="236"/>
      <c r="JBX12" s="236"/>
      <c r="JBY12" s="236"/>
      <c r="JBZ12" s="236"/>
      <c r="JCA12" s="236"/>
      <c r="JCB12" s="236"/>
      <c r="JCC12" s="236"/>
      <c r="JCD12" s="236"/>
      <c r="JCE12" s="236"/>
      <c r="JCF12" s="236"/>
      <c r="JCG12" s="236"/>
      <c r="JCH12" s="236"/>
      <c r="JCI12" s="236"/>
      <c r="JCJ12" s="236"/>
      <c r="JCK12" s="236"/>
      <c r="JCL12" s="236"/>
      <c r="JCM12" s="236"/>
      <c r="JCN12" s="236"/>
      <c r="JCO12" s="236"/>
      <c r="JCP12" s="236"/>
      <c r="JCQ12" s="236"/>
      <c r="JCR12" s="236"/>
      <c r="JCS12" s="236"/>
      <c r="JCT12" s="236"/>
      <c r="JCU12" s="236"/>
      <c r="JCV12" s="236"/>
      <c r="JCW12" s="236"/>
      <c r="JCX12" s="236"/>
      <c r="JCY12" s="236"/>
      <c r="JCZ12" s="236"/>
      <c r="JDA12" s="236"/>
      <c r="JDB12" s="236"/>
      <c r="JDC12" s="236"/>
      <c r="JDD12" s="236"/>
      <c r="JDE12" s="236"/>
      <c r="JDF12" s="236"/>
      <c r="JDG12" s="236"/>
      <c r="JDH12" s="236"/>
      <c r="JDI12" s="236"/>
      <c r="JDJ12" s="236"/>
      <c r="JDK12" s="236"/>
      <c r="JDL12" s="236"/>
      <c r="JDM12" s="236"/>
      <c r="JDN12" s="236"/>
      <c r="JDO12" s="236"/>
      <c r="JDP12" s="236"/>
      <c r="JDQ12" s="236"/>
      <c r="JDR12" s="236"/>
      <c r="JDS12" s="236"/>
      <c r="JDT12" s="236"/>
      <c r="JDU12" s="236"/>
      <c r="JDV12" s="236"/>
      <c r="JDW12" s="236"/>
      <c r="JDX12" s="236"/>
      <c r="JDY12" s="236"/>
      <c r="JDZ12" s="236"/>
      <c r="JEA12" s="236"/>
      <c r="JEB12" s="236"/>
      <c r="JEC12" s="236"/>
      <c r="JED12" s="236"/>
      <c r="JEE12" s="236"/>
      <c r="JEF12" s="236"/>
      <c r="JEG12" s="236"/>
      <c r="JEH12" s="236"/>
      <c r="JEI12" s="236"/>
      <c r="JEJ12" s="236"/>
      <c r="JEK12" s="236"/>
      <c r="JEL12" s="236"/>
      <c r="JEM12" s="236"/>
      <c r="JEN12" s="236"/>
      <c r="JEO12" s="236"/>
      <c r="JEP12" s="236"/>
      <c r="JEQ12" s="236"/>
      <c r="JER12" s="236"/>
      <c r="JES12" s="236"/>
      <c r="JET12" s="236"/>
      <c r="JEU12" s="236"/>
      <c r="JEV12" s="236"/>
      <c r="JEW12" s="236"/>
      <c r="JEX12" s="236"/>
      <c r="JEY12" s="236"/>
      <c r="JEZ12" s="236"/>
      <c r="JFA12" s="236"/>
      <c r="JFB12" s="236"/>
      <c r="JFC12" s="236"/>
      <c r="JFD12" s="236"/>
      <c r="JFE12" s="236"/>
      <c r="JFF12" s="236"/>
      <c r="JFG12" s="236"/>
      <c r="JFH12" s="236"/>
      <c r="JFI12" s="236"/>
      <c r="JFJ12" s="236"/>
      <c r="JFK12" s="236"/>
      <c r="JFL12" s="236"/>
      <c r="JFM12" s="236"/>
      <c r="JFN12" s="236"/>
      <c r="JFO12" s="236"/>
      <c r="JFP12" s="236"/>
      <c r="JFQ12" s="236"/>
      <c r="JFR12" s="236"/>
      <c r="JFS12" s="236"/>
      <c r="JFT12" s="236"/>
      <c r="JFU12" s="236"/>
      <c r="JFV12" s="236"/>
      <c r="JFW12" s="236"/>
      <c r="JFX12" s="236"/>
      <c r="JFY12" s="236"/>
      <c r="JFZ12" s="236"/>
      <c r="JGA12" s="236"/>
      <c r="JGB12" s="236"/>
      <c r="JGC12" s="236"/>
      <c r="JGD12" s="236"/>
      <c r="JGE12" s="236"/>
      <c r="JGF12" s="236"/>
      <c r="JGG12" s="236"/>
      <c r="JGH12" s="236"/>
      <c r="JGI12" s="236"/>
      <c r="JGJ12" s="236"/>
      <c r="JGK12" s="236"/>
      <c r="JGL12" s="236"/>
      <c r="JGM12" s="236"/>
      <c r="JGN12" s="236"/>
      <c r="JGO12" s="236"/>
      <c r="JGP12" s="236"/>
      <c r="JGQ12" s="236"/>
      <c r="JGR12" s="236"/>
      <c r="JGS12" s="236"/>
      <c r="JGT12" s="236"/>
      <c r="JGU12" s="236"/>
      <c r="JGV12" s="236"/>
      <c r="JGW12" s="236"/>
      <c r="JGX12" s="236"/>
      <c r="JGY12" s="236"/>
      <c r="JGZ12" s="236"/>
      <c r="JHA12" s="236"/>
      <c r="JHB12" s="236"/>
      <c r="JHC12" s="236"/>
      <c r="JHD12" s="236"/>
      <c r="JHE12" s="236"/>
      <c r="JHF12" s="236"/>
      <c r="JHG12" s="236"/>
      <c r="JHH12" s="236"/>
      <c r="JHI12" s="236"/>
      <c r="JHJ12" s="236"/>
      <c r="JHK12" s="236"/>
      <c r="JHL12" s="236"/>
      <c r="JHM12" s="236"/>
      <c r="JHN12" s="236"/>
      <c r="JHO12" s="236"/>
      <c r="JHP12" s="236"/>
      <c r="JHQ12" s="236"/>
      <c r="JHR12" s="236"/>
      <c r="JHS12" s="236"/>
      <c r="JHT12" s="236"/>
      <c r="JHU12" s="236"/>
      <c r="JHV12" s="236"/>
      <c r="JHW12" s="236"/>
      <c r="JHX12" s="236"/>
      <c r="JHY12" s="236"/>
      <c r="JHZ12" s="236"/>
      <c r="JIA12" s="236"/>
      <c r="JIB12" s="236"/>
      <c r="JIC12" s="236"/>
      <c r="JID12" s="236"/>
      <c r="JIE12" s="236"/>
      <c r="JIF12" s="236"/>
      <c r="JIG12" s="236"/>
      <c r="JIH12" s="236"/>
      <c r="JII12" s="236"/>
      <c r="JIJ12" s="236"/>
      <c r="JIK12" s="236"/>
      <c r="JIL12" s="236"/>
      <c r="JIM12" s="236"/>
      <c r="JIN12" s="236"/>
      <c r="JIO12" s="236"/>
      <c r="JIP12" s="236"/>
      <c r="JIQ12" s="236"/>
      <c r="JIR12" s="236"/>
      <c r="JIS12" s="236"/>
      <c r="JIT12" s="236"/>
      <c r="JIU12" s="236"/>
      <c r="JIV12" s="236"/>
      <c r="JIW12" s="236"/>
      <c r="JIX12" s="236"/>
      <c r="JIY12" s="236"/>
      <c r="JIZ12" s="236"/>
      <c r="JJA12" s="236"/>
      <c r="JJB12" s="236"/>
      <c r="JJC12" s="236"/>
      <c r="JJD12" s="236"/>
      <c r="JJE12" s="236"/>
      <c r="JJF12" s="236"/>
      <c r="JJG12" s="236"/>
      <c r="JJH12" s="236"/>
      <c r="JJI12" s="236"/>
      <c r="JJJ12" s="236"/>
      <c r="JJK12" s="236"/>
      <c r="JJL12" s="236"/>
      <c r="JJM12" s="236"/>
      <c r="JJN12" s="236"/>
      <c r="JJO12" s="236"/>
      <c r="JJP12" s="236"/>
      <c r="JJQ12" s="236"/>
      <c r="JJR12" s="236"/>
      <c r="JJS12" s="236"/>
      <c r="JJT12" s="236"/>
      <c r="JJU12" s="236"/>
      <c r="JJV12" s="236"/>
      <c r="JJW12" s="236"/>
      <c r="JJX12" s="236"/>
      <c r="JJY12" s="236"/>
      <c r="JJZ12" s="236"/>
      <c r="JKA12" s="236"/>
      <c r="JKB12" s="236"/>
      <c r="JKC12" s="236"/>
      <c r="JKD12" s="236"/>
      <c r="JKE12" s="236"/>
      <c r="JKF12" s="236"/>
      <c r="JKG12" s="236"/>
      <c r="JKH12" s="236"/>
      <c r="JKI12" s="236"/>
      <c r="JKJ12" s="236"/>
      <c r="JKK12" s="236"/>
      <c r="JKL12" s="236"/>
      <c r="JKM12" s="236"/>
      <c r="JKN12" s="236"/>
      <c r="JKO12" s="236"/>
      <c r="JKP12" s="236"/>
      <c r="JKQ12" s="236"/>
      <c r="JKR12" s="236"/>
      <c r="JKS12" s="236"/>
      <c r="JKT12" s="236"/>
      <c r="JKU12" s="236"/>
      <c r="JKV12" s="236"/>
      <c r="JKW12" s="236"/>
      <c r="JKX12" s="236"/>
      <c r="JKY12" s="236"/>
      <c r="JKZ12" s="236"/>
      <c r="JLA12" s="236"/>
      <c r="JLB12" s="236"/>
      <c r="JLC12" s="236"/>
      <c r="JLD12" s="236"/>
      <c r="JLE12" s="236"/>
      <c r="JLF12" s="236"/>
      <c r="JLG12" s="236"/>
      <c r="JLH12" s="236"/>
      <c r="JLI12" s="236"/>
      <c r="JLJ12" s="236"/>
      <c r="JLK12" s="236"/>
      <c r="JLL12" s="236"/>
      <c r="JLM12" s="236"/>
      <c r="JLN12" s="236"/>
      <c r="JLO12" s="236"/>
      <c r="JLP12" s="236"/>
      <c r="JLQ12" s="236"/>
      <c r="JLR12" s="236"/>
      <c r="JLS12" s="236"/>
      <c r="JLT12" s="236"/>
      <c r="JLU12" s="236"/>
      <c r="JLV12" s="236"/>
      <c r="JLW12" s="236"/>
      <c r="JLX12" s="236"/>
      <c r="JLY12" s="236"/>
      <c r="JLZ12" s="236"/>
      <c r="JMA12" s="236"/>
      <c r="JMB12" s="236"/>
      <c r="JMC12" s="236"/>
      <c r="JMD12" s="236"/>
      <c r="JME12" s="236"/>
      <c r="JMF12" s="236"/>
      <c r="JMG12" s="236"/>
      <c r="JMH12" s="236"/>
      <c r="JMI12" s="236"/>
      <c r="JMJ12" s="236"/>
      <c r="JMK12" s="236"/>
      <c r="JML12" s="236"/>
      <c r="JMM12" s="236"/>
      <c r="JMN12" s="236"/>
      <c r="JMO12" s="236"/>
      <c r="JMP12" s="236"/>
      <c r="JMQ12" s="236"/>
      <c r="JMR12" s="236"/>
      <c r="JMS12" s="236"/>
      <c r="JMT12" s="236"/>
      <c r="JMU12" s="236"/>
      <c r="JMV12" s="236"/>
      <c r="JMW12" s="236"/>
      <c r="JMX12" s="236"/>
      <c r="JMY12" s="236"/>
      <c r="JMZ12" s="236"/>
      <c r="JNA12" s="236"/>
      <c r="JNB12" s="236"/>
      <c r="JNC12" s="236"/>
      <c r="JND12" s="236"/>
      <c r="JNE12" s="236"/>
      <c r="JNF12" s="236"/>
      <c r="JNG12" s="236"/>
      <c r="JNH12" s="236"/>
      <c r="JNI12" s="236"/>
      <c r="JNJ12" s="236"/>
      <c r="JNK12" s="236"/>
      <c r="JNL12" s="236"/>
      <c r="JNM12" s="236"/>
      <c r="JNN12" s="236"/>
      <c r="JNO12" s="236"/>
      <c r="JNP12" s="236"/>
      <c r="JNQ12" s="236"/>
      <c r="JNR12" s="236"/>
      <c r="JNS12" s="236"/>
      <c r="JNT12" s="236"/>
      <c r="JNU12" s="236"/>
      <c r="JNV12" s="236"/>
      <c r="JNW12" s="236"/>
      <c r="JNX12" s="236"/>
      <c r="JNY12" s="236"/>
      <c r="JNZ12" s="236"/>
      <c r="JOA12" s="236"/>
      <c r="JOB12" s="236"/>
      <c r="JOC12" s="236"/>
      <c r="JOD12" s="236"/>
      <c r="JOE12" s="236"/>
      <c r="JOF12" s="236"/>
      <c r="JOG12" s="236"/>
      <c r="JOH12" s="236"/>
      <c r="JOI12" s="236"/>
      <c r="JOJ12" s="236"/>
      <c r="JOK12" s="236"/>
      <c r="JOL12" s="236"/>
      <c r="JOM12" s="236"/>
      <c r="JON12" s="236"/>
      <c r="JOO12" s="236"/>
      <c r="JOP12" s="236"/>
      <c r="JOQ12" s="236"/>
      <c r="JOR12" s="236"/>
      <c r="JOS12" s="236"/>
      <c r="JOT12" s="236"/>
      <c r="JOU12" s="236"/>
      <c r="JOV12" s="236"/>
      <c r="JOW12" s="236"/>
      <c r="JOX12" s="236"/>
      <c r="JOY12" s="236"/>
      <c r="JOZ12" s="236"/>
      <c r="JPA12" s="236"/>
      <c r="JPB12" s="236"/>
      <c r="JPC12" s="236"/>
      <c r="JPD12" s="236"/>
      <c r="JPE12" s="236"/>
      <c r="JPF12" s="236"/>
      <c r="JPG12" s="236"/>
      <c r="JPH12" s="236"/>
      <c r="JPI12" s="236"/>
      <c r="JPJ12" s="236"/>
      <c r="JPK12" s="236"/>
      <c r="JPL12" s="236"/>
      <c r="JPM12" s="236"/>
      <c r="JPN12" s="236"/>
      <c r="JPO12" s="236"/>
      <c r="JPP12" s="236"/>
      <c r="JPQ12" s="236"/>
      <c r="JPR12" s="236"/>
      <c r="JPS12" s="236"/>
      <c r="JPT12" s="236"/>
      <c r="JPU12" s="236"/>
      <c r="JPV12" s="236"/>
      <c r="JPW12" s="236"/>
      <c r="JPX12" s="236"/>
      <c r="JPY12" s="236"/>
      <c r="JPZ12" s="236"/>
      <c r="JQA12" s="236"/>
      <c r="JQB12" s="236"/>
      <c r="JQC12" s="236"/>
      <c r="JQD12" s="236"/>
      <c r="JQE12" s="236"/>
      <c r="JQF12" s="236"/>
      <c r="JQG12" s="236"/>
      <c r="JQH12" s="236"/>
      <c r="JQI12" s="236"/>
      <c r="JQJ12" s="236"/>
      <c r="JQK12" s="236"/>
      <c r="JQL12" s="236"/>
      <c r="JQM12" s="236"/>
      <c r="JQN12" s="236"/>
      <c r="JQO12" s="236"/>
      <c r="JQP12" s="236"/>
      <c r="JQQ12" s="236"/>
      <c r="JQR12" s="236"/>
      <c r="JQS12" s="236"/>
      <c r="JQT12" s="236"/>
      <c r="JQU12" s="236"/>
      <c r="JQV12" s="236"/>
      <c r="JQW12" s="236"/>
      <c r="JQX12" s="236"/>
      <c r="JQY12" s="236"/>
      <c r="JQZ12" s="236"/>
      <c r="JRA12" s="236"/>
      <c r="JRB12" s="236"/>
      <c r="JRC12" s="236"/>
      <c r="JRD12" s="236"/>
      <c r="JRE12" s="236"/>
      <c r="JRF12" s="236"/>
      <c r="JRG12" s="236"/>
      <c r="JRH12" s="236"/>
      <c r="JRI12" s="236"/>
      <c r="JRJ12" s="236"/>
      <c r="JRK12" s="236"/>
      <c r="JRL12" s="236"/>
      <c r="JRM12" s="236"/>
      <c r="JRN12" s="236"/>
      <c r="JRO12" s="236"/>
      <c r="JRP12" s="236"/>
      <c r="JRQ12" s="236"/>
      <c r="JRR12" s="236"/>
      <c r="JRS12" s="236"/>
      <c r="JRT12" s="236"/>
      <c r="JRU12" s="236"/>
      <c r="JRV12" s="236"/>
      <c r="JRW12" s="236"/>
      <c r="JRX12" s="236"/>
      <c r="JRY12" s="236"/>
      <c r="JRZ12" s="236"/>
      <c r="JSA12" s="236"/>
      <c r="JSB12" s="236"/>
      <c r="JSC12" s="236"/>
      <c r="JSD12" s="236"/>
      <c r="JSE12" s="236"/>
      <c r="JSF12" s="236"/>
      <c r="JSG12" s="236"/>
      <c r="JSH12" s="236"/>
      <c r="JSI12" s="236"/>
      <c r="JSJ12" s="236"/>
      <c r="JSK12" s="236"/>
      <c r="JSL12" s="236"/>
      <c r="JSM12" s="236"/>
      <c r="JSN12" s="236"/>
      <c r="JSO12" s="236"/>
      <c r="JSP12" s="236"/>
      <c r="JSQ12" s="236"/>
      <c r="JSR12" s="236"/>
      <c r="JSS12" s="236"/>
      <c r="JST12" s="236"/>
      <c r="JSU12" s="236"/>
      <c r="JSV12" s="236"/>
      <c r="JSW12" s="236"/>
      <c r="JSX12" s="236"/>
      <c r="JSY12" s="236"/>
      <c r="JSZ12" s="236"/>
      <c r="JTA12" s="236"/>
      <c r="JTB12" s="236"/>
      <c r="JTC12" s="236"/>
      <c r="JTD12" s="236"/>
      <c r="JTE12" s="236"/>
      <c r="JTF12" s="236"/>
      <c r="JTG12" s="236"/>
      <c r="JTH12" s="236"/>
      <c r="JTI12" s="236"/>
      <c r="JTJ12" s="236"/>
      <c r="JTK12" s="236"/>
      <c r="JTL12" s="236"/>
      <c r="JTM12" s="236"/>
      <c r="JTN12" s="236"/>
      <c r="JTO12" s="236"/>
      <c r="JTP12" s="236"/>
      <c r="JTQ12" s="236"/>
      <c r="JTR12" s="236"/>
      <c r="JTS12" s="236"/>
      <c r="JTT12" s="236"/>
      <c r="JTU12" s="236"/>
      <c r="JTV12" s="236"/>
      <c r="JTW12" s="236"/>
      <c r="JTX12" s="236"/>
      <c r="JTY12" s="236"/>
      <c r="JTZ12" s="236"/>
      <c r="JUA12" s="236"/>
      <c r="JUB12" s="236"/>
      <c r="JUC12" s="236"/>
      <c r="JUD12" s="236"/>
      <c r="JUE12" s="236"/>
      <c r="JUF12" s="236"/>
      <c r="JUG12" s="236"/>
      <c r="JUH12" s="236"/>
      <c r="JUI12" s="236"/>
      <c r="JUJ12" s="236"/>
      <c r="JUK12" s="236"/>
      <c r="JUL12" s="236"/>
      <c r="JUM12" s="236"/>
      <c r="JUN12" s="236"/>
      <c r="JUO12" s="236"/>
      <c r="JUP12" s="236"/>
      <c r="JUQ12" s="236"/>
      <c r="JUR12" s="236"/>
      <c r="JUS12" s="236"/>
      <c r="JUT12" s="236"/>
      <c r="JUU12" s="236"/>
      <c r="JUV12" s="236"/>
      <c r="JUW12" s="236"/>
      <c r="JUX12" s="236"/>
      <c r="JUY12" s="236"/>
      <c r="JUZ12" s="236"/>
      <c r="JVA12" s="236"/>
      <c r="JVB12" s="236"/>
      <c r="JVC12" s="236"/>
      <c r="JVD12" s="236"/>
      <c r="JVE12" s="236"/>
      <c r="JVF12" s="236"/>
      <c r="JVG12" s="236"/>
      <c r="JVH12" s="236"/>
      <c r="JVI12" s="236"/>
      <c r="JVJ12" s="236"/>
      <c r="JVK12" s="236"/>
      <c r="JVL12" s="236"/>
      <c r="JVM12" s="236"/>
      <c r="JVN12" s="236"/>
      <c r="JVO12" s="236"/>
      <c r="JVP12" s="236"/>
      <c r="JVQ12" s="236"/>
      <c r="JVR12" s="236"/>
      <c r="JVS12" s="236"/>
      <c r="JVT12" s="236"/>
      <c r="JVU12" s="236"/>
      <c r="JVV12" s="236"/>
      <c r="JVW12" s="236"/>
      <c r="JVX12" s="236"/>
      <c r="JVY12" s="236"/>
      <c r="JVZ12" s="236"/>
      <c r="JWA12" s="236"/>
      <c r="JWB12" s="236"/>
      <c r="JWC12" s="236"/>
      <c r="JWD12" s="236"/>
      <c r="JWE12" s="236"/>
      <c r="JWF12" s="236"/>
      <c r="JWG12" s="236"/>
      <c r="JWH12" s="236"/>
      <c r="JWI12" s="236"/>
      <c r="JWJ12" s="236"/>
      <c r="JWK12" s="236"/>
      <c r="JWL12" s="236"/>
      <c r="JWM12" s="236"/>
      <c r="JWN12" s="236"/>
      <c r="JWO12" s="236"/>
      <c r="JWP12" s="236"/>
      <c r="JWQ12" s="236"/>
      <c r="JWR12" s="236"/>
      <c r="JWS12" s="236"/>
      <c r="JWT12" s="236"/>
      <c r="JWU12" s="236"/>
      <c r="JWV12" s="236"/>
      <c r="JWW12" s="236"/>
      <c r="JWX12" s="236"/>
      <c r="JWY12" s="236"/>
      <c r="JWZ12" s="236"/>
      <c r="JXA12" s="236"/>
      <c r="JXB12" s="236"/>
      <c r="JXC12" s="236"/>
      <c r="JXD12" s="236"/>
      <c r="JXE12" s="236"/>
      <c r="JXF12" s="236"/>
      <c r="JXG12" s="236"/>
      <c r="JXH12" s="236"/>
      <c r="JXI12" s="236"/>
      <c r="JXJ12" s="236"/>
      <c r="JXK12" s="236"/>
      <c r="JXL12" s="236"/>
      <c r="JXM12" s="236"/>
      <c r="JXN12" s="236"/>
      <c r="JXO12" s="236"/>
      <c r="JXP12" s="236"/>
      <c r="JXQ12" s="236"/>
      <c r="JXR12" s="236"/>
      <c r="JXS12" s="236"/>
      <c r="JXT12" s="236"/>
      <c r="JXU12" s="236"/>
      <c r="JXV12" s="236"/>
      <c r="JXW12" s="236"/>
      <c r="JXX12" s="236"/>
      <c r="JXY12" s="236"/>
      <c r="JXZ12" s="236"/>
      <c r="JYA12" s="236"/>
      <c r="JYB12" s="236"/>
      <c r="JYC12" s="236"/>
      <c r="JYD12" s="236"/>
      <c r="JYE12" s="236"/>
      <c r="JYF12" s="236"/>
      <c r="JYG12" s="236"/>
      <c r="JYH12" s="236"/>
      <c r="JYI12" s="236"/>
      <c r="JYJ12" s="236"/>
      <c r="JYK12" s="236"/>
      <c r="JYL12" s="236"/>
      <c r="JYM12" s="236"/>
      <c r="JYN12" s="236"/>
      <c r="JYO12" s="236"/>
      <c r="JYP12" s="236"/>
      <c r="JYQ12" s="236"/>
      <c r="JYR12" s="236"/>
      <c r="JYS12" s="236"/>
      <c r="JYT12" s="236"/>
      <c r="JYU12" s="236"/>
      <c r="JYV12" s="236"/>
      <c r="JYW12" s="236"/>
      <c r="JYX12" s="236"/>
      <c r="JYY12" s="236"/>
      <c r="JYZ12" s="236"/>
      <c r="JZA12" s="236"/>
      <c r="JZB12" s="236"/>
      <c r="JZC12" s="236"/>
      <c r="JZD12" s="236"/>
      <c r="JZE12" s="236"/>
      <c r="JZF12" s="236"/>
      <c r="JZG12" s="236"/>
      <c r="JZH12" s="236"/>
      <c r="JZI12" s="236"/>
      <c r="JZJ12" s="236"/>
      <c r="JZK12" s="236"/>
      <c r="JZL12" s="236"/>
      <c r="JZM12" s="236"/>
      <c r="JZN12" s="236"/>
      <c r="JZO12" s="236"/>
      <c r="JZP12" s="236"/>
      <c r="JZQ12" s="236"/>
      <c r="JZR12" s="236"/>
      <c r="JZS12" s="236"/>
      <c r="JZT12" s="236"/>
      <c r="JZU12" s="236"/>
      <c r="JZV12" s="236"/>
      <c r="JZW12" s="236"/>
      <c r="JZX12" s="236"/>
      <c r="JZY12" s="236"/>
      <c r="JZZ12" s="236"/>
      <c r="KAA12" s="236"/>
      <c r="KAB12" s="236"/>
      <c r="KAC12" s="236"/>
      <c r="KAD12" s="236"/>
      <c r="KAE12" s="236"/>
      <c r="KAF12" s="236"/>
      <c r="KAG12" s="236"/>
      <c r="KAH12" s="236"/>
      <c r="KAI12" s="236"/>
      <c r="KAJ12" s="236"/>
      <c r="KAK12" s="236"/>
      <c r="KAL12" s="236"/>
      <c r="KAM12" s="236"/>
      <c r="KAN12" s="236"/>
      <c r="KAO12" s="236"/>
      <c r="KAP12" s="236"/>
      <c r="KAQ12" s="236"/>
      <c r="KAR12" s="236"/>
      <c r="KAS12" s="236"/>
      <c r="KAT12" s="236"/>
      <c r="KAU12" s="236"/>
      <c r="KAV12" s="236"/>
      <c r="KAW12" s="236"/>
      <c r="KAX12" s="236"/>
      <c r="KAY12" s="236"/>
      <c r="KAZ12" s="236"/>
      <c r="KBA12" s="236"/>
      <c r="KBB12" s="236"/>
      <c r="KBC12" s="236"/>
      <c r="KBD12" s="236"/>
      <c r="KBE12" s="236"/>
      <c r="KBF12" s="236"/>
      <c r="KBG12" s="236"/>
      <c r="KBH12" s="236"/>
      <c r="KBI12" s="236"/>
      <c r="KBJ12" s="236"/>
      <c r="KBK12" s="236"/>
      <c r="KBL12" s="236"/>
      <c r="KBM12" s="236"/>
      <c r="KBN12" s="236"/>
      <c r="KBO12" s="236"/>
      <c r="KBP12" s="236"/>
      <c r="KBQ12" s="236"/>
      <c r="KBR12" s="236"/>
      <c r="KBS12" s="236"/>
      <c r="KBT12" s="236"/>
      <c r="KBU12" s="236"/>
      <c r="KBV12" s="236"/>
      <c r="KBW12" s="236"/>
      <c r="KBX12" s="236"/>
      <c r="KBY12" s="236"/>
      <c r="KBZ12" s="236"/>
      <c r="KCA12" s="236"/>
      <c r="KCB12" s="236"/>
      <c r="KCC12" s="236"/>
      <c r="KCD12" s="236"/>
      <c r="KCE12" s="236"/>
      <c r="KCF12" s="236"/>
      <c r="KCG12" s="236"/>
      <c r="KCH12" s="236"/>
      <c r="KCI12" s="236"/>
      <c r="KCJ12" s="236"/>
      <c r="KCK12" s="236"/>
      <c r="KCL12" s="236"/>
      <c r="KCM12" s="236"/>
      <c r="KCN12" s="236"/>
      <c r="KCO12" s="236"/>
      <c r="KCP12" s="236"/>
      <c r="KCQ12" s="236"/>
      <c r="KCR12" s="236"/>
      <c r="KCS12" s="236"/>
      <c r="KCT12" s="236"/>
      <c r="KCU12" s="236"/>
      <c r="KCV12" s="236"/>
      <c r="KCW12" s="236"/>
      <c r="KCX12" s="236"/>
      <c r="KCY12" s="236"/>
      <c r="KCZ12" s="236"/>
      <c r="KDA12" s="236"/>
      <c r="KDB12" s="236"/>
      <c r="KDC12" s="236"/>
      <c r="KDD12" s="236"/>
      <c r="KDE12" s="236"/>
      <c r="KDF12" s="236"/>
      <c r="KDG12" s="236"/>
      <c r="KDH12" s="236"/>
      <c r="KDI12" s="236"/>
      <c r="KDJ12" s="236"/>
      <c r="KDK12" s="236"/>
      <c r="KDL12" s="236"/>
      <c r="KDM12" s="236"/>
      <c r="KDN12" s="236"/>
      <c r="KDO12" s="236"/>
      <c r="KDP12" s="236"/>
      <c r="KDQ12" s="236"/>
      <c r="KDR12" s="236"/>
      <c r="KDS12" s="236"/>
      <c r="KDT12" s="236"/>
      <c r="KDU12" s="236"/>
      <c r="KDV12" s="236"/>
      <c r="KDW12" s="236"/>
      <c r="KDX12" s="236"/>
      <c r="KDY12" s="236"/>
      <c r="KDZ12" s="236"/>
      <c r="KEA12" s="236"/>
      <c r="KEB12" s="236"/>
      <c r="KEC12" s="236"/>
      <c r="KED12" s="236"/>
      <c r="KEE12" s="236"/>
      <c r="KEF12" s="236"/>
      <c r="KEG12" s="236"/>
      <c r="KEH12" s="236"/>
      <c r="KEI12" s="236"/>
      <c r="KEJ12" s="236"/>
      <c r="KEK12" s="236"/>
      <c r="KEL12" s="236"/>
      <c r="KEM12" s="236"/>
      <c r="KEN12" s="236"/>
      <c r="KEO12" s="236"/>
      <c r="KEP12" s="236"/>
      <c r="KEQ12" s="236"/>
      <c r="KER12" s="236"/>
      <c r="KES12" s="236"/>
      <c r="KET12" s="236"/>
      <c r="KEU12" s="236"/>
      <c r="KEV12" s="236"/>
      <c r="KEW12" s="236"/>
      <c r="KEX12" s="236"/>
      <c r="KEY12" s="236"/>
      <c r="KEZ12" s="236"/>
      <c r="KFA12" s="236"/>
      <c r="KFB12" s="236"/>
      <c r="KFC12" s="236"/>
      <c r="KFD12" s="236"/>
      <c r="KFE12" s="236"/>
      <c r="KFF12" s="236"/>
      <c r="KFG12" s="236"/>
      <c r="KFH12" s="236"/>
      <c r="KFI12" s="236"/>
      <c r="KFJ12" s="236"/>
      <c r="KFK12" s="236"/>
      <c r="KFL12" s="236"/>
      <c r="KFM12" s="236"/>
      <c r="KFN12" s="236"/>
      <c r="KFO12" s="236"/>
      <c r="KFP12" s="236"/>
      <c r="KFQ12" s="236"/>
      <c r="KFR12" s="236"/>
      <c r="KFS12" s="236"/>
      <c r="KFT12" s="236"/>
      <c r="KFU12" s="236"/>
      <c r="KFV12" s="236"/>
      <c r="KFW12" s="236"/>
      <c r="KFX12" s="236"/>
      <c r="KFY12" s="236"/>
      <c r="KFZ12" s="236"/>
      <c r="KGA12" s="236"/>
      <c r="KGB12" s="236"/>
      <c r="KGC12" s="236"/>
      <c r="KGD12" s="236"/>
      <c r="KGE12" s="236"/>
      <c r="KGF12" s="236"/>
      <c r="KGG12" s="236"/>
      <c r="KGH12" s="236"/>
      <c r="KGI12" s="236"/>
      <c r="KGJ12" s="236"/>
      <c r="KGK12" s="236"/>
      <c r="KGL12" s="236"/>
      <c r="KGM12" s="236"/>
      <c r="KGN12" s="236"/>
      <c r="KGO12" s="236"/>
      <c r="KGP12" s="236"/>
      <c r="KGQ12" s="236"/>
      <c r="KGR12" s="236"/>
      <c r="KGS12" s="236"/>
      <c r="KGT12" s="236"/>
      <c r="KGU12" s="236"/>
      <c r="KGV12" s="236"/>
      <c r="KGW12" s="236"/>
      <c r="KGX12" s="236"/>
      <c r="KGY12" s="236"/>
      <c r="KGZ12" s="236"/>
      <c r="KHA12" s="236"/>
      <c r="KHB12" s="236"/>
      <c r="KHC12" s="236"/>
      <c r="KHD12" s="236"/>
      <c r="KHE12" s="236"/>
      <c r="KHF12" s="236"/>
      <c r="KHG12" s="236"/>
      <c r="KHH12" s="236"/>
      <c r="KHI12" s="236"/>
      <c r="KHJ12" s="236"/>
      <c r="KHK12" s="236"/>
      <c r="KHL12" s="236"/>
      <c r="KHM12" s="236"/>
      <c r="KHN12" s="236"/>
      <c r="KHO12" s="236"/>
      <c r="KHP12" s="236"/>
      <c r="KHQ12" s="236"/>
      <c r="KHR12" s="236"/>
      <c r="KHS12" s="236"/>
      <c r="KHT12" s="236"/>
      <c r="KHU12" s="236"/>
      <c r="KHV12" s="236"/>
      <c r="KHW12" s="236"/>
      <c r="KHX12" s="236"/>
      <c r="KHY12" s="236"/>
      <c r="KHZ12" s="236"/>
      <c r="KIA12" s="236"/>
      <c r="KIB12" s="236"/>
      <c r="KIC12" s="236"/>
      <c r="KID12" s="236"/>
      <c r="KIE12" s="236"/>
      <c r="KIF12" s="236"/>
      <c r="KIG12" s="236"/>
      <c r="KIH12" s="236"/>
      <c r="KII12" s="236"/>
      <c r="KIJ12" s="236"/>
      <c r="KIK12" s="236"/>
      <c r="KIL12" s="236"/>
      <c r="KIM12" s="236"/>
      <c r="KIN12" s="236"/>
      <c r="KIO12" s="236"/>
      <c r="KIP12" s="236"/>
      <c r="KIQ12" s="236"/>
      <c r="KIR12" s="236"/>
      <c r="KIS12" s="236"/>
      <c r="KIT12" s="236"/>
      <c r="KIU12" s="236"/>
      <c r="KIV12" s="236"/>
      <c r="KIW12" s="236"/>
      <c r="KIX12" s="236"/>
      <c r="KIY12" s="236"/>
      <c r="KIZ12" s="236"/>
      <c r="KJA12" s="236"/>
      <c r="KJB12" s="236"/>
      <c r="KJC12" s="236"/>
      <c r="KJD12" s="236"/>
      <c r="KJE12" s="236"/>
      <c r="KJF12" s="236"/>
      <c r="KJG12" s="236"/>
      <c r="KJH12" s="236"/>
      <c r="KJI12" s="236"/>
      <c r="KJJ12" s="236"/>
      <c r="KJK12" s="236"/>
      <c r="KJL12" s="236"/>
      <c r="KJM12" s="236"/>
      <c r="KJN12" s="236"/>
      <c r="KJO12" s="236"/>
      <c r="KJP12" s="236"/>
      <c r="KJQ12" s="236"/>
      <c r="KJR12" s="236"/>
      <c r="KJS12" s="236"/>
      <c r="KJT12" s="236"/>
      <c r="KJU12" s="236"/>
      <c r="KJV12" s="236"/>
      <c r="KJW12" s="236"/>
      <c r="KJX12" s="236"/>
      <c r="KJY12" s="236"/>
      <c r="KJZ12" s="236"/>
      <c r="KKA12" s="236"/>
      <c r="KKB12" s="236"/>
      <c r="KKC12" s="236"/>
      <c r="KKD12" s="236"/>
      <c r="KKE12" s="236"/>
      <c r="KKF12" s="236"/>
      <c r="KKG12" s="236"/>
      <c r="KKH12" s="236"/>
      <c r="KKI12" s="236"/>
      <c r="KKJ12" s="236"/>
      <c r="KKK12" s="236"/>
      <c r="KKL12" s="236"/>
      <c r="KKM12" s="236"/>
      <c r="KKN12" s="236"/>
      <c r="KKO12" s="236"/>
      <c r="KKP12" s="236"/>
      <c r="KKQ12" s="236"/>
      <c r="KKR12" s="236"/>
      <c r="KKS12" s="236"/>
      <c r="KKT12" s="236"/>
      <c r="KKU12" s="236"/>
      <c r="KKV12" s="236"/>
      <c r="KKW12" s="236"/>
      <c r="KKX12" s="236"/>
      <c r="KKY12" s="236"/>
      <c r="KKZ12" s="236"/>
      <c r="KLA12" s="236"/>
      <c r="KLB12" s="236"/>
      <c r="KLC12" s="236"/>
      <c r="KLD12" s="236"/>
      <c r="KLE12" s="236"/>
      <c r="KLF12" s="236"/>
      <c r="KLG12" s="236"/>
      <c r="KLH12" s="236"/>
      <c r="KLI12" s="236"/>
      <c r="KLJ12" s="236"/>
      <c r="KLK12" s="236"/>
      <c r="KLL12" s="236"/>
      <c r="KLM12" s="236"/>
      <c r="KLN12" s="236"/>
      <c r="KLO12" s="236"/>
      <c r="KLP12" s="236"/>
      <c r="KLQ12" s="236"/>
      <c r="KLR12" s="236"/>
      <c r="KLS12" s="236"/>
      <c r="KLT12" s="236"/>
      <c r="KLU12" s="236"/>
      <c r="KLV12" s="236"/>
      <c r="KLW12" s="236"/>
      <c r="KLX12" s="236"/>
      <c r="KLY12" s="236"/>
      <c r="KLZ12" s="236"/>
      <c r="KMA12" s="236"/>
      <c r="KMB12" s="236"/>
      <c r="KMC12" s="236"/>
      <c r="KMD12" s="236"/>
      <c r="KME12" s="236"/>
      <c r="KMF12" s="236"/>
      <c r="KMG12" s="236"/>
      <c r="KMH12" s="236"/>
      <c r="KMI12" s="236"/>
      <c r="KMJ12" s="236"/>
      <c r="KMK12" s="236"/>
      <c r="KML12" s="236"/>
      <c r="KMM12" s="236"/>
      <c r="KMN12" s="236"/>
      <c r="KMO12" s="236"/>
      <c r="KMP12" s="236"/>
      <c r="KMQ12" s="236"/>
      <c r="KMR12" s="236"/>
      <c r="KMS12" s="236"/>
      <c r="KMT12" s="236"/>
      <c r="KMU12" s="236"/>
      <c r="KMV12" s="236"/>
      <c r="KMW12" s="236"/>
      <c r="KMX12" s="236"/>
      <c r="KMY12" s="236"/>
      <c r="KMZ12" s="236"/>
      <c r="KNA12" s="236"/>
      <c r="KNB12" s="236"/>
      <c r="KNC12" s="236"/>
      <c r="KND12" s="236"/>
      <c r="KNE12" s="236"/>
      <c r="KNF12" s="236"/>
      <c r="KNG12" s="236"/>
      <c r="KNH12" s="236"/>
      <c r="KNI12" s="236"/>
      <c r="KNJ12" s="236"/>
      <c r="KNK12" s="236"/>
      <c r="KNL12" s="236"/>
      <c r="KNM12" s="236"/>
      <c r="KNN12" s="236"/>
      <c r="KNO12" s="236"/>
      <c r="KNP12" s="236"/>
      <c r="KNQ12" s="236"/>
      <c r="KNR12" s="236"/>
      <c r="KNS12" s="236"/>
      <c r="KNT12" s="236"/>
      <c r="KNU12" s="236"/>
      <c r="KNV12" s="236"/>
      <c r="KNW12" s="236"/>
      <c r="KNX12" s="236"/>
      <c r="KNY12" s="236"/>
      <c r="KNZ12" s="236"/>
      <c r="KOA12" s="236"/>
      <c r="KOB12" s="236"/>
      <c r="KOC12" s="236"/>
      <c r="KOD12" s="236"/>
      <c r="KOE12" s="236"/>
      <c r="KOF12" s="236"/>
      <c r="KOG12" s="236"/>
      <c r="KOH12" s="236"/>
      <c r="KOI12" s="236"/>
      <c r="KOJ12" s="236"/>
      <c r="KOK12" s="236"/>
      <c r="KOL12" s="236"/>
      <c r="KOM12" s="236"/>
      <c r="KON12" s="236"/>
      <c r="KOO12" s="236"/>
      <c r="KOP12" s="236"/>
      <c r="KOQ12" s="236"/>
      <c r="KOR12" s="236"/>
      <c r="KOS12" s="236"/>
      <c r="KOT12" s="236"/>
      <c r="KOU12" s="236"/>
      <c r="KOV12" s="236"/>
      <c r="KOW12" s="236"/>
      <c r="KOX12" s="236"/>
      <c r="KOY12" s="236"/>
      <c r="KOZ12" s="236"/>
      <c r="KPA12" s="236"/>
      <c r="KPB12" s="236"/>
      <c r="KPC12" s="236"/>
      <c r="KPD12" s="236"/>
      <c r="KPE12" s="236"/>
      <c r="KPF12" s="236"/>
      <c r="KPG12" s="236"/>
      <c r="KPH12" s="236"/>
      <c r="KPI12" s="236"/>
      <c r="KPJ12" s="236"/>
      <c r="KPK12" s="236"/>
      <c r="KPL12" s="236"/>
      <c r="KPM12" s="236"/>
      <c r="KPN12" s="236"/>
      <c r="KPO12" s="236"/>
      <c r="KPP12" s="236"/>
      <c r="KPQ12" s="236"/>
      <c r="KPR12" s="236"/>
      <c r="KPS12" s="236"/>
      <c r="KPT12" s="236"/>
      <c r="KPU12" s="236"/>
      <c r="KPV12" s="236"/>
      <c r="KPW12" s="236"/>
      <c r="KPX12" s="236"/>
      <c r="KPY12" s="236"/>
      <c r="KPZ12" s="236"/>
      <c r="KQA12" s="236"/>
      <c r="KQB12" s="236"/>
      <c r="KQC12" s="236"/>
      <c r="KQD12" s="236"/>
      <c r="KQE12" s="236"/>
      <c r="KQF12" s="236"/>
      <c r="KQG12" s="236"/>
      <c r="KQH12" s="236"/>
      <c r="KQI12" s="236"/>
      <c r="KQJ12" s="236"/>
      <c r="KQK12" s="236"/>
      <c r="KQL12" s="236"/>
      <c r="KQM12" s="236"/>
      <c r="KQN12" s="236"/>
      <c r="KQO12" s="236"/>
      <c r="KQP12" s="236"/>
      <c r="KQQ12" s="236"/>
      <c r="KQR12" s="236"/>
      <c r="KQS12" s="236"/>
      <c r="KQT12" s="236"/>
      <c r="KQU12" s="236"/>
      <c r="KQV12" s="236"/>
      <c r="KQW12" s="236"/>
      <c r="KQX12" s="236"/>
      <c r="KQY12" s="236"/>
      <c r="KQZ12" s="236"/>
      <c r="KRA12" s="236"/>
      <c r="KRB12" s="236"/>
      <c r="KRC12" s="236"/>
      <c r="KRD12" s="236"/>
      <c r="KRE12" s="236"/>
      <c r="KRF12" s="236"/>
      <c r="KRG12" s="236"/>
      <c r="KRH12" s="236"/>
      <c r="KRI12" s="236"/>
      <c r="KRJ12" s="236"/>
      <c r="KRK12" s="236"/>
      <c r="KRL12" s="236"/>
      <c r="KRM12" s="236"/>
      <c r="KRN12" s="236"/>
      <c r="KRO12" s="236"/>
      <c r="KRP12" s="236"/>
      <c r="KRQ12" s="236"/>
      <c r="KRR12" s="236"/>
      <c r="KRS12" s="236"/>
      <c r="KRT12" s="236"/>
      <c r="KRU12" s="236"/>
      <c r="KRV12" s="236"/>
      <c r="KRW12" s="236"/>
      <c r="KRX12" s="236"/>
      <c r="KRY12" s="236"/>
      <c r="KRZ12" s="236"/>
      <c r="KSA12" s="236"/>
      <c r="KSB12" s="236"/>
      <c r="KSC12" s="236"/>
      <c r="KSD12" s="236"/>
      <c r="KSE12" s="236"/>
      <c r="KSF12" s="236"/>
      <c r="KSG12" s="236"/>
      <c r="KSH12" s="236"/>
      <c r="KSI12" s="236"/>
      <c r="KSJ12" s="236"/>
      <c r="KSK12" s="236"/>
      <c r="KSL12" s="236"/>
      <c r="KSM12" s="236"/>
      <c r="KSN12" s="236"/>
      <c r="KSO12" s="236"/>
      <c r="KSP12" s="236"/>
      <c r="KSQ12" s="236"/>
      <c r="KSR12" s="236"/>
      <c r="KSS12" s="236"/>
      <c r="KST12" s="236"/>
      <c r="KSU12" s="236"/>
      <c r="KSV12" s="236"/>
      <c r="KSW12" s="236"/>
      <c r="KSX12" s="236"/>
      <c r="KSY12" s="236"/>
      <c r="KSZ12" s="236"/>
      <c r="KTA12" s="236"/>
      <c r="KTB12" s="236"/>
      <c r="KTC12" s="236"/>
      <c r="KTD12" s="236"/>
      <c r="KTE12" s="236"/>
      <c r="KTF12" s="236"/>
      <c r="KTG12" s="236"/>
      <c r="KTH12" s="236"/>
      <c r="KTI12" s="236"/>
      <c r="KTJ12" s="236"/>
      <c r="KTK12" s="236"/>
      <c r="KTL12" s="236"/>
      <c r="KTM12" s="236"/>
      <c r="KTN12" s="236"/>
      <c r="KTO12" s="236"/>
      <c r="KTP12" s="236"/>
      <c r="KTQ12" s="236"/>
      <c r="KTR12" s="236"/>
      <c r="KTS12" s="236"/>
      <c r="KTT12" s="236"/>
      <c r="KTU12" s="236"/>
      <c r="KTV12" s="236"/>
      <c r="KTW12" s="236"/>
      <c r="KTX12" s="236"/>
      <c r="KTY12" s="236"/>
      <c r="KTZ12" s="236"/>
      <c r="KUA12" s="236"/>
      <c r="KUB12" s="236"/>
      <c r="KUC12" s="236"/>
      <c r="KUD12" s="236"/>
      <c r="KUE12" s="236"/>
      <c r="KUF12" s="236"/>
      <c r="KUG12" s="236"/>
      <c r="KUH12" s="236"/>
      <c r="KUI12" s="236"/>
      <c r="KUJ12" s="236"/>
      <c r="KUK12" s="236"/>
      <c r="KUL12" s="236"/>
      <c r="KUM12" s="236"/>
      <c r="KUN12" s="236"/>
      <c r="KUO12" s="236"/>
      <c r="KUP12" s="236"/>
      <c r="KUQ12" s="236"/>
      <c r="KUR12" s="236"/>
      <c r="KUS12" s="236"/>
      <c r="KUT12" s="236"/>
      <c r="KUU12" s="236"/>
      <c r="KUV12" s="236"/>
      <c r="KUW12" s="236"/>
      <c r="KUX12" s="236"/>
      <c r="KUY12" s="236"/>
      <c r="KUZ12" s="236"/>
      <c r="KVA12" s="236"/>
      <c r="KVB12" s="236"/>
      <c r="KVC12" s="236"/>
      <c r="KVD12" s="236"/>
      <c r="KVE12" s="236"/>
      <c r="KVF12" s="236"/>
      <c r="KVG12" s="236"/>
      <c r="KVH12" s="236"/>
      <c r="KVI12" s="236"/>
      <c r="KVJ12" s="236"/>
      <c r="KVK12" s="236"/>
      <c r="KVL12" s="236"/>
      <c r="KVM12" s="236"/>
      <c r="KVN12" s="236"/>
      <c r="KVO12" s="236"/>
      <c r="KVP12" s="236"/>
      <c r="KVQ12" s="236"/>
      <c r="KVR12" s="236"/>
      <c r="KVS12" s="236"/>
      <c r="KVT12" s="236"/>
      <c r="KVU12" s="236"/>
      <c r="KVV12" s="236"/>
      <c r="KVW12" s="236"/>
      <c r="KVX12" s="236"/>
      <c r="KVY12" s="236"/>
      <c r="KVZ12" s="236"/>
      <c r="KWA12" s="236"/>
      <c r="KWB12" s="236"/>
      <c r="KWC12" s="236"/>
      <c r="KWD12" s="236"/>
      <c r="KWE12" s="236"/>
      <c r="KWF12" s="236"/>
      <c r="KWG12" s="236"/>
      <c r="KWH12" s="236"/>
      <c r="KWI12" s="236"/>
      <c r="KWJ12" s="236"/>
      <c r="KWK12" s="236"/>
      <c r="KWL12" s="236"/>
      <c r="KWM12" s="236"/>
      <c r="KWN12" s="236"/>
      <c r="KWO12" s="236"/>
      <c r="KWP12" s="236"/>
      <c r="KWQ12" s="236"/>
      <c r="KWR12" s="236"/>
      <c r="KWS12" s="236"/>
      <c r="KWT12" s="236"/>
      <c r="KWU12" s="236"/>
      <c r="KWV12" s="236"/>
      <c r="KWW12" s="236"/>
      <c r="KWX12" s="236"/>
      <c r="KWY12" s="236"/>
      <c r="KWZ12" s="236"/>
      <c r="KXA12" s="236"/>
      <c r="KXB12" s="236"/>
      <c r="KXC12" s="236"/>
      <c r="KXD12" s="236"/>
      <c r="KXE12" s="236"/>
      <c r="KXF12" s="236"/>
      <c r="KXG12" s="236"/>
      <c r="KXH12" s="236"/>
      <c r="KXI12" s="236"/>
      <c r="KXJ12" s="236"/>
      <c r="KXK12" s="236"/>
      <c r="KXL12" s="236"/>
      <c r="KXM12" s="236"/>
      <c r="KXN12" s="236"/>
      <c r="KXO12" s="236"/>
      <c r="KXP12" s="236"/>
      <c r="KXQ12" s="236"/>
      <c r="KXR12" s="236"/>
      <c r="KXS12" s="236"/>
      <c r="KXT12" s="236"/>
      <c r="KXU12" s="236"/>
      <c r="KXV12" s="236"/>
      <c r="KXW12" s="236"/>
      <c r="KXX12" s="236"/>
      <c r="KXY12" s="236"/>
      <c r="KXZ12" s="236"/>
      <c r="KYA12" s="236"/>
      <c r="KYB12" s="236"/>
      <c r="KYC12" s="236"/>
      <c r="KYD12" s="236"/>
      <c r="KYE12" s="236"/>
      <c r="KYF12" s="236"/>
      <c r="KYG12" s="236"/>
      <c r="KYH12" s="236"/>
      <c r="KYI12" s="236"/>
      <c r="KYJ12" s="236"/>
      <c r="KYK12" s="236"/>
      <c r="KYL12" s="236"/>
      <c r="KYM12" s="236"/>
      <c r="KYN12" s="236"/>
      <c r="KYO12" s="236"/>
      <c r="KYP12" s="236"/>
      <c r="KYQ12" s="236"/>
      <c r="KYR12" s="236"/>
      <c r="KYS12" s="236"/>
      <c r="KYT12" s="236"/>
      <c r="KYU12" s="236"/>
      <c r="KYV12" s="236"/>
      <c r="KYW12" s="236"/>
      <c r="KYX12" s="236"/>
      <c r="KYY12" s="236"/>
      <c r="KYZ12" s="236"/>
      <c r="KZA12" s="236"/>
      <c r="KZB12" s="236"/>
      <c r="KZC12" s="236"/>
      <c r="KZD12" s="236"/>
      <c r="KZE12" s="236"/>
      <c r="KZF12" s="236"/>
      <c r="KZG12" s="236"/>
      <c r="KZH12" s="236"/>
      <c r="KZI12" s="236"/>
      <c r="KZJ12" s="236"/>
      <c r="KZK12" s="236"/>
      <c r="KZL12" s="236"/>
      <c r="KZM12" s="236"/>
      <c r="KZN12" s="236"/>
      <c r="KZO12" s="236"/>
      <c r="KZP12" s="236"/>
      <c r="KZQ12" s="236"/>
      <c r="KZR12" s="236"/>
      <c r="KZS12" s="236"/>
      <c r="KZT12" s="236"/>
      <c r="KZU12" s="236"/>
      <c r="KZV12" s="236"/>
      <c r="KZW12" s="236"/>
      <c r="KZX12" s="236"/>
      <c r="KZY12" s="236"/>
      <c r="KZZ12" s="236"/>
      <c r="LAA12" s="236"/>
      <c r="LAB12" s="236"/>
      <c r="LAC12" s="236"/>
      <c r="LAD12" s="236"/>
      <c r="LAE12" s="236"/>
      <c r="LAF12" s="236"/>
      <c r="LAG12" s="236"/>
      <c r="LAH12" s="236"/>
      <c r="LAI12" s="236"/>
      <c r="LAJ12" s="236"/>
      <c r="LAK12" s="236"/>
      <c r="LAL12" s="236"/>
      <c r="LAM12" s="236"/>
      <c r="LAN12" s="236"/>
      <c r="LAO12" s="236"/>
      <c r="LAP12" s="236"/>
      <c r="LAQ12" s="236"/>
      <c r="LAR12" s="236"/>
      <c r="LAS12" s="236"/>
      <c r="LAT12" s="236"/>
      <c r="LAU12" s="236"/>
      <c r="LAV12" s="236"/>
      <c r="LAW12" s="236"/>
      <c r="LAX12" s="236"/>
      <c r="LAY12" s="236"/>
      <c r="LAZ12" s="236"/>
      <c r="LBA12" s="236"/>
      <c r="LBB12" s="236"/>
      <c r="LBC12" s="236"/>
      <c r="LBD12" s="236"/>
      <c r="LBE12" s="236"/>
      <c r="LBF12" s="236"/>
      <c r="LBG12" s="236"/>
      <c r="LBH12" s="236"/>
      <c r="LBI12" s="236"/>
      <c r="LBJ12" s="236"/>
      <c r="LBK12" s="236"/>
      <c r="LBL12" s="236"/>
      <c r="LBM12" s="236"/>
      <c r="LBN12" s="236"/>
      <c r="LBO12" s="236"/>
      <c r="LBP12" s="236"/>
      <c r="LBQ12" s="236"/>
      <c r="LBR12" s="236"/>
      <c r="LBS12" s="236"/>
      <c r="LBT12" s="236"/>
      <c r="LBU12" s="236"/>
      <c r="LBV12" s="236"/>
      <c r="LBW12" s="236"/>
      <c r="LBX12" s="236"/>
      <c r="LBY12" s="236"/>
      <c r="LBZ12" s="236"/>
      <c r="LCA12" s="236"/>
      <c r="LCB12" s="236"/>
      <c r="LCC12" s="236"/>
      <c r="LCD12" s="236"/>
      <c r="LCE12" s="236"/>
      <c r="LCF12" s="236"/>
      <c r="LCG12" s="236"/>
      <c r="LCH12" s="236"/>
      <c r="LCI12" s="236"/>
      <c r="LCJ12" s="236"/>
      <c r="LCK12" s="236"/>
      <c r="LCL12" s="236"/>
      <c r="LCM12" s="236"/>
      <c r="LCN12" s="236"/>
      <c r="LCO12" s="236"/>
      <c r="LCP12" s="236"/>
      <c r="LCQ12" s="236"/>
      <c r="LCR12" s="236"/>
      <c r="LCS12" s="236"/>
      <c r="LCT12" s="236"/>
      <c r="LCU12" s="236"/>
      <c r="LCV12" s="236"/>
      <c r="LCW12" s="236"/>
      <c r="LCX12" s="236"/>
      <c r="LCY12" s="236"/>
      <c r="LCZ12" s="236"/>
      <c r="LDA12" s="236"/>
      <c r="LDB12" s="236"/>
      <c r="LDC12" s="236"/>
      <c r="LDD12" s="236"/>
      <c r="LDE12" s="236"/>
      <c r="LDF12" s="236"/>
      <c r="LDG12" s="236"/>
      <c r="LDH12" s="236"/>
      <c r="LDI12" s="236"/>
      <c r="LDJ12" s="236"/>
      <c r="LDK12" s="236"/>
      <c r="LDL12" s="236"/>
      <c r="LDM12" s="236"/>
      <c r="LDN12" s="236"/>
      <c r="LDO12" s="236"/>
      <c r="LDP12" s="236"/>
      <c r="LDQ12" s="236"/>
      <c r="LDR12" s="236"/>
      <c r="LDS12" s="236"/>
      <c r="LDT12" s="236"/>
      <c r="LDU12" s="236"/>
      <c r="LDV12" s="236"/>
      <c r="LDW12" s="236"/>
      <c r="LDX12" s="236"/>
      <c r="LDY12" s="236"/>
      <c r="LDZ12" s="236"/>
      <c r="LEA12" s="236"/>
      <c r="LEB12" s="236"/>
      <c r="LEC12" s="236"/>
      <c r="LED12" s="236"/>
      <c r="LEE12" s="236"/>
      <c r="LEF12" s="236"/>
      <c r="LEG12" s="236"/>
      <c r="LEH12" s="236"/>
      <c r="LEI12" s="236"/>
      <c r="LEJ12" s="236"/>
      <c r="LEK12" s="236"/>
      <c r="LEL12" s="236"/>
      <c r="LEM12" s="236"/>
      <c r="LEN12" s="236"/>
      <c r="LEO12" s="236"/>
      <c r="LEP12" s="236"/>
      <c r="LEQ12" s="236"/>
      <c r="LER12" s="236"/>
      <c r="LES12" s="236"/>
      <c r="LET12" s="236"/>
      <c r="LEU12" s="236"/>
      <c r="LEV12" s="236"/>
      <c r="LEW12" s="236"/>
      <c r="LEX12" s="236"/>
      <c r="LEY12" s="236"/>
      <c r="LEZ12" s="236"/>
      <c r="LFA12" s="236"/>
      <c r="LFB12" s="236"/>
      <c r="LFC12" s="236"/>
      <c r="LFD12" s="236"/>
      <c r="LFE12" s="236"/>
      <c r="LFF12" s="236"/>
      <c r="LFG12" s="236"/>
      <c r="LFH12" s="236"/>
      <c r="LFI12" s="236"/>
      <c r="LFJ12" s="236"/>
      <c r="LFK12" s="236"/>
      <c r="LFL12" s="236"/>
      <c r="LFM12" s="236"/>
      <c r="LFN12" s="236"/>
      <c r="LFO12" s="236"/>
      <c r="LFP12" s="236"/>
      <c r="LFQ12" s="236"/>
      <c r="LFR12" s="236"/>
      <c r="LFS12" s="236"/>
      <c r="LFT12" s="236"/>
      <c r="LFU12" s="236"/>
      <c r="LFV12" s="236"/>
      <c r="LFW12" s="236"/>
      <c r="LFX12" s="236"/>
      <c r="LFY12" s="236"/>
      <c r="LFZ12" s="236"/>
      <c r="LGA12" s="236"/>
      <c r="LGB12" s="236"/>
      <c r="LGC12" s="236"/>
      <c r="LGD12" s="236"/>
      <c r="LGE12" s="236"/>
      <c r="LGF12" s="236"/>
      <c r="LGG12" s="236"/>
      <c r="LGH12" s="236"/>
      <c r="LGI12" s="236"/>
      <c r="LGJ12" s="236"/>
      <c r="LGK12" s="236"/>
      <c r="LGL12" s="236"/>
      <c r="LGM12" s="236"/>
      <c r="LGN12" s="236"/>
      <c r="LGO12" s="236"/>
      <c r="LGP12" s="236"/>
      <c r="LGQ12" s="236"/>
      <c r="LGR12" s="236"/>
      <c r="LGS12" s="236"/>
      <c r="LGT12" s="236"/>
      <c r="LGU12" s="236"/>
      <c r="LGV12" s="236"/>
      <c r="LGW12" s="236"/>
      <c r="LGX12" s="236"/>
      <c r="LGY12" s="236"/>
      <c r="LGZ12" s="236"/>
      <c r="LHA12" s="236"/>
      <c r="LHB12" s="236"/>
      <c r="LHC12" s="236"/>
      <c r="LHD12" s="236"/>
      <c r="LHE12" s="236"/>
      <c r="LHF12" s="236"/>
      <c r="LHG12" s="236"/>
      <c r="LHH12" s="236"/>
      <c r="LHI12" s="236"/>
      <c r="LHJ12" s="236"/>
      <c r="LHK12" s="236"/>
      <c r="LHL12" s="236"/>
      <c r="LHM12" s="236"/>
      <c r="LHN12" s="236"/>
      <c r="LHO12" s="236"/>
      <c r="LHP12" s="236"/>
      <c r="LHQ12" s="236"/>
      <c r="LHR12" s="236"/>
      <c r="LHS12" s="236"/>
      <c r="LHT12" s="236"/>
      <c r="LHU12" s="236"/>
      <c r="LHV12" s="236"/>
      <c r="LHW12" s="236"/>
      <c r="LHX12" s="236"/>
      <c r="LHY12" s="236"/>
      <c r="LHZ12" s="236"/>
      <c r="LIA12" s="236"/>
      <c r="LIB12" s="236"/>
      <c r="LIC12" s="236"/>
      <c r="LID12" s="236"/>
      <c r="LIE12" s="236"/>
      <c r="LIF12" s="236"/>
      <c r="LIG12" s="236"/>
      <c r="LIH12" s="236"/>
      <c r="LII12" s="236"/>
      <c r="LIJ12" s="236"/>
      <c r="LIK12" s="236"/>
      <c r="LIL12" s="236"/>
      <c r="LIM12" s="236"/>
      <c r="LIN12" s="236"/>
      <c r="LIO12" s="236"/>
      <c r="LIP12" s="236"/>
      <c r="LIQ12" s="236"/>
      <c r="LIR12" s="236"/>
      <c r="LIS12" s="236"/>
      <c r="LIT12" s="236"/>
      <c r="LIU12" s="236"/>
      <c r="LIV12" s="236"/>
      <c r="LIW12" s="236"/>
      <c r="LIX12" s="236"/>
      <c r="LIY12" s="236"/>
      <c r="LIZ12" s="236"/>
      <c r="LJA12" s="236"/>
      <c r="LJB12" s="236"/>
      <c r="LJC12" s="236"/>
      <c r="LJD12" s="236"/>
      <c r="LJE12" s="236"/>
      <c r="LJF12" s="236"/>
      <c r="LJG12" s="236"/>
      <c r="LJH12" s="236"/>
      <c r="LJI12" s="236"/>
      <c r="LJJ12" s="236"/>
      <c r="LJK12" s="236"/>
      <c r="LJL12" s="236"/>
      <c r="LJM12" s="236"/>
      <c r="LJN12" s="236"/>
      <c r="LJO12" s="236"/>
      <c r="LJP12" s="236"/>
      <c r="LJQ12" s="236"/>
      <c r="LJR12" s="236"/>
      <c r="LJS12" s="236"/>
      <c r="LJT12" s="236"/>
      <c r="LJU12" s="236"/>
      <c r="LJV12" s="236"/>
      <c r="LJW12" s="236"/>
      <c r="LJX12" s="236"/>
      <c r="LJY12" s="236"/>
      <c r="LJZ12" s="236"/>
      <c r="LKA12" s="236"/>
      <c r="LKB12" s="236"/>
      <c r="LKC12" s="236"/>
      <c r="LKD12" s="236"/>
      <c r="LKE12" s="236"/>
      <c r="LKF12" s="236"/>
      <c r="LKG12" s="236"/>
      <c r="LKH12" s="236"/>
      <c r="LKI12" s="236"/>
      <c r="LKJ12" s="236"/>
      <c r="LKK12" s="236"/>
      <c r="LKL12" s="236"/>
      <c r="LKM12" s="236"/>
      <c r="LKN12" s="236"/>
      <c r="LKO12" s="236"/>
      <c r="LKP12" s="236"/>
      <c r="LKQ12" s="236"/>
      <c r="LKR12" s="236"/>
      <c r="LKS12" s="236"/>
      <c r="LKT12" s="236"/>
      <c r="LKU12" s="236"/>
      <c r="LKV12" s="236"/>
      <c r="LKW12" s="236"/>
      <c r="LKX12" s="236"/>
      <c r="LKY12" s="236"/>
      <c r="LKZ12" s="236"/>
      <c r="LLA12" s="236"/>
      <c r="LLB12" s="236"/>
      <c r="LLC12" s="236"/>
      <c r="LLD12" s="236"/>
      <c r="LLE12" s="236"/>
      <c r="LLF12" s="236"/>
      <c r="LLG12" s="236"/>
      <c r="LLH12" s="236"/>
      <c r="LLI12" s="236"/>
      <c r="LLJ12" s="236"/>
      <c r="LLK12" s="236"/>
      <c r="LLL12" s="236"/>
      <c r="LLM12" s="236"/>
      <c r="LLN12" s="236"/>
      <c r="LLO12" s="236"/>
      <c r="LLP12" s="236"/>
      <c r="LLQ12" s="236"/>
      <c r="LLR12" s="236"/>
      <c r="LLS12" s="236"/>
      <c r="LLT12" s="236"/>
      <c r="LLU12" s="236"/>
      <c r="LLV12" s="236"/>
      <c r="LLW12" s="236"/>
      <c r="LLX12" s="236"/>
      <c r="LLY12" s="236"/>
      <c r="LLZ12" s="236"/>
      <c r="LMA12" s="236"/>
      <c r="LMB12" s="236"/>
      <c r="LMC12" s="236"/>
      <c r="LMD12" s="236"/>
      <c r="LME12" s="236"/>
      <c r="LMF12" s="236"/>
      <c r="LMG12" s="236"/>
      <c r="LMH12" s="236"/>
      <c r="LMI12" s="236"/>
      <c r="LMJ12" s="236"/>
      <c r="LMK12" s="236"/>
      <c r="LML12" s="236"/>
      <c r="LMM12" s="236"/>
      <c r="LMN12" s="236"/>
      <c r="LMO12" s="236"/>
      <c r="LMP12" s="236"/>
      <c r="LMQ12" s="236"/>
      <c r="LMR12" s="236"/>
      <c r="LMS12" s="236"/>
      <c r="LMT12" s="236"/>
      <c r="LMU12" s="236"/>
      <c r="LMV12" s="236"/>
      <c r="LMW12" s="236"/>
      <c r="LMX12" s="236"/>
      <c r="LMY12" s="236"/>
      <c r="LMZ12" s="236"/>
      <c r="LNA12" s="236"/>
      <c r="LNB12" s="236"/>
      <c r="LNC12" s="236"/>
      <c r="LND12" s="236"/>
      <c r="LNE12" s="236"/>
      <c r="LNF12" s="236"/>
      <c r="LNG12" s="236"/>
      <c r="LNH12" s="236"/>
      <c r="LNI12" s="236"/>
      <c r="LNJ12" s="236"/>
      <c r="LNK12" s="236"/>
      <c r="LNL12" s="236"/>
      <c r="LNM12" s="236"/>
      <c r="LNN12" s="236"/>
      <c r="LNO12" s="236"/>
      <c r="LNP12" s="236"/>
      <c r="LNQ12" s="236"/>
      <c r="LNR12" s="236"/>
      <c r="LNS12" s="236"/>
      <c r="LNT12" s="236"/>
      <c r="LNU12" s="236"/>
      <c r="LNV12" s="236"/>
      <c r="LNW12" s="236"/>
      <c r="LNX12" s="236"/>
      <c r="LNY12" s="236"/>
      <c r="LNZ12" s="236"/>
      <c r="LOA12" s="236"/>
      <c r="LOB12" s="236"/>
      <c r="LOC12" s="236"/>
      <c r="LOD12" s="236"/>
      <c r="LOE12" s="236"/>
      <c r="LOF12" s="236"/>
      <c r="LOG12" s="236"/>
      <c r="LOH12" s="236"/>
      <c r="LOI12" s="236"/>
      <c r="LOJ12" s="236"/>
      <c r="LOK12" s="236"/>
      <c r="LOL12" s="236"/>
      <c r="LOM12" s="236"/>
      <c r="LON12" s="236"/>
      <c r="LOO12" s="236"/>
      <c r="LOP12" s="236"/>
      <c r="LOQ12" s="236"/>
      <c r="LOR12" s="236"/>
      <c r="LOS12" s="236"/>
      <c r="LOT12" s="236"/>
      <c r="LOU12" s="236"/>
      <c r="LOV12" s="236"/>
      <c r="LOW12" s="236"/>
      <c r="LOX12" s="236"/>
      <c r="LOY12" s="236"/>
      <c r="LOZ12" s="236"/>
      <c r="LPA12" s="236"/>
      <c r="LPB12" s="236"/>
      <c r="LPC12" s="236"/>
      <c r="LPD12" s="236"/>
      <c r="LPE12" s="236"/>
      <c r="LPF12" s="236"/>
      <c r="LPG12" s="236"/>
      <c r="LPH12" s="236"/>
      <c r="LPI12" s="236"/>
      <c r="LPJ12" s="236"/>
      <c r="LPK12" s="236"/>
      <c r="LPL12" s="236"/>
      <c r="LPM12" s="236"/>
      <c r="LPN12" s="236"/>
      <c r="LPO12" s="236"/>
      <c r="LPP12" s="236"/>
      <c r="LPQ12" s="236"/>
      <c r="LPR12" s="236"/>
      <c r="LPS12" s="236"/>
      <c r="LPT12" s="236"/>
      <c r="LPU12" s="236"/>
      <c r="LPV12" s="236"/>
      <c r="LPW12" s="236"/>
      <c r="LPX12" s="236"/>
      <c r="LPY12" s="236"/>
      <c r="LPZ12" s="236"/>
      <c r="LQA12" s="236"/>
      <c r="LQB12" s="236"/>
      <c r="LQC12" s="236"/>
      <c r="LQD12" s="236"/>
      <c r="LQE12" s="236"/>
      <c r="LQF12" s="236"/>
      <c r="LQG12" s="236"/>
      <c r="LQH12" s="236"/>
      <c r="LQI12" s="236"/>
      <c r="LQJ12" s="236"/>
      <c r="LQK12" s="236"/>
      <c r="LQL12" s="236"/>
      <c r="LQM12" s="236"/>
      <c r="LQN12" s="236"/>
      <c r="LQO12" s="236"/>
      <c r="LQP12" s="236"/>
      <c r="LQQ12" s="236"/>
      <c r="LQR12" s="236"/>
      <c r="LQS12" s="236"/>
      <c r="LQT12" s="236"/>
      <c r="LQU12" s="236"/>
      <c r="LQV12" s="236"/>
      <c r="LQW12" s="236"/>
      <c r="LQX12" s="236"/>
      <c r="LQY12" s="236"/>
      <c r="LQZ12" s="236"/>
      <c r="LRA12" s="236"/>
      <c r="LRB12" s="236"/>
      <c r="LRC12" s="236"/>
      <c r="LRD12" s="236"/>
      <c r="LRE12" s="236"/>
      <c r="LRF12" s="236"/>
      <c r="LRG12" s="236"/>
      <c r="LRH12" s="236"/>
      <c r="LRI12" s="236"/>
      <c r="LRJ12" s="236"/>
      <c r="LRK12" s="236"/>
      <c r="LRL12" s="236"/>
      <c r="LRM12" s="236"/>
      <c r="LRN12" s="236"/>
      <c r="LRO12" s="236"/>
      <c r="LRP12" s="236"/>
      <c r="LRQ12" s="236"/>
      <c r="LRR12" s="236"/>
      <c r="LRS12" s="236"/>
      <c r="LRT12" s="236"/>
      <c r="LRU12" s="236"/>
      <c r="LRV12" s="236"/>
      <c r="LRW12" s="236"/>
      <c r="LRX12" s="236"/>
      <c r="LRY12" s="236"/>
      <c r="LRZ12" s="236"/>
      <c r="LSA12" s="236"/>
      <c r="LSB12" s="236"/>
      <c r="LSC12" s="236"/>
      <c r="LSD12" s="236"/>
      <c r="LSE12" s="236"/>
      <c r="LSF12" s="236"/>
      <c r="LSG12" s="236"/>
      <c r="LSH12" s="236"/>
      <c r="LSI12" s="236"/>
      <c r="LSJ12" s="236"/>
      <c r="LSK12" s="236"/>
      <c r="LSL12" s="236"/>
      <c r="LSM12" s="236"/>
      <c r="LSN12" s="236"/>
      <c r="LSO12" s="236"/>
      <c r="LSP12" s="236"/>
      <c r="LSQ12" s="236"/>
      <c r="LSR12" s="236"/>
      <c r="LSS12" s="236"/>
      <c r="LST12" s="236"/>
      <c r="LSU12" s="236"/>
      <c r="LSV12" s="236"/>
      <c r="LSW12" s="236"/>
      <c r="LSX12" s="236"/>
      <c r="LSY12" s="236"/>
      <c r="LSZ12" s="236"/>
      <c r="LTA12" s="236"/>
      <c r="LTB12" s="236"/>
      <c r="LTC12" s="236"/>
      <c r="LTD12" s="236"/>
      <c r="LTE12" s="236"/>
      <c r="LTF12" s="236"/>
      <c r="LTG12" s="236"/>
      <c r="LTH12" s="236"/>
      <c r="LTI12" s="236"/>
      <c r="LTJ12" s="236"/>
      <c r="LTK12" s="236"/>
      <c r="LTL12" s="236"/>
      <c r="LTM12" s="236"/>
      <c r="LTN12" s="236"/>
      <c r="LTO12" s="236"/>
      <c r="LTP12" s="236"/>
      <c r="LTQ12" s="236"/>
      <c r="LTR12" s="236"/>
      <c r="LTS12" s="236"/>
      <c r="LTT12" s="236"/>
      <c r="LTU12" s="236"/>
      <c r="LTV12" s="236"/>
      <c r="LTW12" s="236"/>
      <c r="LTX12" s="236"/>
      <c r="LTY12" s="236"/>
      <c r="LTZ12" s="236"/>
      <c r="LUA12" s="236"/>
      <c r="LUB12" s="236"/>
      <c r="LUC12" s="236"/>
      <c r="LUD12" s="236"/>
      <c r="LUE12" s="236"/>
      <c r="LUF12" s="236"/>
      <c r="LUG12" s="236"/>
      <c r="LUH12" s="236"/>
      <c r="LUI12" s="236"/>
      <c r="LUJ12" s="236"/>
      <c r="LUK12" s="236"/>
      <c r="LUL12" s="236"/>
      <c r="LUM12" s="236"/>
      <c r="LUN12" s="236"/>
      <c r="LUO12" s="236"/>
      <c r="LUP12" s="236"/>
      <c r="LUQ12" s="236"/>
      <c r="LUR12" s="236"/>
      <c r="LUS12" s="236"/>
      <c r="LUT12" s="236"/>
      <c r="LUU12" s="236"/>
      <c r="LUV12" s="236"/>
      <c r="LUW12" s="236"/>
      <c r="LUX12" s="236"/>
      <c r="LUY12" s="236"/>
      <c r="LUZ12" s="236"/>
      <c r="LVA12" s="236"/>
      <c r="LVB12" s="236"/>
      <c r="LVC12" s="236"/>
      <c r="LVD12" s="236"/>
      <c r="LVE12" s="236"/>
      <c r="LVF12" s="236"/>
      <c r="LVG12" s="236"/>
      <c r="LVH12" s="236"/>
      <c r="LVI12" s="236"/>
      <c r="LVJ12" s="236"/>
      <c r="LVK12" s="236"/>
      <c r="LVL12" s="236"/>
      <c r="LVM12" s="236"/>
      <c r="LVN12" s="236"/>
      <c r="LVO12" s="236"/>
      <c r="LVP12" s="236"/>
      <c r="LVQ12" s="236"/>
      <c r="LVR12" s="236"/>
      <c r="LVS12" s="236"/>
      <c r="LVT12" s="236"/>
      <c r="LVU12" s="236"/>
      <c r="LVV12" s="236"/>
      <c r="LVW12" s="236"/>
      <c r="LVX12" s="236"/>
      <c r="LVY12" s="236"/>
      <c r="LVZ12" s="236"/>
      <c r="LWA12" s="236"/>
      <c r="LWB12" s="236"/>
      <c r="LWC12" s="236"/>
      <c r="LWD12" s="236"/>
      <c r="LWE12" s="236"/>
      <c r="LWF12" s="236"/>
      <c r="LWG12" s="236"/>
      <c r="LWH12" s="236"/>
      <c r="LWI12" s="236"/>
      <c r="LWJ12" s="236"/>
      <c r="LWK12" s="236"/>
      <c r="LWL12" s="236"/>
      <c r="LWM12" s="236"/>
      <c r="LWN12" s="236"/>
      <c r="LWO12" s="236"/>
      <c r="LWP12" s="236"/>
      <c r="LWQ12" s="236"/>
      <c r="LWR12" s="236"/>
      <c r="LWS12" s="236"/>
      <c r="LWT12" s="236"/>
      <c r="LWU12" s="236"/>
      <c r="LWV12" s="236"/>
      <c r="LWW12" s="236"/>
      <c r="LWX12" s="236"/>
      <c r="LWY12" s="236"/>
      <c r="LWZ12" s="236"/>
      <c r="LXA12" s="236"/>
      <c r="LXB12" s="236"/>
      <c r="LXC12" s="236"/>
      <c r="LXD12" s="236"/>
      <c r="LXE12" s="236"/>
      <c r="LXF12" s="236"/>
      <c r="LXG12" s="236"/>
      <c r="LXH12" s="236"/>
      <c r="LXI12" s="236"/>
      <c r="LXJ12" s="236"/>
      <c r="LXK12" s="236"/>
      <c r="LXL12" s="236"/>
      <c r="LXM12" s="236"/>
      <c r="LXN12" s="236"/>
      <c r="LXO12" s="236"/>
      <c r="LXP12" s="236"/>
      <c r="LXQ12" s="236"/>
      <c r="LXR12" s="236"/>
      <c r="LXS12" s="236"/>
      <c r="LXT12" s="236"/>
      <c r="LXU12" s="236"/>
      <c r="LXV12" s="236"/>
      <c r="LXW12" s="236"/>
      <c r="LXX12" s="236"/>
      <c r="LXY12" s="236"/>
      <c r="LXZ12" s="236"/>
      <c r="LYA12" s="236"/>
      <c r="LYB12" s="236"/>
      <c r="LYC12" s="236"/>
      <c r="LYD12" s="236"/>
      <c r="LYE12" s="236"/>
      <c r="LYF12" s="236"/>
      <c r="LYG12" s="236"/>
      <c r="LYH12" s="236"/>
      <c r="LYI12" s="236"/>
      <c r="LYJ12" s="236"/>
      <c r="LYK12" s="236"/>
      <c r="LYL12" s="236"/>
      <c r="LYM12" s="236"/>
      <c r="LYN12" s="236"/>
      <c r="LYO12" s="236"/>
      <c r="LYP12" s="236"/>
      <c r="LYQ12" s="236"/>
      <c r="LYR12" s="236"/>
      <c r="LYS12" s="236"/>
      <c r="LYT12" s="236"/>
      <c r="LYU12" s="236"/>
      <c r="LYV12" s="236"/>
      <c r="LYW12" s="236"/>
      <c r="LYX12" s="236"/>
      <c r="LYY12" s="236"/>
      <c r="LYZ12" s="236"/>
      <c r="LZA12" s="236"/>
      <c r="LZB12" s="236"/>
      <c r="LZC12" s="236"/>
      <c r="LZD12" s="236"/>
      <c r="LZE12" s="236"/>
      <c r="LZF12" s="236"/>
      <c r="LZG12" s="236"/>
      <c r="LZH12" s="236"/>
      <c r="LZI12" s="236"/>
      <c r="LZJ12" s="236"/>
      <c r="LZK12" s="236"/>
      <c r="LZL12" s="236"/>
      <c r="LZM12" s="236"/>
      <c r="LZN12" s="236"/>
      <c r="LZO12" s="236"/>
      <c r="LZP12" s="236"/>
      <c r="LZQ12" s="236"/>
      <c r="LZR12" s="236"/>
      <c r="LZS12" s="236"/>
      <c r="LZT12" s="236"/>
      <c r="LZU12" s="236"/>
      <c r="LZV12" s="236"/>
      <c r="LZW12" s="236"/>
      <c r="LZX12" s="236"/>
      <c r="LZY12" s="236"/>
      <c r="LZZ12" s="236"/>
      <c r="MAA12" s="236"/>
      <c r="MAB12" s="236"/>
      <c r="MAC12" s="236"/>
      <c r="MAD12" s="236"/>
      <c r="MAE12" s="236"/>
      <c r="MAF12" s="236"/>
      <c r="MAG12" s="236"/>
      <c r="MAH12" s="236"/>
      <c r="MAI12" s="236"/>
      <c r="MAJ12" s="236"/>
      <c r="MAK12" s="236"/>
      <c r="MAL12" s="236"/>
      <c r="MAM12" s="236"/>
      <c r="MAN12" s="236"/>
      <c r="MAO12" s="236"/>
      <c r="MAP12" s="236"/>
      <c r="MAQ12" s="236"/>
      <c r="MAR12" s="236"/>
      <c r="MAS12" s="236"/>
      <c r="MAT12" s="236"/>
      <c r="MAU12" s="236"/>
      <c r="MAV12" s="236"/>
      <c r="MAW12" s="236"/>
      <c r="MAX12" s="236"/>
      <c r="MAY12" s="236"/>
      <c r="MAZ12" s="236"/>
      <c r="MBA12" s="236"/>
      <c r="MBB12" s="236"/>
      <c r="MBC12" s="236"/>
      <c r="MBD12" s="236"/>
      <c r="MBE12" s="236"/>
      <c r="MBF12" s="236"/>
      <c r="MBG12" s="236"/>
      <c r="MBH12" s="236"/>
      <c r="MBI12" s="236"/>
      <c r="MBJ12" s="236"/>
      <c r="MBK12" s="236"/>
      <c r="MBL12" s="236"/>
      <c r="MBM12" s="236"/>
      <c r="MBN12" s="236"/>
      <c r="MBO12" s="236"/>
      <c r="MBP12" s="236"/>
      <c r="MBQ12" s="236"/>
      <c r="MBR12" s="236"/>
      <c r="MBS12" s="236"/>
      <c r="MBT12" s="236"/>
      <c r="MBU12" s="236"/>
      <c r="MBV12" s="236"/>
      <c r="MBW12" s="236"/>
      <c r="MBX12" s="236"/>
      <c r="MBY12" s="236"/>
      <c r="MBZ12" s="236"/>
      <c r="MCA12" s="236"/>
      <c r="MCB12" s="236"/>
      <c r="MCC12" s="236"/>
      <c r="MCD12" s="236"/>
      <c r="MCE12" s="236"/>
      <c r="MCF12" s="236"/>
      <c r="MCG12" s="236"/>
      <c r="MCH12" s="236"/>
      <c r="MCI12" s="236"/>
      <c r="MCJ12" s="236"/>
      <c r="MCK12" s="236"/>
      <c r="MCL12" s="236"/>
      <c r="MCM12" s="236"/>
      <c r="MCN12" s="236"/>
      <c r="MCO12" s="236"/>
      <c r="MCP12" s="236"/>
      <c r="MCQ12" s="236"/>
      <c r="MCR12" s="236"/>
      <c r="MCS12" s="236"/>
      <c r="MCT12" s="236"/>
      <c r="MCU12" s="236"/>
      <c r="MCV12" s="236"/>
      <c r="MCW12" s="236"/>
      <c r="MCX12" s="236"/>
      <c r="MCY12" s="236"/>
      <c r="MCZ12" s="236"/>
      <c r="MDA12" s="236"/>
      <c r="MDB12" s="236"/>
      <c r="MDC12" s="236"/>
      <c r="MDD12" s="236"/>
      <c r="MDE12" s="236"/>
      <c r="MDF12" s="236"/>
      <c r="MDG12" s="236"/>
      <c r="MDH12" s="236"/>
      <c r="MDI12" s="236"/>
      <c r="MDJ12" s="236"/>
      <c r="MDK12" s="236"/>
      <c r="MDL12" s="236"/>
      <c r="MDM12" s="236"/>
      <c r="MDN12" s="236"/>
      <c r="MDO12" s="236"/>
      <c r="MDP12" s="236"/>
      <c r="MDQ12" s="236"/>
      <c r="MDR12" s="236"/>
      <c r="MDS12" s="236"/>
      <c r="MDT12" s="236"/>
      <c r="MDU12" s="236"/>
      <c r="MDV12" s="236"/>
      <c r="MDW12" s="236"/>
      <c r="MDX12" s="236"/>
      <c r="MDY12" s="236"/>
      <c r="MDZ12" s="236"/>
      <c r="MEA12" s="236"/>
      <c r="MEB12" s="236"/>
      <c r="MEC12" s="236"/>
      <c r="MED12" s="236"/>
      <c r="MEE12" s="236"/>
      <c r="MEF12" s="236"/>
      <c r="MEG12" s="236"/>
      <c r="MEH12" s="236"/>
      <c r="MEI12" s="236"/>
      <c r="MEJ12" s="236"/>
      <c r="MEK12" s="236"/>
      <c r="MEL12" s="236"/>
      <c r="MEM12" s="236"/>
      <c r="MEN12" s="236"/>
      <c r="MEO12" s="236"/>
      <c r="MEP12" s="236"/>
      <c r="MEQ12" s="236"/>
      <c r="MER12" s="236"/>
      <c r="MES12" s="236"/>
      <c r="MET12" s="236"/>
      <c r="MEU12" s="236"/>
      <c r="MEV12" s="236"/>
      <c r="MEW12" s="236"/>
      <c r="MEX12" s="236"/>
      <c r="MEY12" s="236"/>
      <c r="MEZ12" s="236"/>
      <c r="MFA12" s="236"/>
      <c r="MFB12" s="236"/>
      <c r="MFC12" s="236"/>
      <c r="MFD12" s="236"/>
      <c r="MFE12" s="236"/>
      <c r="MFF12" s="236"/>
      <c r="MFG12" s="236"/>
      <c r="MFH12" s="236"/>
      <c r="MFI12" s="236"/>
      <c r="MFJ12" s="236"/>
      <c r="MFK12" s="236"/>
      <c r="MFL12" s="236"/>
      <c r="MFM12" s="236"/>
      <c r="MFN12" s="236"/>
      <c r="MFO12" s="236"/>
      <c r="MFP12" s="236"/>
      <c r="MFQ12" s="236"/>
      <c r="MFR12" s="236"/>
      <c r="MFS12" s="236"/>
      <c r="MFT12" s="236"/>
      <c r="MFU12" s="236"/>
      <c r="MFV12" s="236"/>
      <c r="MFW12" s="236"/>
      <c r="MFX12" s="236"/>
      <c r="MFY12" s="236"/>
      <c r="MFZ12" s="236"/>
      <c r="MGA12" s="236"/>
      <c r="MGB12" s="236"/>
      <c r="MGC12" s="236"/>
      <c r="MGD12" s="236"/>
      <c r="MGE12" s="236"/>
      <c r="MGF12" s="236"/>
      <c r="MGG12" s="236"/>
      <c r="MGH12" s="236"/>
      <c r="MGI12" s="236"/>
      <c r="MGJ12" s="236"/>
      <c r="MGK12" s="236"/>
      <c r="MGL12" s="236"/>
      <c r="MGM12" s="236"/>
      <c r="MGN12" s="236"/>
      <c r="MGO12" s="236"/>
      <c r="MGP12" s="236"/>
      <c r="MGQ12" s="236"/>
      <c r="MGR12" s="236"/>
      <c r="MGS12" s="236"/>
      <c r="MGT12" s="236"/>
      <c r="MGU12" s="236"/>
      <c r="MGV12" s="236"/>
      <c r="MGW12" s="236"/>
      <c r="MGX12" s="236"/>
      <c r="MGY12" s="236"/>
      <c r="MGZ12" s="236"/>
      <c r="MHA12" s="236"/>
      <c r="MHB12" s="236"/>
      <c r="MHC12" s="236"/>
      <c r="MHD12" s="236"/>
      <c r="MHE12" s="236"/>
      <c r="MHF12" s="236"/>
      <c r="MHG12" s="236"/>
      <c r="MHH12" s="236"/>
      <c r="MHI12" s="236"/>
      <c r="MHJ12" s="236"/>
      <c r="MHK12" s="236"/>
      <c r="MHL12" s="236"/>
      <c r="MHM12" s="236"/>
      <c r="MHN12" s="236"/>
      <c r="MHO12" s="236"/>
      <c r="MHP12" s="236"/>
      <c r="MHQ12" s="236"/>
      <c r="MHR12" s="236"/>
      <c r="MHS12" s="236"/>
      <c r="MHT12" s="236"/>
      <c r="MHU12" s="236"/>
      <c r="MHV12" s="236"/>
      <c r="MHW12" s="236"/>
      <c r="MHX12" s="236"/>
      <c r="MHY12" s="236"/>
      <c r="MHZ12" s="236"/>
      <c r="MIA12" s="236"/>
      <c r="MIB12" s="236"/>
      <c r="MIC12" s="236"/>
      <c r="MID12" s="236"/>
      <c r="MIE12" s="236"/>
      <c r="MIF12" s="236"/>
      <c r="MIG12" s="236"/>
      <c r="MIH12" s="236"/>
      <c r="MII12" s="236"/>
      <c r="MIJ12" s="236"/>
      <c r="MIK12" s="236"/>
      <c r="MIL12" s="236"/>
      <c r="MIM12" s="236"/>
      <c r="MIN12" s="236"/>
      <c r="MIO12" s="236"/>
      <c r="MIP12" s="236"/>
      <c r="MIQ12" s="236"/>
      <c r="MIR12" s="236"/>
      <c r="MIS12" s="236"/>
      <c r="MIT12" s="236"/>
      <c r="MIU12" s="236"/>
      <c r="MIV12" s="236"/>
      <c r="MIW12" s="236"/>
      <c r="MIX12" s="236"/>
      <c r="MIY12" s="236"/>
      <c r="MIZ12" s="236"/>
      <c r="MJA12" s="236"/>
      <c r="MJB12" s="236"/>
      <c r="MJC12" s="236"/>
      <c r="MJD12" s="236"/>
      <c r="MJE12" s="236"/>
      <c r="MJF12" s="236"/>
      <c r="MJG12" s="236"/>
      <c r="MJH12" s="236"/>
      <c r="MJI12" s="236"/>
      <c r="MJJ12" s="236"/>
      <c r="MJK12" s="236"/>
      <c r="MJL12" s="236"/>
      <c r="MJM12" s="236"/>
      <c r="MJN12" s="236"/>
      <c r="MJO12" s="236"/>
      <c r="MJP12" s="236"/>
      <c r="MJQ12" s="236"/>
      <c r="MJR12" s="236"/>
      <c r="MJS12" s="236"/>
      <c r="MJT12" s="236"/>
      <c r="MJU12" s="236"/>
      <c r="MJV12" s="236"/>
      <c r="MJW12" s="236"/>
      <c r="MJX12" s="236"/>
      <c r="MJY12" s="236"/>
      <c r="MJZ12" s="236"/>
      <c r="MKA12" s="236"/>
      <c r="MKB12" s="236"/>
      <c r="MKC12" s="236"/>
      <c r="MKD12" s="236"/>
      <c r="MKE12" s="236"/>
      <c r="MKF12" s="236"/>
      <c r="MKG12" s="236"/>
      <c r="MKH12" s="236"/>
      <c r="MKI12" s="236"/>
      <c r="MKJ12" s="236"/>
      <c r="MKK12" s="236"/>
      <c r="MKL12" s="236"/>
      <c r="MKM12" s="236"/>
      <c r="MKN12" s="236"/>
      <c r="MKO12" s="236"/>
      <c r="MKP12" s="236"/>
      <c r="MKQ12" s="236"/>
      <c r="MKR12" s="236"/>
      <c r="MKS12" s="236"/>
      <c r="MKT12" s="236"/>
      <c r="MKU12" s="236"/>
      <c r="MKV12" s="236"/>
      <c r="MKW12" s="236"/>
      <c r="MKX12" s="236"/>
      <c r="MKY12" s="236"/>
      <c r="MKZ12" s="236"/>
      <c r="MLA12" s="236"/>
      <c r="MLB12" s="236"/>
      <c r="MLC12" s="236"/>
      <c r="MLD12" s="236"/>
      <c r="MLE12" s="236"/>
      <c r="MLF12" s="236"/>
      <c r="MLG12" s="236"/>
      <c r="MLH12" s="236"/>
      <c r="MLI12" s="236"/>
      <c r="MLJ12" s="236"/>
      <c r="MLK12" s="236"/>
      <c r="MLL12" s="236"/>
      <c r="MLM12" s="236"/>
      <c r="MLN12" s="236"/>
      <c r="MLO12" s="236"/>
      <c r="MLP12" s="236"/>
      <c r="MLQ12" s="236"/>
      <c r="MLR12" s="236"/>
      <c r="MLS12" s="236"/>
      <c r="MLT12" s="236"/>
      <c r="MLU12" s="236"/>
      <c r="MLV12" s="236"/>
      <c r="MLW12" s="236"/>
      <c r="MLX12" s="236"/>
      <c r="MLY12" s="236"/>
      <c r="MLZ12" s="236"/>
      <c r="MMA12" s="236"/>
      <c r="MMB12" s="236"/>
      <c r="MMC12" s="236"/>
      <c r="MMD12" s="236"/>
      <c r="MME12" s="236"/>
      <c r="MMF12" s="236"/>
      <c r="MMG12" s="236"/>
      <c r="MMH12" s="236"/>
      <c r="MMI12" s="236"/>
      <c r="MMJ12" s="236"/>
      <c r="MMK12" s="236"/>
      <c r="MML12" s="236"/>
      <c r="MMM12" s="236"/>
      <c r="MMN12" s="236"/>
      <c r="MMO12" s="236"/>
      <c r="MMP12" s="236"/>
      <c r="MMQ12" s="236"/>
      <c r="MMR12" s="236"/>
      <c r="MMS12" s="236"/>
      <c r="MMT12" s="236"/>
      <c r="MMU12" s="236"/>
      <c r="MMV12" s="236"/>
      <c r="MMW12" s="236"/>
      <c r="MMX12" s="236"/>
      <c r="MMY12" s="236"/>
      <c r="MMZ12" s="236"/>
      <c r="MNA12" s="236"/>
      <c r="MNB12" s="236"/>
      <c r="MNC12" s="236"/>
      <c r="MND12" s="236"/>
      <c r="MNE12" s="236"/>
      <c r="MNF12" s="236"/>
      <c r="MNG12" s="236"/>
      <c r="MNH12" s="236"/>
      <c r="MNI12" s="236"/>
      <c r="MNJ12" s="236"/>
      <c r="MNK12" s="236"/>
      <c r="MNL12" s="236"/>
      <c r="MNM12" s="236"/>
      <c r="MNN12" s="236"/>
      <c r="MNO12" s="236"/>
      <c r="MNP12" s="236"/>
      <c r="MNQ12" s="236"/>
      <c r="MNR12" s="236"/>
      <c r="MNS12" s="236"/>
      <c r="MNT12" s="236"/>
      <c r="MNU12" s="236"/>
      <c r="MNV12" s="236"/>
      <c r="MNW12" s="236"/>
      <c r="MNX12" s="236"/>
      <c r="MNY12" s="236"/>
      <c r="MNZ12" s="236"/>
      <c r="MOA12" s="236"/>
      <c r="MOB12" s="236"/>
      <c r="MOC12" s="236"/>
      <c r="MOD12" s="236"/>
      <c r="MOE12" s="236"/>
      <c r="MOF12" s="236"/>
      <c r="MOG12" s="236"/>
      <c r="MOH12" s="236"/>
      <c r="MOI12" s="236"/>
      <c r="MOJ12" s="236"/>
      <c r="MOK12" s="236"/>
      <c r="MOL12" s="236"/>
      <c r="MOM12" s="236"/>
      <c r="MON12" s="236"/>
      <c r="MOO12" s="236"/>
      <c r="MOP12" s="236"/>
      <c r="MOQ12" s="236"/>
      <c r="MOR12" s="236"/>
      <c r="MOS12" s="236"/>
      <c r="MOT12" s="236"/>
      <c r="MOU12" s="236"/>
      <c r="MOV12" s="236"/>
      <c r="MOW12" s="236"/>
      <c r="MOX12" s="236"/>
      <c r="MOY12" s="236"/>
      <c r="MOZ12" s="236"/>
      <c r="MPA12" s="236"/>
      <c r="MPB12" s="236"/>
      <c r="MPC12" s="236"/>
      <c r="MPD12" s="236"/>
      <c r="MPE12" s="236"/>
      <c r="MPF12" s="236"/>
      <c r="MPG12" s="236"/>
      <c r="MPH12" s="236"/>
      <c r="MPI12" s="236"/>
      <c r="MPJ12" s="236"/>
      <c r="MPK12" s="236"/>
      <c r="MPL12" s="236"/>
      <c r="MPM12" s="236"/>
      <c r="MPN12" s="236"/>
      <c r="MPO12" s="236"/>
      <c r="MPP12" s="236"/>
      <c r="MPQ12" s="236"/>
      <c r="MPR12" s="236"/>
      <c r="MPS12" s="236"/>
      <c r="MPT12" s="236"/>
      <c r="MPU12" s="236"/>
      <c r="MPV12" s="236"/>
      <c r="MPW12" s="236"/>
      <c r="MPX12" s="236"/>
      <c r="MPY12" s="236"/>
      <c r="MPZ12" s="236"/>
      <c r="MQA12" s="236"/>
      <c r="MQB12" s="236"/>
      <c r="MQC12" s="236"/>
      <c r="MQD12" s="236"/>
      <c r="MQE12" s="236"/>
      <c r="MQF12" s="236"/>
      <c r="MQG12" s="236"/>
      <c r="MQH12" s="236"/>
      <c r="MQI12" s="236"/>
      <c r="MQJ12" s="236"/>
      <c r="MQK12" s="236"/>
      <c r="MQL12" s="236"/>
      <c r="MQM12" s="236"/>
      <c r="MQN12" s="236"/>
      <c r="MQO12" s="236"/>
      <c r="MQP12" s="236"/>
      <c r="MQQ12" s="236"/>
      <c r="MQR12" s="236"/>
      <c r="MQS12" s="236"/>
      <c r="MQT12" s="236"/>
      <c r="MQU12" s="236"/>
      <c r="MQV12" s="236"/>
      <c r="MQW12" s="236"/>
      <c r="MQX12" s="236"/>
      <c r="MQY12" s="236"/>
      <c r="MQZ12" s="236"/>
      <c r="MRA12" s="236"/>
      <c r="MRB12" s="236"/>
      <c r="MRC12" s="236"/>
      <c r="MRD12" s="236"/>
      <c r="MRE12" s="236"/>
      <c r="MRF12" s="236"/>
      <c r="MRG12" s="236"/>
      <c r="MRH12" s="236"/>
      <c r="MRI12" s="236"/>
      <c r="MRJ12" s="236"/>
      <c r="MRK12" s="236"/>
      <c r="MRL12" s="236"/>
      <c r="MRM12" s="236"/>
      <c r="MRN12" s="236"/>
      <c r="MRO12" s="236"/>
      <c r="MRP12" s="236"/>
      <c r="MRQ12" s="236"/>
      <c r="MRR12" s="236"/>
      <c r="MRS12" s="236"/>
      <c r="MRT12" s="236"/>
      <c r="MRU12" s="236"/>
      <c r="MRV12" s="236"/>
      <c r="MRW12" s="236"/>
      <c r="MRX12" s="236"/>
      <c r="MRY12" s="236"/>
      <c r="MRZ12" s="236"/>
      <c r="MSA12" s="236"/>
      <c r="MSB12" s="236"/>
      <c r="MSC12" s="236"/>
      <c r="MSD12" s="236"/>
      <c r="MSE12" s="236"/>
      <c r="MSF12" s="236"/>
      <c r="MSG12" s="236"/>
      <c r="MSH12" s="236"/>
      <c r="MSI12" s="236"/>
      <c r="MSJ12" s="236"/>
      <c r="MSK12" s="236"/>
      <c r="MSL12" s="236"/>
      <c r="MSM12" s="236"/>
      <c r="MSN12" s="236"/>
      <c r="MSO12" s="236"/>
      <c r="MSP12" s="236"/>
      <c r="MSQ12" s="236"/>
      <c r="MSR12" s="236"/>
      <c r="MSS12" s="236"/>
      <c r="MST12" s="236"/>
      <c r="MSU12" s="236"/>
      <c r="MSV12" s="236"/>
      <c r="MSW12" s="236"/>
      <c r="MSX12" s="236"/>
      <c r="MSY12" s="236"/>
      <c r="MSZ12" s="236"/>
      <c r="MTA12" s="236"/>
      <c r="MTB12" s="236"/>
      <c r="MTC12" s="236"/>
      <c r="MTD12" s="236"/>
      <c r="MTE12" s="236"/>
      <c r="MTF12" s="236"/>
      <c r="MTG12" s="236"/>
      <c r="MTH12" s="236"/>
      <c r="MTI12" s="236"/>
      <c r="MTJ12" s="236"/>
      <c r="MTK12" s="236"/>
      <c r="MTL12" s="236"/>
      <c r="MTM12" s="236"/>
      <c r="MTN12" s="236"/>
      <c r="MTO12" s="236"/>
      <c r="MTP12" s="236"/>
      <c r="MTQ12" s="236"/>
      <c r="MTR12" s="236"/>
      <c r="MTS12" s="236"/>
      <c r="MTT12" s="236"/>
      <c r="MTU12" s="236"/>
      <c r="MTV12" s="236"/>
      <c r="MTW12" s="236"/>
      <c r="MTX12" s="236"/>
      <c r="MTY12" s="236"/>
      <c r="MTZ12" s="236"/>
      <c r="MUA12" s="236"/>
      <c r="MUB12" s="236"/>
      <c r="MUC12" s="236"/>
      <c r="MUD12" s="236"/>
      <c r="MUE12" s="236"/>
      <c r="MUF12" s="236"/>
      <c r="MUG12" s="236"/>
      <c r="MUH12" s="236"/>
      <c r="MUI12" s="236"/>
      <c r="MUJ12" s="236"/>
      <c r="MUK12" s="236"/>
      <c r="MUL12" s="236"/>
      <c r="MUM12" s="236"/>
      <c r="MUN12" s="236"/>
      <c r="MUO12" s="236"/>
      <c r="MUP12" s="236"/>
      <c r="MUQ12" s="236"/>
      <c r="MUR12" s="236"/>
      <c r="MUS12" s="236"/>
      <c r="MUT12" s="236"/>
      <c r="MUU12" s="236"/>
      <c r="MUV12" s="236"/>
      <c r="MUW12" s="236"/>
      <c r="MUX12" s="236"/>
      <c r="MUY12" s="236"/>
      <c r="MUZ12" s="236"/>
      <c r="MVA12" s="236"/>
      <c r="MVB12" s="236"/>
      <c r="MVC12" s="236"/>
      <c r="MVD12" s="236"/>
      <c r="MVE12" s="236"/>
      <c r="MVF12" s="236"/>
      <c r="MVG12" s="236"/>
      <c r="MVH12" s="236"/>
      <c r="MVI12" s="236"/>
      <c r="MVJ12" s="236"/>
      <c r="MVK12" s="236"/>
      <c r="MVL12" s="236"/>
      <c r="MVM12" s="236"/>
      <c r="MVN12" s="236"/>
      <c r="MVO12" s="236"/>
      <c r="MVP12" s="236"/>
      <c r="MVQ12" s="236"/>
      <c r="MVR12" s="236"/>
      <c r="MVS12" s="236"/>
      <c r="MVT12" s="236"/>
      <c r="MVU12" s="236"/>
      <c r="MVV12" s="236"/>
      <c r="MVW12" s="236"/>
      <c r="MVX12" s="236"/>
      <c r="MVY12" s="236"/>
      <c r="MVZ12" s="236"/>
      <c r="MWA12" s="236"/>
      <c r="MWB12" s="236"/>
      <c r="MWC12" s="236"/>
      <c r="MWD12" s="236"/>
      <c r="MWE12" s="236"/>
      <c r="MWF12" s="236"/>
      <c r="MWG12" s="236"/>
      <c r="MWH12" s="236"/>
      <c r="MWI12" s="236"/>
      <c r="MWJ12" s="236"/>
      <c r="MWK12" s="236"/>
      <c r="MWL12" s="236"/>
      <c r="MWM12" s="236"/>
      <c r="MWN12" s="236"/>
      <c r="MWO12" s="236"/>
      <c r="MWP12" s="236"/>
      <c r="MWQ12" s="236"/>
      <c r="MWR12" s="236"/>
      <c r="MWS12" s="236"/>
      <c r="MWT12" s="236"/>
      <c r="MWU12" s="236"/>
      <c r="MWV12" s="236"/>
      <c r="MWW12" s="236"/>
      <c r="MWX12" s="236"/>
      <c r="MWY12" s="236"/>
      <c r="MWZ12" s="236"/>
      <c r="MXA12" s="236"/>
      <c r="MXB12" s="236"/>
      <c r="MXC12" s="236"/>
      <c r="MXD12" s="236"/>
      <c r="MXE12" s="236"/>
      <c r="MXF12" s="236"/>
      <c r="MXG12" s="236"/>
      <c r="MXH12" s="236"/>
      <c r="MXI12" s="236"/>
      <c r="MXJ12" s="236"/>
      <c r="MXK12" s="236"/>
      <c r="MXL12" s="236"/>
      <c r="MXM12" s="236"/>
      <c r="MXN12" s="236"/>
      <c r="MXO12" s="236"/>
      <c r="MXP12" s="236"/>
      <c r="MXQ12" s="236"/>
      <c r="MXR12" s="236"/>
      <c r="MXS12" s="236"/>
      <c r="MXT12" s="236"/>
      <c r="MXU12" s="236"/>
      <c r="MXV12" s="236"/>
      <c r="MXW12" s="236"/>
      <c r="MXX12" s="236"/>
      <c r="MXY12" s="236"/>
      <c r="MXZ12" s="236"/>
      <c r="MYA12" s="236"/>
      <c r="MYB12" s="236"/>
      <c r="MYC12" s="236"/>
      <c r="MYD12" s="236"/>
      <c r="MYE12" s="236"/>
      <c r="MYF12" s="236"/>
      <c r="MYG12" s="236"/>
      <c r="MYH12" s="236"/>
      <c r="MYI12" s="236"/>
      <c r="MYJ12" s="236"/>
      <c r="MYK12" s="236"/>
      <c r="MYL12" s="236"/>
      <c r="MYM12" s="236"/>
      <c r="MYN12" s="236"/>
      <c r="MYO12" s="236"/>
      <c r="MYP12" s="236"/>
      <c r="MYQ12" s="236"/>
      <c r="MYR12" s="236"/>
      <c r="MYS12" s="236"/>
      <c r="MYT12" s="236"/>
      <c r="MYU12" s="236"/>
      <c r="MYV12" s="236"/>
      <c r="MYW12" s="236"/>
      <c r="MYX12" s="236"/>
      <c r="MYY12" s="236"/>
      <c r="MYZ12" s="236"/>
      <c r="MZA12" s="236"/>
      <c r="MZB12" s="236"/>
      <c r="MZC12" s="236"/>
      <c r="MZD12" s="236"/>
      <c r="MZE12" s="236"/>
      <c r="MZF12" s="236"/>
      <c r="MZG12" s="236"/>
      <c r="MZH12" s="236"/>
      <c r="MZI12" s="236"/>
      <c r="MZJ12" s="236"/>
      <c r="MZK12" s="236"/>
      <c r="MZL12" s="236"/>
      <c r="MZM12" s="236"/>
      <c r="MZN12" s="236"/>
      <c r="MZO12" s="236"/>
      <c r="MZP12" s="236"/>
      <c r="MZQ12" s="236"/>
      <c r="MZR12" s="236"/>
      <c r="MZS12" s="236"/>
      <c r="MZT12" s="236"/>
      <c r="MZU12" s="236"/>
      <c r="MZV12" s="236"/>
      <c r="MZW12" s="236"/>
      <c r="MZX12" s="236"/>
      <c r="MZY12" s="236"/>
      <c r="MZZ12" s="236"/>
      <c r="NAA12" s="236"/>
      <c r="NAB12" s="236"/>
      <c r="NAC12" s="236"/>
      <c r="NAD12" s="236"/>
      <c r="NAE12" s="236"/>
      <c r="NAF12" s="236"/>
      <c r="NAG12" s="236"/>
      <c r="NAH12" s="236"/>
      <c r="NAI12" s="236"/>
      <c r="NAJ12" s="236"/>
      <c r="NAK12" s="236"/>
      <c r="NAL12" s="236"/>
      <c r="NAM12" s="236"/>
      <c r="NAN12" s="236"/>
      <c r="NAO12" s="236"/>
      <c r="NAP12" s="236"/>
      <c r="NAQ12" s="236"/>
      <c r="NAR12" s="236"/>
      <c r="NAS12" s="236"/>
      <c r="NAT12" s="236"/>
      <c r="NAU12" s="236"/>
      <c r="NAV12" s="236"/>
      <c r="NAW12" s="236"/>
      <c r="NAX12" s="236"/>
      <c r="NAY12" s="236"/>
      <c r="NAZ12" s="236"/>
      <c r="NBA12" s="236"/>
      <c r="NBB12" s="236"/>
      <c r="NBC12" s="236"/>
      <c r="NBD12" s="236"/>
      <c r="NBE12" s="236"/>
      <c r="NBF12" s="236"/>
      <c r="NBG12" s="236"/>
      <c r="NBH12" s="236"/>
      <c r="NBI12" s="236"/>
      <c r="NBJ12" s="236"/>
      <c r="NBK12" s="236"/>
      <c r="NBL12" s="236"/>
      <c r="NBM12" s="236"/>
      <c r="NBN12" s="236"/>
      <c r="NBO12" s="236"/>
      <c r="NBP12" s="236"/>
      <c r="NBQ12" s="236"/>
      <c r="NBR12" s="236"/>
      <c r="NBS12" s="236"/>
      <c r="NBT12" s="236"/>
      <c r="NBU12" s="236"/>
      <c r="NBV12" s="236"/>
      <c r="NBW12" s="236"/>
      <c r="NBX12" s="236"/>
      <c r="NBY12" s="236"/>
      <c r="NBZ12" s="236"/>
      <c r="NCA12" s="236"/>
      <c r="NCB12" s="236"/>
      <c r="NCC12" s="236"/>
      <c r="NCD12" s="236"/>
      <c r="NCE12" s="236"/>
      <c r="NCF12" s="236"/>
      <c r="NCG12" s="236"/>
      <c r="NCH12" s="236"/>
      <c r="NCI12" s="236"/>
      <c r="NCJ12" s="236"/>
      <c r="NCK12" s="236"/>
      <c r="NCL12" s="236"/>
      <c r="NCM12" s="236"/>
      <c r="NCN12" s="236"/>
      <c r="NCO12" s="236"/>
      <c r="NCP12" s="236"/>
      <c r="NCQ12" s="236"/>
      <c r="NCR12" s="236"/>
      <c r="NCS12" s="236"/>
      <c r="NCT12" s="236"/>
      <c r="NCU12" s="236"/>
      <c r="NCV12" s="236"/>
      <c r="NCW12" s="236"/>
      <c r="NCX12" s="236"/>
      <c r="NCY12" s="236"/>
      <c r="NCZ12" s="236"/>
      <c r="NDA12" s="236"/>
      <c r="NDB12" s="236"/>
      <c r="NDC12" s="236"/>
      <c r="NDD12" s="236"/>
      <c r="NDE12" s="236"/>
      <c r="NDF12" s="236"/>
      <c r="NDG12" s="236"/>
      <c r="NDH12" s="236"/>
      <c r="NDI12" s="236"/>
      <c r="NDJ12" s="236"/>
      <c r="NDK12" s="236"/>
      <c r="NDL12" s="236"/>
      <c r="NDM12" s="236"/>
      <c r="NDN12" s="236"/>
      <c r="NDO12" s="236"/>
      <c r="NDP12" s="236"/>
      <c r="NDQ12" s="236"/>
      <c r="NDR12" s="236"/>
      <c r="NDS12" s="236"/>
      <c r="NDT12" s="236"/>
      <c r="NDU12" s="236"/>
      <c r="NDV12" s="236"/>
      <c r="NDW12" s="236"/>
      <c r="NDX12" s="236"/>
      <c r="NDY12" s="236"/>
      <c r="NDZ12" s="236"/>
      <c r="NEA12" s="236"/>
      <c r="NEB12" s="236"/>
      <c r="NEC12" s="236"/>
      <c r="NED12" s="236"/>
      <c r="NEE12" s="236"/>
      <c r="NEF12" s="236"/>
      <c r="NEG12" s="236"/>
      <c r="NEH12" s="236"/>
      <c r="NEI12" s="236"/>
      <c r="NEJ12" s="236"/>
      <c r="NEK12" s="236"/>
      <c r="NEL12" s="236"/>
      <c r="NEM12" s="236"/>
      <c r="NEN12" s="236"/>
      <c r="NEO12" s="236"/>
      <c r="NEP12" s="236"/>
      <c r="NEQ12" s="236"/>
      <c r="NER12" s="236"/>
      <c r="NES12" s="236"/>
      <c r="NET12" s="236"/>
      <c r="NEU12" s="236"/>
      <c r="NEV12" s="236"/>
      <c r="NEW12" s="236"/>
      <c r="NEX12" s="236"/>
      <c r="NEY12" s="236"/>
      <c r="NEZ12" s="236"/>
      <c r="NFA12" s="236"/>
      <c r="NFB12" s="236"/>
      <c r="NFC12" s="236"/>
      <c r="NFD12" s="236"/>
      <c r="NFE12" s="236"/>
      <c r="NFF12" s="236"/>
      <c r="NFG12" s="236"/>
      <c r="NFH12" s="236"/>
      <c r="NFI12" s="236"/>
      <c r="NFJ12" s="236"/>
      <c r="NFK12" s="236"/>
      <c r="NFL12" s="236"/>
      <c r="NFM12" s="236"/>
      <c r="NFN12" s="236"/>
      <c r="NFO12" s="236"/>
      <c r="NFP12" s="236"/>
      <c r="NFQ12" s="236"/>
      <c r="NFR12" s="236"/>
      <c r="NFS12" s="236"/>
      <c r="NFT12" s="236"/>
      <c r="NFU12" s="236"/>
      <c r="NFV12" s="236"/>
      <c r="NFW12" s="236"/>
      <c r="NFX12" s="236"/>
      <c r="NFY12" s="236"/>
      <c r="NFZ12" s="236"/>
      <c r="NGA12" s="236"/>
      <c r="NGB12" s="236"/>
      <c r="NGC12" s="236"/>
      <c r="NGD12" s="236"/>
      <c r="NGE12" s="236"/>
      <c r="NGF12" s="236"/>
      <c r="NGG12" s="236"/>
      <c r="NGH12" s="236"/>
      <c r="NGI12" s="236"/>
      <c r="NGJ12" s="236"/>
      <c r="NGK12" s="236"/>
      <c r="NGL12" s="236"/>
      <c r="NGM12" s="236"/>
      <c r="NGN12" s="236"/>
      <c r="NGO12" s="236"/>
      <c r="NGP12" s="236"/>
      <c r="NGQ12" s="236"/>
      <c r="NGR12" s="236"/>
      <c r="NGS12" s="236"/>
      <c r="NGT12" s="236"/>
      <c r="NGU12" s="236"/>
      <c r="NGV12" s="236"/>
      <c r="NGW12" s="236"/>
      <c r="NGX12" s="236"/>
      <c r="NGY12" s="236"/>
      <c r="NGZ12" s="236"/>
      <c r="NHA12" s="236"/>
      <c r="NHB12" s="236"/>
      <c r="NHC12" s="236"/>
      <c r="NHD12" s="236"/>
      <c r="NHE12" s="236"/>
      <c r="NHF12" s="236"/>
      <c r="NHG12" s="236"/>
      <c r="NHH12" s="236"/>
      <c r="NHI12" s="236"/>
      <c r="NHJ12" s="236"/>
      <c r="NHK12" s="236"/>
      <c r="NHL12" s="236"/>
      <c r="NHM12" s="236"/>
      <c r="NHN12" s="236"/>
      <c r="NHO12" s="236"/>
      <c r="NHP12" s="236"/>
      <c r="NHQ12" s="236"/>
      <c r="NHR12" s="236"/>
      <c r="NHS12" s="236"/>
      <c r="NHT12" s="236"/>
      <c r="NHU12" s="236"/>
      <c r="NHV12" s="236"/>
      <c r="NHW12" s="236"/>
      <c r="NHX12" s="236"/>
      <c r="NHY12" s="236"/>
      <c r="NHZ12" s="236"/>
      <c r="NIA12" s="236"/>
      <c r="NIB12" s="236"/>
      <c r="NIC12" s="236"/>
      <c r="NID12" s="236"/>
      <c r="NIE12" s="236"/>
      <c r="NIF12" s="236"/>
      <c r="NIG12" s="236"/>
      <c r="NIH12" s="236"/>
      <c r="NII12" s="236"/>
      <c r="NIJ12" s="236"/>
      <c r="NIK12" s="236"/>
      <c r="NIL12" s="236"/>
      <c r="NIM12" s="236"/>
      <c r="NIN12" s="236"/>
      <c r="NIO12" s="236"/>
      <c r="NIP12" s="236"/>
      <c r="NIQ12" s="236"/>
      <c r="NIR12" s="236"/>
      <c r="NIS12" s="236"/>
      <c r="NIT12" s="236"/>
      <c r="NIU12" s="236"/>
      <c r="NIV12" s="236"/>
      <c r="NIW12" s="236"/>
      <c r="NIX12" s="236"/>
      <c r="NIY12" s="236"/>
      <c r="NIZ12" s="236"/>
      <c r="NJA12" s="236"/>
      <c r="NJB12" s="236"/>
      <c r="NJC12" s="236"/>
      <c r="NJD12" s="236"/>
      <c r="NJE12" s="236"/>
      <c r="NJF12" s="236"/>
      <c r="NJG12" s="236"/>
      <c r="NJH12" s="236"/>
      <c r="NJI12" s="236"/>
      <c r="NJJ12" s="236"/>
      <c r="NJK12" s="236"/>
      <c r="NJL12" s="236"/>
      <c r="NJM12" s="236"/>
      <c r="NJN12" s="236"/>
      <c r="NJO12" s="236"/>
      <c r="NJP12" s="236"/>
      <c r="NJQ12" s="236"/>
      <c r="NJR12" s="236"/>
      <c r="NJS12" s="236"/>
      <c r="NJT12" s="236"/>
      <c r="NJU12" s="236"/>
      <c r="NJV12" s="236"/>
      <c r="NJW12" s="236"/>
      <c r="NJX12" s="236"/>
      <c r="NJY12" s="236"/>
      <c r="NJZ12" s="236"/>
      <c r="NKA12" s="236"/>
      <c r="NKB12" s="236"/>
      <c r="NKC12" s="236"/>
      <c r="NKD12" s="236"/>
      <c r="NKE12" s="236"/>
      <c r="NKF12" s="236"/>
      <c r="NKG12" s="236"/>
      <c r="NKH12" s="236"/>
      <c r="NKI12" s="236"/>
      <c r="NKJ12" s="236"/>
      <c r="NKK12" s="236"/>
      <c r="NKL12" s="236"/>
      <c r="NKM12" s="236"/>
      <c r="NKN12" s="236"/>
      <c r="NKO12" s="236"/>
      <c r="NKP12" s="236"/>
      <c r="NKQ12" s="236"/>
      <c r="NKR12" s="236"/>
      <c r="NKS12" s="236"/>
      <c r="NKT12" s="236"/>
      <c r="NKU12" s="236"/>
      <c r="NKV12" s="236"/>
      <c r="NKW12" s="236"/>
      <c r="NKX12" s="236"/>
      <c r="NKY12" s="236"/>
      <c r="NKZ12" s="236"/>
      <c r="NLA12" s="236"/>
      <c r="NLB12" s="236"/>
      <c r="NLC12" s="236"/>
      <c r="NLD12" s="236"/>
      <c r="NLE12" s="236"/>
      <c r="NLF12" s="236"/>
      <c r="NLG12" s="236"/>
      <c r="NLH12" s="236"/>
      <c r="NLI12" s="236"/>
      <c r="NLJ12" s="236"/>
      <c r="NLK12" s="236"/>
      <c r="NLL12" s="236"/>
      <c r="NLM12" s="236"/>
      <c r="NLN12" s="236"/>
      <c r="NLO12" s="236"/>
      <c r="NLP12" s="236"/>
      <c r="NLQ12" s="236"/>
      <c r="NLR12" s="236"/>
      <c r="NLS12" s="236"/>
      <c r="NLT12" s="236"/>
      <c r="NLU12" s="236"/>
      <c r="NLV12" s="236"/>
      <c r="NLW12" s="236"/>
      <c r="NLX12" s="236"/>
      <c r="NLY12" s="236"/>
      <c r="NLZ12" s="236"/>
      <c r="NMA12" s="236"/>
      <c r="NMB12" s="236"/>
      <c r="NMC12" s="236"/>
      <c r="NMD12" s="236"/>
      <c r="NME12" s="236"/>
      <c r="NMF12" s="236"/>
      <c r="NMG12" s="236"/>
      <c r="NMH12" s="236"/>
      <c r="NMI12" s="236"/>
      <c r="NMJ12" s="236"/>
      <c r="NMK12" s="236"/>
      <c r="NML12" s="236"/>
      <c r="NMM12" s="236"/>
      <c r="NMN12" s="236"/>
      <c r="NMO12" s="236"/>
      <c r="NMP12" s="236"/>
      <c r="NMQ12" s="236"/>
      <c r="NMR12" s="236"/>
      <c r="NMS12" s="236"/>
      <c r="NMT12" s="236"/>
      <c r="NMU12" s="236"/>
      <c r="NMV12" s="236"/>
      <c r="NMW12" s="236"/>
      <c r="NMX12" s="236"/>
      <c r="NMY12" s="236"/>
      <c r="NMZ12" s="236"/>
      <c r="NNA12" s="236"/>
      <c r="NNB12" s="236"/>
      <c r="NNC12" s="236"/>
      <c r="NND12" s="236"/>
      <c r="NNE12" s="236"/>
      <c r="NNF12" s="236"/>
      <c r="NNG12" s="236"/>
      <c r="NNH12" s="236"/>
      <c r="NNI12" s="236"/>
      <c r="NNJ12" s="236"/>
      <c r="NNK12" s="236"/>
      <c r="NNL12" s="236"/>
      <c r="NNM12" s="236"/>
      <c r="NNN12" s="236"/>
      <c r="NNO12" s="236"/>
      <c r="NNP12" s="236"/>
      <c r="NNQ12" s="236"/>
      <c r="NNR12" s="236"/>
      <c r="NNS12" s="236"/>
      <c r="NNT12" s="236"/>
      <c r="NNU12" s="236"/>
      <c r="NNV12" s="236"/>
      <c r="NNW12" s="236"/>
      <c r="NNX12" s="236"/>
      <c r="NNY12" s="236"/>
      <c r="NNZ12" s="236"/>
      <c r="NOA12" s="236"/>
      <c r="NOB12" s="236"/>
      <c r="NOC12" s="236"/>
      <c r="NOD12" s="236"/>
      <c r="NOE12" s="236"/>
      <c r="NOF12" s="236"/>
      <c r="NOG12" s="236"/>
      <c r="NOH12" s="236"/>
      <c r="NOI12" s="236"/>
      <c r="NOJ12" s="236"/>
      <c r="NOK12" s="236"/>
      <c r="NOL12" s="236"/>
      <c r="NOM12" s="236"/>
      <c r="NON12" s="236"/>
      <c r="NOO12" s="236"/>
      <c r="NOP12" s="236"/>
      <c r="NOQ12" s="236"/>
      <c r="NOR12" s="236"/>
      <c r="NOS12" s="236"/>
      <c r="NOT12" s="236"/>
      <c r="NOU12" s="236"/>
      <c r="NOV12" s="236"/>
      <c r="NOW12" s="236"/>
      <c r="NOX12" s="236"/>
      <c r="NOY12" s="236"/>
      <c r="NOZ12" s="236"/>
      <c r="NPA12" s="236"/>
      <c r="NPB12" s="236"/>
      <c r="NPC12" s="236"/>
      <c r="NPD12" s="236"/>
      <c r="NPE12" s="236"/>
      <c r="NPF12" s="236"/>
      <c r="NPG12" s="236"/>
      <c r="NPH12" s="236"/>
      <c r="NPI12" s="236"/>
      <c r="NPJ12" s="236"/>
      <c r="NPK12" s="236"/>
      <c r="NPL12" s="236"/>
      <c r="NPM12" s="236"/>
      <c r="NPN12" s="236"/>
      <c r="NPO12" s="236"/>
      <c r="NPP12" s="236"/>
      <c r="NPQ12" s="236"/>
      <c r="NPR12" s="236"/>
      <c r="NPS12" s="236"/>
      <c r="NPT12" s="236"/>
      <c r="NPU12" s="236"/>
      <c r="NPV12" s="236"/>
      <c r="NPW12" s="236"/>
      <c r="NPX12" s="236"/>
      <c r="NPY12" s="236"/>
      <c r="NPZ12" s="236"/>
      <c r="NQA12" s="236"/>
      <c r="NQB12" s="236"/>
      <c r="NQC12" s="236"/>
      <c r="NQD12" s="236"/>
      <c r="NQE12" s="236"/>
      <c r="NQF12" s="236"/>
      <c r="NQG12" s="236"/>
      <c r="NQH12" s="236"/>
      <c r="NQI12" s="236"/>
      <c r="NQJ12" s="236"/>
      <c r="NQK12" s="236"/>
      <c r="NQL12" s="236"/>
      <c r="NQM12" s="236"/>
      <c r="NQN12" s="236"/>
      <c r="NQO12" s="236"/>
      <c r="NQP12" s="236"/>
      <c r="NQQ12" s="236"/>
      <c r="NQR12" s="236"/>
      <c r="NQS12" s="236"/>
      <c r="NQT12" s="236"/>
      <c r="NQU12" s="236"/>
      <c r="NQV12" s="236"/>
      <c r="NQW12" s="236"/>
      <c r="NQX12" s="236"/>
      <c r="NQY12" s="236"/>
      <c r="NQZ12" s="236"/>
      <c r="NRA12" s="236"/>
      <c r="NRB12" s="236"/>
      <c r="NRC12" s="236"/>
      <c r="NRD12" s="236"/>
      <c r="NRE12" s="236"/>
      <c r="NRF12" s="236"/>
      <c r="NRG12" s="236"/>
      <c r="NRH12" s="236"/>
      <c r="NRI12" s="236"/>
      <c r="NRJ12" s="236"/>
      <c r="NRK12" s="236"/>
      <c r="NRL12" s="236"/>
      <c r="NRM12" s="236"/>
      <c r="NRN12" s="236"/>
      <c r="NRO12" s="236"/>
      <c r="NRP12" s="236"/>
      <c r="NRQ12" s="236"/>
      <c r="NRR12" s="236"/>
      <c r="NRS12" s="236"/>
      <c r="NRT12" s="236"/>
      <c r="NRU12" s="236"/>
      <c r="NRV12" s="236"/>
      <c r="NRW12" s="236"/>
      <c r="NRX12" s="236"/>
      <c r="NRY12" s="236"/>
      <c r="NRZ12" s="236"/>
      <c r="NSA12" s="236"/>
      <c r="NSB12" s="236"/>
      <c r="NSC12" s="236"/>
      <c r="NSD12" s="236"/>
      <c r="NSE12" s="236"/>
      <c r="NSF12" s="236"/>
      <c r="NSG12" s="236"/>
      <c r="NSH12" s="236"/>
      <c r="NSI12" s="236"/>
      <c r="NSJ12" s="236"/>
      <c r="NSK12" s="236"/>
      <c r="NSL12" s="236"/>
      <c r="NSM12" s="236"/>
      <c r="NSN12" s="236"/>
      <c r="NSO12" s="236"/>
      <c r="NSP12" s="236"/>
      <c r="NSQ12" s="236"/>
      <c r="NSR12" s="236"/>
      <c r="NSS12" s="236"/>
      <c r="NST12" s="236"/>
      <c r="NSU12" s="236"/>
      <c r="NSV12" s="236"/>
      <c r="NSW12" s="236"/>
      <c r="NSX12" s="236"/>
      <c r="NSY12" s="236"/>
      <c r="NSZ12" s="236"/>
      <c r="NTA12" s="236"/>
      <c r="NTB12" s="236"/>
      <c r="NTC12" s="236"/>
      <c r="NTD12" s="236"/>
      <c r="NTE12" s="236"/>
      <c r="NTF12" s="236"/>
      <c r="NTG12" s="236"/>
      <c r="NTH12" s="236"/>
      <c r="NTI12" s="236"/>
      <c r="NTJ12" s="236"/>
      <c r="NTK12" s="236"/>
      <c r="NTL12" s="236"/>
      <c r="NTM12" s="236"/>
      <c r="NTN12" s="236"/>
      <c r="NTO12" s="236"/>
      <c r="NTP12" s="236"/>
      <c r="NTQ12" s="236"/>
      <c r="NTR12" s="236"/>
      <c r="NTS12" s="236"/>
      <c r="NTT12" s="236"/>
      <c r="NTU12" s="236"/>
      <c r="NTV12" s="236"/>
      <c r="NTW12" s="236"/>
      <c r="NTX12" s="236"/>
      <c r="NTY12" s="236"/>
      <c r="NTZ12" s="236"/>
      <c r="NUA12" s="236"/>
      <c r="NUB12" s="236"/>
      <c r="NUC12" s="236"/>
      <c r="NUD12" s="236"/>
      <c r="NUE12" s="236"/>
      <c r="NUF12" s="236"/>
      <c r="NUG12" s="236"/>
      <c r="NUH12" s="236"/>
      <c r="NUI12" s="236"/>
      <c r="NUJ12" s="236"/>
      <c r="NUK12" s="236"/>
      <c r="NUL12" s="236"/>
      <c r="NUM12" s="236"/>
      <c r="NUN12" s="236"/>
      <c r="NUO12" s="236"/>
      <c r="NUP12" s="236"/>
      <c r="NUQ12" s="236"/>
      <c r="NUR12" s="236"/>
      <c r="NUS12" s="236"/>
      <c r="NUT12" s="236"/>
      <c r="NUU12" s="236"/>
      <c r="NUV12" s="236"/>
      <c r="NUW12" s="236"/>
      <c r="NUX12" s="236"/>
      <c r="NUY12" s="236"/>
      <c r="NUZ12" s="236"/>
      <c r="NVA12" s="236"/>
      <c r="NVB12" s="236"/>
      <c r="NVC12" s="236"/>
      <c r="NVD12" s="236"/>
      <c r="NVE12" s="236"/>
      <c r="NVF12" s="236"/>
      <c r="NVG12" s="236"/>
      <c r="NVH12" s="236"/>
      <c r="NVI12" s="236"/>
      <c r="NVJ12" s="236"/>
      <c r="NVK12" s="236"/>
      <c r="NVL12" s="236"/>
      <c r="NVM12" s="236"/>
      <c r="NVN12" s="236"/>
      <c r="NVO12" s="236"/>
      <c r="NVP12" s="236"/>
      <c r="NVQ12" s="236"/>
      <c r="NVR12" s="236"/>
      <c r="NVS12" s="236"/>
      <c r="NVT12" s="236"/>
      <c r="NVU12" s="236"/>
      <c r="NVV12" s="236"/>
      <c r="NVW12" s="236"/>
      <c r="NVX12" s="236"/>
      <c r="NVY12" s="236"/>
      <c r="NVZ12" s="236"/>
      <c r="NWA12" s="236"/>
      <c r="NWB12" s="236"/>
      <c r="NWC12" s="236"/>
      <c r="NWD12" s="236"/>
      <c r="NWE12" s="236"/>
      <c r="NWF12" s="236"/>
      <c r="NWG12" s="236"/>
      <c r="NWH12" s="236"/>
      <c r="NWI12" s="236"/>
      <c r="NWJ12" s="236"/>
      <c r="NWK12" s="236"/>
      <c r="NWL12" s="236"/>
      <c r="NWM12" s="236"/>
      <c r="NWN12" s="236"/>
      <c r="NWO12" s="236"/>
      <c r="NWP12" s="236"/>
      <c r="NWQ12" s="236"/>
      <c r="NWR12" s="236"/>
      <c r="NWS12" s="236"/>
      <c r="NWT12" s="236"/>
      <c r="NWU12" s="236"/>
      <c r="NWV12" s="236"/>
      <c r="NWW12" s="236"/>
      <c r="NWX12" s="236"/>
      <c r="NWY12" s="236"/>
      <c r="NWZ12" s="236"/>
      <c r="NXA12" s="236"/>
      <c r="NXB12" s="236"/>
      <c r="NXC12" s="236"/>
      <c r="NXD12" s="236"/>
      <c r="NXE12" s="236"/>
      <c r="NXF12" s="236"/>
      <c r="NXG12" s="236"/>
      <c r="NXH12" s="236"/>
      <c r="NXI12" s="236"/>
      <c r="NXJ12" s="236"/>
      <c r="NXK12" s="236"/>
      <c r="NXL12" s="236"/>
      <c r="NXM12" s="236"/>
      <c r="NXN12" s="236"/>
      <c r="NXO12" s="236"/>
      <c r="NXP12" s="236"/>
      <c r="NXQ12" s="236"/>
      <c r="NXR12" s="236"/>
      <c r="NXS12" s="236"/>
      <c r="NXT12" s="236"/>
      <c r="NXU12" s="236"/>
      <c r="NXV12" s="236"/>
      <c r="NXW12" s="236"/>
      <c r="NXX12" s="236"/>
      <c r="NXY12" s="236"/>
      <c r="NXZ12" s="236"/>
      <c r="NYA12" s="236"/>
      <c r="NYB12" s="236"/>
      <c r="NYC12" s="236"/>
      <c r="NYD12" s="236"/>
      <c r="NYE12" s="236"/>
      <c r="NYF12" s="236"/>
      <c r="NYG12" s="236"/>
      <c r="NYH12" s="236"/>
      <c r="NYI12" s="236"/>
      <c r="NYJ12" s="236"/>
      <c r="NYK12" s="236"/>
      <c r="NYL12" s="236"/>
      <c r="NYM12" s="236"/>
      <c r="NYN12" s="236"/>
      <c r="NYO12" s="236"/>
      <c r="NYP12" s="236"/>
      <c r="NYQ12" s="236"/>
      <c r="NYR12" s="236"/>
      <c r="NYS12" s="236"/>
      <c r="NYT12" s="236"/>
      <c r="NYU12" s="236"/>
      <c r="NYV12" s="236"/>
      <c r="NYW12" s="236"/>
      <c r="NYX12" s="236"/>
      <c r="NYY12" s="236"/>
      <c r="NYZ12" s="236"/>
      <c r="NZA12" s="236"/>
      <c r="NZB12" s="236"/>
      <c r="NZC12" s="236"/>
      <c r="NZD12" s="236"/>
      <c r="NZE12" s="236"/>
      <c r="NZF12" s="236"/>
      <c r="NZG12" s="236"/>
      <c r="NZH12" s="236"/>
      <c r="NZI12" s="236"/>
      <c r="NZJ12" s="236"/>
      <c r="NZK12" s="236"/>
      <c r="NZL12" s="236"/>
      <c r="NZM12" s="236"/>
      <c r="NZN12" s="236"/>
      <c r="NZO12" s="236"/>
      <c r="NZP12" s="236"/>
      <c r="NZQ12" s="236"/>
      <c r="NZR12" s="236"/>
      <c r="NZS12" s="236"/>
      <c r="NZT12" s="236"/>
      <c r="NZU12" s="236"/>
      <c r="NZV12" s="236"/>
      <c r="NZW12" s="236"/>
      <c r="NZX12" s="236"/>
      <c r="NZY12" s="236"/>
      <c r="NZZ12" s="236"/>
      <c r="OAA12" s="236"/>
      <c r="OAB12" s="236"/>
      <c r="OAC12" s="236"/>
      <c r="OAD12" s="236"/>
      <c r="OAE12" s="236"/>
      <c r="OAF12" s="236"/>
      <c r="OAG12" s="236"/>
      <c r="OAH12" s="236"/>
      <c r="OAI12" s="236"/>
      <c r="OAJ12" s="236"/>
      <c r="OAK12" s="236"/>
      <c r="OAL12" s="236"/>
      <c r="OAM12" s="236"/>
      <c r="OAN12" s="236"/>
      <c r="OAO12" s="236"/>
      <c r="OAP12" s="236"/>
      <c r="OAQ12" s="236"/>
      <c r="OAR12" s="236"/>
      <c r="OAS12" s="236"/>
      <c r="OAT12" s="236"/>
      <c r="OAU12" s="236"/>
      <c r="OAV12" s="236"/>
      <c r="OAW12" s="236"/>
      <c r="OAX12" s="236"/>
      <c r="OAY12" s="236"/>
      <c r="OAZ12" s="236"/>
      <c r="OBA12" s="236"/>
      <c r="OBB12" s="236"/>
      <c r="OBC12" s="236"/>
      <c r="OBD12" s="236"/>
      <c r="OBE12" s="236"/>
      <c r="OBF12" s="236"/>
      <c r="OBG12" s="236"/>
      <c r="OBH12" s="236"/>
      <c r="OBI12" s="236"/>
      <c r="OBJ12" s="236"/>
      <c r="OBK12" s="236"/>
      <c r="OBL12" s="236"/>
      <c r="OBM12" s="236"/>
      <c r="OBN12" s="236"/>
      <c r="OBO12" s="236"/>
      <c r="OBP12" s="236"/>
      <c r="OBQ12" s="236"/>
      <c r="OBR12" s="236"/>
      <c r="OBS12" s="236"/>
      <c r="OBT12" s="236"/>
      <c r="OBU12" s="236"/>
      <c r="OBV12" s="236"/>
      <c r="OBW12" s="236"/>
      <c r="OBX12" s="236"/>
      <c r="OBY12" s="236"/>
      <c r="OBZ12" s="236"/>
      <c r="OCA12" s="236"/>
      <c r="OCB12" s="236"/>
      <c r="OCC12" s="236"/>
      <c r="OCD12" s="236"/>
      <c r="OCE12" s="236"/>
      <c r="OCF12" s="236"/>
      <c r="OCG12" s="236"/>
      <c r="OCH12" s="236"/>
      <c r="OCI12" s="236"/>
      <c r="OCJ12" s="236"/>
      <c r="OCK12" s="236"/>
      <c r="OCL12" s="236"/>
      <c r="OCM12" s="236"/>
      <c r="OCN12" s="236"/>
      <c r="OCO12" s="236"/>
      <c r="OCP12" s="236"/>
      <c r="OCQ12" s="236"/>
      <c r="OCR12" s="236"/>
      <c r="OCS12" s="236"/>
      <c r="OCT12" s="236"/>
      <c r="OCU12" s="236"/>
      <c r="OCV12" s="236"/>
      <c r="OCW12" s="236"/>
      <c r="OCX12" s="236"/>
      <c r="OCY12" s="236"/>
      <c r="OCZ12" s="236"/>
      <c r="ODA12" s="236"/>
      <c r="ODB12" s="236"/>
      <c r="ODC12" s="236"/>
      <c r="ODD12" s="236"/>
      <c r="ODE12" s="236"/>
      <c r="ODF12" s="236"/>
      <c r="ODG12" s="236"/>
      <c r="ODH12" s="236"/>
      <c r="ODI12" s="236"/>
      <c r="ODJ12" s="236"/>
      <c r="ODK12" s="236"/>
      <c r="ODL12" s="236"/>
      <c r="ODM12" s="236"/>
      <c r="ODN12" s="236"/>
      <c r="ODO12" s="236"/>
      <c r="ODP12" s="236"/>
      <c r="ODQ12" s="236"/>
      <c r="ODR12" s="236"/>
      <c r="ODS12" s="236"/>
      <c r="ODT12" s="236"/>
      <c r="ODU12" s="236"/>
      <c r="ODV12" s="236"/>
      <c r="ODW12" s="236"/>
      <c r="ODX12" s="236"/>
      <c r="ODY12" s="236"/>
      <c r="ODZ12" s="236"/>
      <c r="OEA12" s="236"/>
      <c r="OEB12" s="236"/>
      <c r="OEC12" s="236"/>
      <c r="OED12" s="236"/>
      <c r="OEE12" s="236"/>
      <c r="OEF12" s="236"/>
      <c r="OEG12" s="236"/>
      <c r="OEH12" s="236"/>
      <c r="OEI12" s="236"/>
      <c r="OEJ12" s="236"/>
      <c r="OEK12" s="236"/>
      <c r="OEL12" s="236"/>
      <c r="OEM12" s="236"/>
      <c r="OEN12" s="236"/>
      <c r="OEO12" s="236"/>
      <c r="OEP12" s="236"/>
      <c r="OEQ12" s="236"/>
      <c r="OER12" s="236"/>
      <c r="OES12" s="236"/>
      <c r="OET12" s="236"/>
      <c r="OEU12" s="236"/>
      <c r="OEV12" s="236"/>
      <c r="OEW12" s="236"/>
      <c r="OEX12" s="236"/>
      <c r="OEY12" s="236"/>
      <c r="OEZ12" s="236"/>
      <c r="OFA12" s="236"/>
      <c r="OFB12" s="236"/>
      <c r="OFC12" s="236"/>
      <c r="OFD12" s="236"/>
      <c r="OFE12" s="236"/>
      <c r="OFF12" s="236"/>
      <c r="OFG12" s="236"/>
      <c r="OFH12" s="236"/>
      <c r="OFI12" s="236"/>
      <c r="OFJ12" s="236"/>
      <c r="OFK12" s="236"/>
      <c r="OFL12" s="236"/>
      <c r="OFM12" s="236"/>
      <c r="OFN12" s="236"/>
      <c r="OFO12" s="236"/>
      <c r="OFP12" s="236"/>
      <c r="OFQ12" s="236"/>
      <c r="OFR12" s="236"/>
      <c r="OFS12" s="236"/>
      <c r="OFT12" s="236"/>
      <c r="OFU12" s="236"/>
      <c r="OFV12" s="236"/>
      <c r="OFW12" s="236"/>
      <c r="OFX12" s="236"/>
      <c r="OFY12" s="236"/>
      <c r="OFZ12" s="236"/>
      <c r="OGA12" s="236"/>
      <c r="OGB12" s="236"/>
      <c r="OGC12" s="236"/>
      <c r="OGD12" s="236"/>
      <c r="OGE12" s="236"/>
      <c r="OGF12" s="236"/>
      <c r="OGG12" s="236"/>
      <c r="OGH12" s="236"/>
      <c r="OGI12" s="236"/>
      <c r="OGJ12" s="236"/>
      <c r="OGK12" s="236"/>
      <c r="OGL12" s="236"/>
      <c r="OGM12" s="236"/>
      <c r="OGN12" s="236"/>
      <c r="OGO12" s="236"/>
      <c r="OGP12" s="236"/>
      <c r="OGQ12" s="236"/>
      <c r="OGR12" s="236"/>
      <c r="OGS12" s="236"/>
      <c r="OGT12" s="236"/>
      <c r="OGU12" s="236"/>
      <c r="OGV12" s="236"/>
      <c r="OGW12" s="236"/>
      <c r="OGX12" s="236"/>
      <c r="OGY12" s="236"/>
      <c r="OGZ12" s="236"/>
      <c r="OHA12" s="236"/>
      <c r="OHB12" s="236"/>
      <c r="OHC12" s="236"/>
      <c r="OHD12" s="236"/>
      <c r="OHE12" s="236"/>
      <c r="OHF12" s="236"/>
      <c r="OHG12" s="236"/>
      <c r="OHH12" s="236"/>
      <c r="OHI12" s="236"/>
      <c r="OHJ12" s="236"/>
      <c r="OHK12" s="236"/>
      <c r="OHL12" s="236"/>
      <c r="OHM12" s="236"/>
      <c r="OHN12" s="236"/>
      <c r="OHO12" s="236"/>
      <c r="OHP12" s="236"/>
      <c r="OHQ12" s="236"/>
      <c r="OHR12" s="236"/>
      <c r="OHS12" s="236"/>
      <c r="OHT12" s="236"/>
      <c r="OHU12" s="236"/>
      <c r="OHV12" s="236"/>
      <c r="OHW12" s="236"/>
      <c r="OHX12" s="236"/>
      <c r="OHY12" s="236"/>
      <c r="OHZ12" s="236"/>
      <c r="OIA12" s="236"/>
      <c r="OIB12" s="236"/>
      <c r="OIC12" s="236"/>
      <c r="OID12" s="236"/>
      <c r="OIE12" s="236"/>
      <c r="OIF12" s="236"/>
      <c r="OIG12" s="236"/>
      <c r="OIH12" s="236"/>
      <c r="OII12" s="236"/>
      <c r="OIJ12" s="236"/>
      <c r="OIK12" s="236"/>
      <c r="OIL12" s="236"/>
      <c r="OIM12" s="236"/>
      <c r="OIN12" s="236"/>
      <c r="OIO12" s="236"/>
      <c r="OIP12" s="236"/>
      <c r="OIQ12" s="236"/>
      <c r="OIR12" s="236"/>
      <c r="OIS12" s="236"/>
      <c r="OIT12" s="236"/>
      <c r="OIU12" s="236"/>
      <c r="OIV12" s="236"/>
      <c r="OIW12" s="236"/>
      <c r="OIX12" s="236"/>
      <c r="OIY12" s="236"/>
      <c r="OIZ12" s="236"/>
      <c r="OJA12" s="236"/>
      <c r="OJB12" s="236"/>
      <c r="OJC12" s="236"/>
      <c r="OJD12" s="236"/>
      <c r="OJE12" s="236"/>
      <c r="OJF12" s="236"/>
      <c r="OJG12" s="236"/>
      <c r="OJH12" s="236"/>
      <c r="OJI12" s="236"/>
      <c r="OJJ12" s="236"/>
      <c r="OJK12" s="236"/>
      <c r="OJL12" s="236"/>
      <c r="OJM12" s="236"/>
      <c r="OJN12" s="236"/>
      <c r="OJO12" s="236"/>
      <c r="OJP12" s="236"/>
      <c r="OJQ12" s="236"/>
      <c r="OJR12" s="236"/>
      <c r="OJS12" s="236"/>
      <c r="OJT12" s="236"/>
      <c r="OJU12" s="236"/>
      <c r="OJV12" s="236"/>
      <c r="OJW12" s="236"/>
      <c r="OJX12" s="236"/>
      <c r="OJY12" s="236"/>
      <c r="OJZ12" s="236"/>
      <c r="OKA12" s="236"/>
      <c r="OKB12" s="236"/>
      <c r="OKC12" s="236"/>
      <c r="OKD12" s="236"/>
      <c r="OKE12" s="236"/>
      <c r="OKF12" s="236"/>
      <c r="OKG12" s="236"/>
      <c r="OKH12" s="236"/>
      <c r="OKI12" s="236"/>
      <c r="OKJ12" s="236"/>
      <c r="OKK12" s="236"/>
      <c r="OKL12" s="236"/>
      <c r="OKM12" s="236"/>
      <c r="OKN12" s="236"/>
      <c r="OKO12" s="236"/>
      <c r="OKP12" s="236"/>
      <c r="OKQ12" s="236"/>
      <c r="OKR12" s="236"/>
      <c r="OKS12" s="236"/>
      <c r="OKT12" s="236"/>
      <c r="OKU12" s="236"/>
      <c r="OKV12" s="236"/>
      <c r="OKW12" s="236"/>
      <c r="OKX12" s="236"/>
      <c r="OKY12" s="236"/>
      <c r="OKZ12" s="236"/>
      <c r="OLA12" s="236"/>
      <c r="OLB12" s="236"/>
      <c r="OLC12" s="236"/>
      <c r="OLD12" s="236"/>
      <c r="OLE12" s="236"/>
      <c r="OLF12" s="236"/>
      <c r="OLG12" s="236"/>
      <c r="OLH12" s="236"/>
      <c r="OLI12" s="236"/>
      <c r="OLJ12" s="236"/>
      <c r="OLK12" s="236"/>
      <c r="OLL12" s="236"/>
      <c r="OLM12" s="236"/>
      <c r="OLN12" s="236"/>
      <c r="OLO12" s="236"/>
      <c r="OLP12" s="236"/>
      <c r="OLQ12" s="236"/>
      <c r="OLR12" s="236"/>
      <c r="OLS12" s="236"/>
      <c r="OLT12" s="236"/>
      <c r="OLU12" s="236"/>
      <c r="OLV12" s="236"/>
      <c r="OLW12" s="236"/>
      <c r="OLX12" s="236"/>
      <c r="OLY12" s="236"/>
      <c r="OLZ12" s="236"/>
      <c r="OMA12" s="236"/>
      <c r="OMB12" s="236"/>
      <c r="OMC12" s="236"/>
      <c r="OMD12" s="236"/>
      <c r="OME12" s="236"/>
      <c r="OMF12" s="236"/>
      <c r="OMG12" s="236"/>
      <c r="OMH12" s="236"/>
      <c r="OMI12" s="236"/>
      <c r="OMJ12" s="236"/>
      <c r="OMK12" s="236"/>
      <c r="OML12" s="236"/>
      <c r="OMM12" s="236"/>
      <c r="OMN12" s="236"/>
      <c r="OMO12" s="236"/>
      <c r="OMP12" s="236"/>
      <c r="OMQ12" s="236"/>
      <c r="OMR12" s="236"/>
      <c r="OMS12" s="236"/>
      <c r="OMT12" s="236"/>
      <c r="OMU12" s="236"/>
      <c r="OMV12" s="236"/>
      <c r="OMW12" s="236"/>
      <c r="OMX12" s="236"/>
      <c r="OMY12" s="236"/>
      <c r="OMZ12" s="236"/>
      <c r="ONA12" s="236"/>
      <c r="ONB12" s="236"/>
      <c r="ONC12" s="236"/>
      <c r="OND12" s="236"/>
      <c r="ONE12" s="236"/>
      <c r="ONF12" s="236"/>
      <c r="ONG12" s="236"/>
      <c r="ONH12" s="236"/>
      <c r="ONI12" s="236"/>
      <c r="ONJ12" s="236"/>
      <c r="ONK12" s="236"/>
      <c r="ONL12" s="236"/>
      <c r="ONM12" s="236"/>
      <c r="ONN12" s="236"/>
      <c r="ONO12" s="236"/>
      <c r="ONP12" s="236"/>
      <c r="ONQ12" s="236"/>
      <c r="ONR12" s="236"/>
      <c r="ONS12" s="236"/>
      <c r="ONT12" s="236"/>
      <c r="ONU12" s="236"/>
      <c r="ONV12" s="236"/>
      <c r="ONW12" s="236"/>
      <c r="ONX12" s="236"/>
      <c r="ONY12" s="236"/>
      <c r="ONZ12" s="236"/>
      <c r="OOA12" s="236"/>
      <c r="OOB12" s="236"/>
      <c r="OOC12" s="236"/>
      <c r="OOD12" s="236"/>
      <c r="OOE12" s="236"/>
      <c r="OOF12" s="236"/>
      <c r="OOG12" s="236"/>
      <c r="OOH12" s="236"/>
      <c r="OOI12" s="236"/>
      <c r="OOJ12" s="236"/>
      <c r="OOK12" s="236"/>
      <c r="OOL12" s="236"/>
      <c r="OOM12" s="236"/>
      <c r="OON12" s="236"/>
      <c r="OOO12" s="236"/>
      <c r="OOP12" s="236"/>
      <c r="OOQ12" s="236"/>
      <c r="OOR12" s="236"/>
      <c r="OOS12" s="236"/>
      <c r="OOT12" s="236"/>
      <c r="OOU12" s="236"/>
      <c r="OOV12" s="236"/>
      <c r="OOW12" s="236"/>
      <c r="OOX12" s="236"/>
      <c r="OOY12" s="236"/>
      <c r="OOZ12" s="236"/>
      <c r="OPA12" s="236"/>
      <c r="OPB12" s="236"/>
      <c r="OPC12" s="236"/>
      <c r="OPD12" s="236"/>
      <c r="OPE12" s="236"/>
      <c r="OPF12" s="236"/>
      <c r="OPG12" s="236"/>
      <c r="OPH12" s="236"/>
      <c r="OPI12" s="236"/>
      <c r="OPJ12" s="236"/>
      <c r="OPK12" s="236"/>
      <c r="OPL12" s="236"/>
      <c r="OPM12" s="236"/>
      <c r="OPN12" s="236"/>
      <c r="OPO12" s="236"/>
      <c r="OPP12" s="236"/>
      <c r="OPQ12" s="236"/>
      <c r="OPR12" s="236"/>
      <c r="OPS12" s="236"/>
      <c r="OPT12" s="236"/>
      <c r="OPU12" s="236"/>
      <c r="OPV12" s="236"/>
      <c r="OPW12" s="236"/>
      <c r="OPX12" s="236"/>
      <c r="OPY12" s="236"/>
      <c r="OPZ12" s="236"/>
      <c r="OQA12" s="236"/>
      <c r="OQB12" s="236"/>
      <c r="OQC12" s="236"/>
      <c r="OQD12" s="236"/>
      <c r="OQE12" s="236"/>
      <c r="OQF12" s="236"/>
      <c r="OQG12" s="236"/>
      <c r="OQH12" s="236"/>
      <c r="OQI12" s="236"/>
      <c r="OQJ12" s="236"/>
      <c r="OQK12" s="236"/>
      <c r="OQL12" s="236"/>
      <c r="OQM12" s="236"/>
      <c r="OQN12" s="236"/>
      <c r="OQO12" s="236"/>
      <c r="OQP12" s="236"/>
      <c r="OQQ12" s="236"/>
      <c r="OQR12" s="236"/>
      <c r="OQS12" s="236"/>
      <c r="OQT12" s="236"/>
      <c r="OQU12" s="236"/>
      <c r="OQV12" s="236"/>
      <c r="OQW12" s="236"/>
      <c r="OQX12" s="236"/>
      <c r="OQY12" s="236"/>
      <c r="OQZ12" s="236"/>
      <c r="ORA12" s="236"/>
      <c r="ORB12" s="236"/>
      <c r="ORC12" s="236"/>
      <c r="ORD12" s="236"/>
      <c r="ORE12" s="236"/>
      <c r="ORF12" s="236"/>
      <c r="ORG12" s="236"/>
      <c r="ORH12" s="236"/>
      <c r="ORI12" s="236"/>
      <c r="ORJ12" s="236"/>
      <c r="ORK12" s="236"/>
      <c r="ORL12" s="236"/>
      <c r="ORM12" s="236"/>
      <c r="ORN12" s="236"/>
      <c r="ORO12" s="236"/>
      <c r="ORP12" s="236"/>
      <c r="ORQ12" s="236"/>
      <c r="ORR12" s="236"/>
      <c r="ORS12" s="236"/>
      <c r="ORT12" s="236"/>
      <c r="ORU12" s="236"/>
      <c r="ORV12" s="236"/>
      <c r="ORW12" s="236"/>
      <c r="ORX12" s="236"/>
      <c r="ORY12" s="236"/>
      <c r="ORZ12" s="236"/>
      <c r="OSA12" s="236"/>
      <c r="OSB12" s="236"/>
      <c r="OSC12" s="236"/>
      <c r="OSD12" s="236"/>
      <c r="OSE12" s="236"/>
      <c r="OSF12" s="236"/>
      <c r="OSG12" s="236"/>
      <c r="OSH12" s="236"/>
      <c r="OSI12" s="236"/>
      <c r="OSJ12" s="236"/>
      <c r="OSK12" s="236"/>
      <c r="OSL12" s="236"/>
      <c r="OSM12" s="236"/>
      <c r="OSN12" s="236"/>
      <c r="OSO12" s="236"/>
      <c r="OSP12" s="236"/>
      <c r="OSQ12" s="236"/>
      <c r="OSR12" s="236"/>
      <c r="OSS12" s="236"/>
      <c r="OST12" s="236"/>
      <c r="OSU12" s="236"/>
      <c r="OSV12" s="236"/>
      <c r="OSW12" s="236"/>
      <c r="OSX12" s="236"/>
      <c r="OSY12" s="236"/>
      <c r="OSZ12" s="236"/>
      <c r="OTA12" s="236"/>
      <c r="OTB12" s="236"/>
      <c r="OTC12" s="236"/>
      <c r="OTD12" s="236"/>
      <c r="OTE12" s="236"/>
      <c r="OTF12" s="236"/>
      <c r="OTG12" s="236"/>
      <c r="OTH12" s="236"/>
      <c r="OTI12" s="236"/>
      <c r="OTJ12" s="236"/>
      <c r="OTK12" s="236"/>
      <c r="OTL12" s="236"/>
      <c r="OTM12" s="236"/>
      <c r="OTN12" s="236"/>
      <c r="OTO12" s="236"/>
      <c r="OTP12" s="236"/>
      <c r="OTQ12" s="236"/>
      <c r="OTR12" s="236"/>
      <c r="OTS12" s="236"/>
      <c r="OTT12" s="236"/>
      <c r="OTU12" s="236"/>
      <c r="OTV12" s="236"/>
      <c r="OTW12" s="236"/>
      <c r="OTX12" s="236"/>
      <c r="OTY12" s="236"/>
      <c r="OTZ12" s="236"/>
      <c r="OUA12" s="236"/>
      <c r="OUB12" s="236"/>
      <c r="OUC12" s="236"/>
      <c r="OUD12" s="236"/>
      <c r="OUE12" s="236"/>
      <c r="OUF12" s="236"/>
      <c r="OUG12" s="236"/>
      <c r="OUH12" s="236"/>
      <c r="OUI12" s="236"/>
      <c r="OUJ12" s="236"/>
      <c r="OUK12" s="236"/>
      <c r="OUL12" s="236"/>
      <c r="OUM12" s="236"/>
      <c r="OUN12" s="236"/>
      <c r="OUO12" s="236"/>
      <c r="OUP12" s="236"/>
      <c r="OUQ12" s="236"/>
      <c r="OUR12" s="236"/>
      <c r="OUS12" s="236"/>
      <c r="OUT12" s="236"/>
      <c r="OUU12" s="236"/>
      <c r="OUV12" s="236"/>
      <c r="OUW12" s="236"/>
      <c r="OUX12" s="236"/>
      <c r="OUY12" s="236"/>
      <c r="OUZ12" s="236"/>
      <c r="OVA12" s="236"/>
      <c r="OVB12" s="236"/>
      <c r="OVC12" s="236"/>
      <c r="OVD12" s="236"/>
      <c r="OVE12" s="236"/>
      <c r="OVF12" s="236"/>
      <c r="OVG12" s="236"/>
      <c r="OVH12" s="236"/>
      <c r="OVI12" s="236"/>
      <c r="OVJ12" s="236"/>
      <c r="OVK12" s="236"/>
      <c r="OVL12" s="236"/>
      <c r="OVM12" s="236"/>
      <c r="OVN12" s="236"/>
      <c r="OVO12" s="236"/>
      <c r="OVP12" s="236"/>
      <c r="OVQ12" s="236"/>
      <c r="OVR12" s="236"/>
      <c r="OVS12" s="236"/>
      <c r="OVT12" s="236"/>
      <c r="OVU12" s="236"/>
      <c r="OVV12" s="236"/>
      <c r="OVW12" s="236"/>
      <c r="OVX12" s="236"/>
      <c r="OVY12" s="236"/>
      <c r="OVZ12" s="236"/>
      <c r="OWA12" s="236"/>
      <c r="OWB12" s="236"/>
      <c r="OWC12" s="236"/>
      <c r="OWD12" s="236"/>
      <c r="OWE12" s="236"/>
      <c r="OWF12" s="236"/>
      <c r="OWG12" s="236"/>
      <c r="OWH12" s="236"/>
      <c r="OWI12" s="236"/>
      <c r="OWJ12" s="236"/>
      <c r="OWK12" s="236"/>
      <c r="OWL12" s="236"/>
      <c r="OWM12" s="236"/>
      <c r="OWN12" s="236"/>
      <c r="OWO12" s="236"/>
      <c r="OWP12" s="236"/>
      <c r="OWQ12" s="236"/>
      <c r="OWR12" s="236"/>
      <c r="OWS12" s="236"/>
      <c r="OWT12" s="236"/>
      <c r="OWU12" s="236"/>
      <c r="OWV12" s="236"/>
      <c r="OWW12" s="236"/>
      <c r="OWX12" s="236"/>
      <c r="OWY12" s="236"/>
      <c r="OWZ12" s="236"/>
      <c r="OXA12" s="236"/>
      <c r="OXB12" s="236"/>
      <c r="OXC12" s="236"/>
      <c r="OXD12" s="236"/>
      <c r="OXE12" s="236"/>
      <c r="OXF12" s="236"/>
      <c r="OXG12" s="236"/>
      <c r="OXH12" s="236"/>
      <c r="OXI12" s="236"/>
      <c r="OXJ12" s="236"/>
      <c r="OXK12" s="236"/>
      <c r="OXL12" s="236"/>
      <c r="OXM12" s="236"/>
      <c r="OXN12" s="236"/>
      <c r="OXO12" s="236"/>
      <c r="OXP12" s="236"/>
      <c r="OXQ12" s="236"/>
      <c r="OXR12" s="236"/>
      <c r="OXS12" s="236"/>
      <c r="OXT12" s="236"/>
      <c r="OXU12" s="236"/>
      <c r="OXV12" s="236"/>
      <c r="OXW12" s="236"/>
      <c r="OXX12" s="236"/>
      <c r="OXY12" s="236"/>
      <c r="OXZ12" s="236"/>
      <c r="OYA12" s="236"/>
      <c r="OYB12" s="236"/>
      <c r="OYC12" s="236"/>
      <c r="OYD12" s="236"/>
      <c r="OYE12" s="236"/>
      <c r="OYF12" s="236"/>
      <c r="OYG12" s="236"/>
      <c r="OYH12" s="236"/>
      <c r="OYI12" s="236"/>
      <c r="OYJ12" s="236"/>
      <c r="OYK12" s="236"/>
      <c r="OYL12" s="236"/>
      <c r="OYM12" s="236"/>
      <c r="OYN12" s="236"/>
      <c r="OYO12" s="236"/>
      <c r="OYP12" s="236"/>
      <c r="OYQ12" s="236"/>
      <c r="OYR12" s="236"/>
      <c r="OYS12" s="236"/>
      <c r="OYT12" s="236"/>
      <c r="OYU12" s="236"/>
      <c r="OYV12" s="236"/>
      <c r="OYW12" s="236"/>
      <c r="OYX12" s="236"/>
      <c r="OYY12" s="236"/>
      <c r="OYZ12" s="236"/>
      <c r="OZA12" s="236"/>
      <c r="OZB12" s="236"/>
      <c r="OZC12" s="236"/>
      <c r="OZD12" s="236"/>
      <c r="OZE12" s="236"/>
      <c r="OZF12" s="236"/>
      <c r="OZG12" s="236"/>
      <c r="OZH12" s="236"/>
      <c r="OZI12" s="236"/>
      <c r="OZJ12" s="236"/>
      <c r="OZK12" s="236"/>
      <c r="OZL12" s="236"/>
      <c r="OZM12" s="236"/>
      <c r="OZN12" s="236"/>
      <c r="OZO12" s="236"/>
      <c r="OZP12" s="236"/>
      <c r="OZQ12" s="236"/>
      <c r="OZR12" s="236"/>
      <c r="OZS12" s="236"/>
      <c r="OZT12" s="236"/>
      <c r="OZU12" s="236"/>
      <c r="OZV12" s="236"/>
      <c r="OZW12" s="236"/>
      <c r="OZX12" s="236"/>
      <c r="OZY12" s="236"/>
      <c r="OZZ12" s="236"/>
      <c r="PAA12" s="236"/>
      <c r="PAB12" s="236"/>
      <c r="PAC12" s="236"/>
      <c r="PAD12" s="236"/>
      <c r="PAE12" s="236"/>
      <c r="PAF12" s="236"/>
      <c r="PAG12" s="236"/>
      <c r="PAH12" s="236"/>
      <c r="PAI12" s="236"/>
      <c r="PAJ12" s="236"/>
      <c r="PAK12" s="236"/>
      <c r="PAL12" s="236"/>
      <c r="PAM12" s="236"/>
      <c r="PAN12" s="236"/>
      <c r="PAO12" s="236"/>
      <c r="PAP12" s="236"/>
      <c r="PAQ12" s="236"/>
      <c r="PAR12" s="236"/>
      <c r="PAS12" s="236"/>
      <c r="PAT12" s="236"/>
      <c r="PAU12" s="236"/>
      <c r="PAV12" s="236"/>
      <c r="PAW12" s="236"/>
      <c r="PAX12" s="236"/>
      <c r="PAY12" s="236"/>
      <c r="PAZ12" s="236"/>
      <c r="PBA12" s="236"/>
      <c r="PBB12" s="236"/>
      <c r="PBC12" s="236"/>
      <c r="PBD12" s="236"/>
      <c r="PBE12" s="236"/>
      <c r="PBF12" s="236"/>
      <c r="PBG12" s="236"/>
      <c r="PBH12" s="236"/>
      <c r="PBI12" s="236"/>
      <c r="PBJ12" s="236"/>
      <c r="PBK12" s="236"/>
      <c r="PBL12" s="236"/>
      <c r="PBM12" s="236"/>
      <c r="PBN12" s="236"/>
      <c r="PBO12" s="236"/>
      <c r="PBP12" s="236"/>
      <c r="PBQ12" s="236"/>
      <c r="PBR12" s="236"/>
      <c r="PBS12" s="236"/>
      <c r="PBT12" s="236"/>
      <c r="PBU12" s="236"/>
      <c r="PBV12" s="236"/>
      <c r="PBW12" s="236"/>
      <c r="PBX12" s="236"/>
      <c r="PBY12" s="236"/>
      <c r="PBZ12" s="236"/>
      <c r="PCA12" s="236"/>
      <c r="PCB12" s="236"/>
      <c r="PCC12" s="236"/>
      <c r="PCD12" s="236"/>
      <c r="PCE12" s="236"/>
      <c r="PCF12" s="236"/>
      <c r="PCG12" s="236"/>
      <c r="PCH12" s="236"/>
      <c r="PCI12" s="236"/>
      <c r="PCJ12" s="236"/>
      <c r="PCK12" s="236"/>
      <c r="PCL12" s="236"/>
      <c r="PCM12" s="236"/>
      <c r="PCN12" s="236"/>
      <c r="PCO12" s="236"/>
      <c r="PCP12" s="236"/>
      <c r="PCQ12" s="236"/>
      <c r="PCR12" s="236"/>
      <c r="PCS12" s="236"/>
      <c r="PCT12" s="236"/>
      <c r="PCU12" s="236"/>
      <c r="PCV12" s="236"/>
      <c r="PCW12" s="236"/>
      <c r="PCX12" s="236"/>
      <c r="PCY12" s="236"/>
      <c r="PCZ12" s="236"/>
      <c r="PDA12" s="236"/>
      <c r="PDB12" s="236"/>
      <c r="PDC12" s="236"/>
      <c r="PDD12" s="236"/>
      <c r="PDE12" s="236"/>
      <c r="PDF12" s="236"/>
      <c r="PDG12" s="236"/>
      <c r="PDH12" s="236"/>
      <c r="PDI12" s="236"/>
      <c r="PDJ12" s="236"/>
      <c r="PDK12" s="236"/>
      <c r="PDL12" s="236"/>
      <c r="PDM12" s="236"/>
      <c r="PDN12" s="236"/>
      <c r="PDO12" s="236"/>
      <c r="PDP12" s="236"/>
      <c r="PDQ12" s="236"/>
      <c r="PDR12" s="236"/>
      <c r="PDS12" s="236"/>
      <c r="PDT12" s="236"/>
      <c r="PDU12" s="236"/>
      <c r="PDV12" s="236"/>
      <c r="PDW12" s="236"/>
      <c r="PDX12" s="236"/>
      <c r="PDY12" s="236"/>
      <c r="PDZ12" s="236"/>
      <c r="PEA12" s="236"/>
      <c r="PEB12" s="236"/>
      <c r="PEC12" s="236"/>
      <c r="PED12" s="236"/>
      <c r="PEE12" s="236"/>
      <c r="PEF12" s="236"/>
      <c r="PEG12" s="236"/>
      <c r="PEH12" s="236"/>
      <c r="PEI12" s="236"/>
      <c r="PEJ12" s="236"/>
      <c r="PEK12" s="236"/>
      <c r="PEL12" s="236"/>
      <c r="PEM12" s="236"/>
      <c r="PEN12" s="236"/>
      <c r="PEO12" s="236"/>
      <c r="PEP12" s="236"/>
      <c r="PEQ12" s="236"/>
      <c r="PER12" s="236"/>
      <c r="PES12" s="236"/>
      <c r="PET12" s="236"/>
      <c r="PEU12" s="236"/>
      <c r="PEV12" s="236"/>
      <c r="PEW12" s="236"/>
      <c r="PEX12" s="236"/>
      <c r="PEY12" s="236"/>
      <c r="PEZ12" s="236"/>
      <c r="PFA12" s="236"/>
      <c r="PFB12" s="236"/>
      <c r="PFC12" s="236"/>
      <c r="PFD12" s="236"/>
      <c r="PFE12" s="236"/>
      <c r="PFF12" s="236"/>
      <c r="PFG12" s="236"/>
      <c r="PFH12" s="236"/>
      <c r="PFI12" s="236"/>
      <c r="PFJ12" s="236"/>
      <c r="PFK12" s="236"/>
      <c r="PFL12" s="236"/>
      <c r="PFM12" s="236"/>
      <c r="PFN12" s="236"/>
      <c r="PFO12" s="236"/>
      <c r="PFP12" s="236"/>
      <c r="PFQ12" s="236"/>
      <c r="PFR12" s="236"/>
      <c r="PFS12" s="236"/>
      <c r="PFT12" s="236"/>
      <c r="PFU12" s="236"/>
      <c r="PFV12" s="236"/>
      <c r="PFW12" s="236"/>
      <c r="PFX12" s="236"/>
      <c r="PFY12" s="236"/>
      <c r="PFZ12" s="236"/>
      <c r="PGA12" s="236"/>
      <c r="PGB12" s="236"/>
      <c r="PGC12" s="236"/>
      <c r="PGD12" s="236"/>
      <c r="PGE12" s="236"/>
      <c r="PGF12" s="236"/>
      <c r="PGG12" s="236"/>
      <c r="PGH12" s="236"/>
      <c r="PGI12" s="236"/>
      <c r="PGJ12" s="236"/>
      <c r="PGK12" s="236"/>
      <c r="PGL12" s="236"/>
      <c r="PGM12" s="236"/>
      <c r="PGN12" s="236"/>
      <c r="PGO12" s="236"/>
      <c r="PGP12" s="236"/>
      <c r="PGQ12" s="236"/>
      <c r="PGR12" s="236"/>
      <c r="PGS12" s="236"/>
      <c r="PGT12" s="236"/>
      <c r="PGU12" s="236"/>
      <c r="PGV12" s="236"/>
      <c r="PGW12" s="236"/>
      <c r="PGX12" s="236"/>
      <c r="PGY12" s="236"/>
      <c r="PGZ12" s="236"/>
      <c r="PHA12" s="236"/>
      <c r="PHB12" s="236"/>
      <c r="PHC12" s="236"/>
      <c r="PHD12" s="236"/>
      <c r="PHE12" s="236"/>
      <c r="PHF12" s="236"/>
      <c r="PHG12" s="236"/>
      <c r="PHH12" s="236"/>
      <c r="PHI12" s="236"/>
      <c r="PHJ12" s="236"/>
      <c r="PHK12" s="236"/>
      <c r="PHL12" s="236"/>
      <c r="PHM12" s="236"/>
      <c r="PHN12" s="236"/>
      <c r="PHO12" s="236"/>
      <c r="PHP12" s="236"/>
      <c r="PHQ12" s="236"/>
      <c r="PHR12" s="236"/>
      <c r="PHS12" s="236"/>
      <c r="PHT12" s="236"/>
      <c r="PHU12" s="236"/>
      <c r="PHV12" s="236"/>
      <c r="PHW12" s="236"/>
      <c r="PHX12" s="236"/>
      <c r="PHY12" s="236"/>
      <c r="PHZ12" s="236"/>
      <c r="PIA12" s="236"/>
      <c r="PIB12" s="236"/>
      <c r="PIC12" s="236"/>
      <c r="PID12" s="236"/>
      <c r="PIE12" s="236"/>
      <c r="PIF12" s="236"/>
      <c r="PIG12" s="236"/>
      <c r="PIH12" s="236"/>
      <c r="PII12" s="236"/>
      <c r="PIJ12" s="236"/>
      <c r="PIK12" s="236"/>
      <c r="PIL12" s="236"/>
      <c r="PIM12" s="236"/>
      <c r="PIN12" s="236"/>
      <c r="PIO12" s="236"/>
      <c r="PIP12" s="236"/>
      <c r="PIQ12" s="236"/>
      <c r="PIR12" s="236"/>
      <c r="PIS12" s="236"/>
      <c r="PIT12" s="236"/>
      <c r="PIU12" s="236"/>
      <c r="PIV12" s="236"/>
      <c r="PIW12" s="236"/>
      <c r="PIX12" s="236"/>
      <c r="PIY12" s="236"/>
      <c r="PIZ12" s="236"/>
      <c r="PJA12" s="236"/>
      <c r="PJB12" s="236"/>
      <c r="PJC12" s="236"/>
      <c r="PJD12" s="236"/>
      <c r="PJE12" s="236"/>
      <c r="PJF12" s="236"/>
      <c r="PJG12" s="236"/>
      <c r="PJH12" s="236"/>
      <c r="PJI12" s="236"/>
      <c r="PJJ12" s="236"/>
      <c r="PJK12" s="236"/>
      <c r="PJL12" s="236"/>
      <c r="PJM12" s="236"/>
      <c r="PJN12" s="236"/>
      <c r="PJO12" s="236"/>
      <c r="PJP12" s="236"/>
      <c r="PJQ12" s="236"/>
      <c r="PJR12" s="236"/>
      <c r="PJS12" s="236"/>
      <c r="PJT12" s="236"/>
      <c r="PJU12" s="236"/>
      <c r="PJV12" s="236"/>
      <c r="PJW12" s="236"/>
      <c r="PJX12" s="236"/>
      <c r="PJY12" s="236"/>
      <c r="PJZ12" s="236"/>
      <c r="PKA12" s="236"/>
      <c r="PKB12" s="236"/>
      <c r="PKC12" s="236"/>
      <c r="PKD12" s="236"/>
      <c r="PKE12" s="236"/>
      <c r="PKF12" s="236"/>
      <c r="PKG12" s="236"/>
      <c r="PKH12" s="236"/>
      <c r="PKI12" s="236"/>
      <c r="PKJ12" s="236"/>
      <c r="PKK12" s="236"/>
      <c r="PKL12" s="236"/>
      <c r="PKM12" s="236"/>
      <c r="PKN12" s="236"/>
      <c r="PKO12" s="236"/>
      <c r="PKP12" s="236"/>
      <c r="PKQ12" s="236"/>
      <c r="PKR12" s="236"/>
      <c r="PKS12" s="236"/>
      <c r="PKT12" s="236"/>
      <c r="PKU12" s="236"/>
      <c r="PKV12" s="236"/>
      <c r="PKW12" s="236"/>
      <c r="PKX12" s="236"/>
      <c r="PKY12" s="236"/>
      <c r="PKZ12" s="236"/>
      <c r="PLA12" s="236"/>
      <c r="PLB12" s="236"/>
      <c r="PLC12" s="236"/>
      <c r="PLD12" s="236"/>
      <c r="PLE12" s="236"/>
      <c r="PLF12" s="236"/>
      <c r="PLG12" s="236"/>
      <c r="PLH12" s="236"/>
      <c r="PLI12" s="236"/>
      <c r="PLJ12" s="236"/>
      <c r="PLK12" s="236"/>
      <c r="PLL12" s="236"/>
      <c r="PLM12" s="236"/>
      <c r="PLN12" s="236"/>
      <c r="PLO12" s="236"/>
      <c r="PLP12" s="236"/>
      <c r="PLQ12" s="236"/>
      <c r="PLR12" s="236"/>
      <c r="PLS12" s="236"/>
      <c r="PLT12" s="236"/>
      <c r="PLU12" s="236"/>
      <c r="PLV12" s="236"/>
      <c r="PLW12" s="236"/>
      <c r="PLX12" s="236"/>
      <c r="PLY12" s="236"/>
      <c r="PLZ12" s="236"/>
      <c r="PMA12" s="236"/>
      <c r="PMB12" s="236"/>
      <c r="PMC12" s="236"/>
      <c r="PMD12" s="236"/>
      <c r="PME12" s="236"/>
      <c r="PMF12" s="236"/>
      <c r="PMG12" s="236"/>
      <c r="PMH12" s="236"/>
      <c r="PMI12" s="236"/>
      <c r="PMJ12" s="236"/>
      <c r="PMK12" s="236"/>
      <c r="PML12" s="236"/>
      <c r="PMM12" s="236"/>
      <c r="PMN12" s="236"/>
      <c r="PMO12" s="236"/>
      <c r="PMP12" s="236"/>
      <c r="PMQ12" s="236"/>
      <c r="PMR12" s="236"/>
      <c r="PMS12" s="236"/>
      <c r="PMT12" s="236"/>
      <c r="PMU12" s="236"/>
      <c r="PMV12" s="236"/>
      <c r="PMW12" s="236"/>
      <c r="PMX12" s="236"/>
      <c r="PMY12" s="236"/>
      <c r="PMZ12" s="236"/>
      <c r="PNA12" s="236"/>
      <c r="PNB12" s="236"/>
      <c r="PNC12" s="236"/>
      <c r="PND12" s="236"/>
      <c r="PNE12" s="236"/>
      <c r="PNF12" s="236"/>
      <c r="PNG12" s="236"/>
      <c r="PNH12" s="236"/>
      <c r="PNI12" s="236"/>
      <c r="PNJ12" s="236"/>
      <c r="PNK12" s="236"/>
      <c r="PNL12" s="236"/>
      <c r="PNM12" s="236"/>
      <c r="PNN12" s="236"/>
      <c r="PNO12" s="236"/>
      <c r="PNP12" s="236"/>
      <c r="PNQ12" s="236"/>
      <c r="PNR12" s="236"/>
      <c r="PNS12" s="236"/>
      <c r="PNT12" s="236"/>
      <c r="PNU12" s="236"/>
      <c r="PNV12" s="236"/>
      <c r="PNW12" s="236"/>
      <c r="PNX12" s="236"/>
      <c r="PNY12" s="236"/>
      <c r="PNZ12" s="236"/>
      <c r="POA12" s="236"/>
      <c r="POB12" s="236"/>
      <c r="POC12" s="236"/>
      <c r="POD12" s="236"/>
      <c r="POE12" s="236"/>
      <c r="POF12" s="236"/>
      <c r="POG12" s="236"/>
      <c r="POH12" s="236"/>
      <c r="POI12" s="236"/>
      <c r="POJ12" s="236"/>
      <c r="POK12" s="236"/>
      <c r="POL12" s="236"/>
      <c r="POM12" s="236"/>
      <c r="PON12" s="236"/>
      <c r="POO12" s="236"/>
      <c r="POP12" s="236"/>
      <c r="POQ12" s="236"/>
      <c r="POR12" s="236"/>
      <c r="POS12" s="236"/>
      <c r="POT12" s="236"/>
      <c r="POU12" s="236"/>
      <c r="POV12" s="236"/>
      <c r="POW12" s="236"/>
      <c r="POX12" s="236"/>
      <c r="POY12" s="236"/>
      <c r="POZ12" s="236"/>
      <c r="PPA12" s="236"/>
      <c r="PPB12" s="236"/>
      <c r="PPC12" s="236"/>
      <c r="PPD12" s="236"/>
      <c r="PPE12" s="236"/>
      <c r="PPF12" s="236"/>
      <c r="PPG12" s="236"/>
      <c r="PPH12" s="236"/>
      <c r="PPI12" s="236"/>
      <c r="PPJ12" s="236"/>
      <c r="PPK12" s="236"/>
      <c r="PPL12" s="236"/>
      <c r="PPM12" s="236"/>
      <c r="PPN12" s="236"/>
      <c r="PPO12" s="236"/>
      <c r="PPP12" s="236"/>
      <c r="PPQ12" s="236"/>
      <c r="PPR12" s="236"/>
      <c r="PPS12" s="236"/>
      <c r="PPT12" s="236"/>
      <c r="PPU12" s="236"/>
      <c r="PPV12" s="236"/>
      <c r="PPW12" s="236"/>
      <c r="PPX12" s="236"/>
      <c r="PPY12" s="236"/>
      <c r="PPZ12" s="236"/>
      <c r="PQA12" s="236"/>
      <c r="PQB12" s="236"/>
      <c r="PQC12" s="236"/>
      <c r="PQD12" s="236"/>
      <c r="PQE12" s="236"/>
      <c r="PQF12" s="236"/>
      <c r="PQG12" s="236"/>
      <c r="PQH12" s="236"/>
      <c r="PQI12" s="236"/>
      <c r="PQJ12" s="236"/>
      <c r="PQK12" s="236"/>
      <c r="PQL12" s="236"/>
      <c r="PQM12" s="236"/>
      <c r="PQN12" s="236"/>
      <c r="PQO12" s="236"/>
      <c r="PQP12" s="236"/>
      <c r="PQQ12" s="236"/>
      <c r="PQR12" s="236"/>
      <c r="PQS12" s="236"/>
      <c r="PQT12" s="236"/>
      <c r="PQU12" s="236"/>
      <c r="PQV12" s="236"/>
      <c r="PQW12" s="236"/>
      <c r="PQX12" s="236"/>
      <c r="PQY12" s="236"/>
      <c r="PQZ12" s="236"/>
      <c r="PRA12" s="236"/>
      <c r="PRB12" s="236"/>
      <c r="PRC12" s="236"/>
      <c r="PRD12" s="236"/>
      <c r="PRE12" s="236"/>
      <c r="PRF12" s="236"/>
      <c r="PRG12" s="236"/>
      <c r="PRH12" s="236"/>
      <c r="PRI12" s="236"/>
      <c r="PRJ12" s="236"/>
      <c r="PRK12" s="236"/>
      <c r="PRL12" s="236"/>
      <c r="PRM12" s="236"/>
      <c r="PRN12" s="236"/>
      <c r="PRO12" s="236"/>
      <c r="PRP12" s="236"/>
      <c r="PRQ12" s="236"/>
      <c r="PRR12" s="236"/>
      <c r="PRS12" s="236"/>
      <c r="PRT12" s="236"/>
      <c r="PRU12" s="236"/>
      <c r="PRV12" s="236"/>
      <c r="PRW12" s="236"/>
      <c r="PRX12" s="236"/>
      <c r="PRY12" s="236"/>
      <c r="PRZ12" s="236"/>
      <c r="PSA12" s="236"/>
      <c r="PSB12" s="236"/>
      <c r="PSC12" s="236"/>
      <c r="PSD12" s="236"/>
      <c r="PSE12" s="236"/>
      <c r="PSF12" s="236"/>
      <c r="PSG12" s="236"/>
      <c r="PSH12" s="236"/>
      <c r="PSI12" s="236"/>
      <c r="PSJ12" s="236"/>
      <c r="PSK12" s="236"/>
      <c r="PSL12" s="236"/>
      <c r="PSM12" s="236"/>
      <c r="PSN12" s="236"/>
      <c r="PSO12" s="236"/>
      <c r="PSP12" s="236"/>
      <c r="PSQ12" s="236"/>
      <c r="PSR12" s="236"/>
      <c r="PSS12" s="236"/>
      <c r="PST12" s="236"/>
      <c r="PSU12" s="236"/>
      <c r="PSV12" s="236"/>
      <c r="PSW12" s="236"/>
      <c r="PSX12" s="236"/>
      <c r="PSY12" s="236"/>
      <c r="PSZ12" s="236"/>
      <c r="PTA12" s="236"/>
      <c r="PTB12" s="236"/>
      <c r="PTC12" s="236"/>
      <c r="PTD12" s="236"/>
      <c r="PTE12" s="236"/>
      <c r="PTF12" s="236"/>
      <c r="PTG12" s="236"/>
      <c r="PTH12" s="236"/>
      <c r="PTI12" s="236"/>
      <c r="PTJ12" s="236"/>
      <c r="PTK12" s="236"/>
      <c r="PTL12" s="236"/>
      <c r="PTM12" s="236"/>
      <c r="PTN12" s="236"/>
      <c r="PTO12" s="236"/>
      <c r="PTP12" s="236"/>
      <c r="PTQ12" s="236"/>
      <c r="PTR12" s="236"/>
      <c r="PTS12" s="236"/>
      <c r="PTT12" s="236"/>
      <c r="PTU12" s="236"/>
      <c r="PTV12" s="236"/>
      <c r="PTW12" s="236"/>
      <c r="PTX12" s="236"/>
      <c r="PTY12" s="236"/>
      <c r="PTZ12" s="236"/>
      <c r="PUA12" s="236"/>
      <c r="PUB12" s="236"/>
      <c r="PUC12" s="236"/>
      <c r="PUD12" s="236"/>
      <c r="PUE12" s="236"/>
      <c r="PUF12" s="236"/>
      <c r="PUG12" s="236"/>
      <c r="PUH12" s="236"/>
      <c r="PUI12" s="236"/>
      <c r="PUJ12" s="236"/>
      <c r="PUK12" s="236"/>
      <c r="PUL12" s="236"/>
      <c r="PUM12" s="236"/>
      <c r="PUN12" s="236"/>
      <c r="PUO12" s="236"/>
      <c r="PUP12" s="236"/>
      <c r="PUQ12" s="236"/>
      <c r="PUR12" s="236"/>
      <c r="PUS12" s="236"/>
      <c r="PUT12" s="236"/>
      <c r="PUU12" s="236"/>
      <c r="PUV12" s="236"/>
      <c r="PUW12" s="236"/>
      <c r="PUX12" s="236"/>
      <c r="PUY12" s="236"/>
      <c r="PUZ12" s="236"/>
      <c r="PVA12" s="236"/>
      <c r="PVB12" s="236"/>
      <c r="PVC12" s="236"/>
      <c r="PVD12" s="236"/>
      <c r="PVE12" s="236"/>
      <c r="PVF12" s="236"/>
      <c r="PVG12" s="236"/>
      <c r="PVH12" s="236"/>
      <c r="PVI12" s="236"/>
      <c r="PVJ12" s="236"/>
      <c r="PVK12" s="236"/>
      <c r="PVL12" s="236"/>
      <c r="PVM12" s="236"/>
      <c r="PVN12" s="236"/>
      <c r="PVO12" s="236"/>
      <c r="PVP12" s="236"/>
      <c r="PVQ12" s="236"/>
      <c r="PVR12" s="236"/>
      <c r="PVS12" s="236"/>
      <c r="PVT12" s="236"/>
      <c r="PVU12" s="236"/>
      <c r="PVV12" s="236"/>
      <c r="PVW12" s="236"/>
      <c r="PVX12" s="236"/>
      <c r="PVY12" s="236"/>
      <c r="PVZ12" s="236"/>
      <c r="PWA12" s="236"/>
      <c r="PWB12" s="236"/>
      <c r="PWC12" s="236"/>
      <c r="PWD12" s="236"/>
      <c r="PWE12" s="236"/>
      <c r="PWF12" s="236"/>
      <c r="PWG12" s="236"/>
      <c r="PWH12" s="236"/>
      <c r="PWI12" s="236"/>
      <c r="PWJ12" s="236"/>
      <c r="PWK12" s="236"/>
      <c r="PWL12" s="236"/>
      <c r="PWM12" s="236"/>
      <c r="PWN12" s="236"/>
      <c r="PWO12" s="236"/>
      <c r="PWP12" s="236"/>
      <c r="PWQ12" s="236"/>
      <c r="PWR12" s="236"/>
      <c r="PWS12" s="236"/>
      <c r="PWT12" s="236"/>
      <c r="PWU12" s="236"/>
      <c r="PWV12" s="236"/>
      <c r="PWW12" s="236"/>
      <c r="PWX12" s="236"/>
      <c r="PWY12" s="236"/>
      <c r="PWZ12" s="236"/>
      <c r="PXA12" s="236"/>
      <c r="PXB12" s="236"/>
      <c r="PXC12" s="236"/>
      <c r="PXD12" s="236"/>
      <c r="PXE12" s="236"/>
      <c r="PXF12" s="236"/>
      <c r="PXG12" s="236"/>
      <c r="PXH12" s="236"/>
      <c r="PXI12" s="236"/>
      <c r="PXJ12" s="236"/>
      <c r="PXK12" s="236"/>
      <c r="PXL12" s="236"/>
      <c r="PXM12" s="236"/>
      <c r="PXN12" s="236"/>
      <c r="PXO12" s="236"/>
      <c r="PXP12" s="236"/>
      <c r="PXQ12" s="236"/>
      <c r="PXR12" s="236"/>
      <c r="PXS12" s="236"/>
      <c r="PXT12" s="236"/>
      <c r="PXU12" s="236"/>
      <c r="PXV12" s="236"/>
      <c r="PXW12" s="236"/>
      <c r="PXX12" s="236"/>
      <c r="PXY12" s="236"/>
      <c r="PXZ12" s="236"/>
      <c r="PYA12" s="236"/>
      <c r="PYB12" s="236"/>
      <c r="PYC12" s="236"/>
      <c r="PYD12" s="236"/>
      <c r="PYE12" s="236"/>
      <c r="PYF12" s="236"/>
      <c r="PYG12" s="236"/>
      <c r="PYH12" s="236"/>
      <c r="PYI12" s="236"/>
      <c r="PYJ12" s="236"/>
      <c r="PYK12" s="236"/>
      <c r="PYL12" s="236"/>
      <c r="PYM12" s="236"/>
      <c r="PYN12" s="236"/>
      <c r="PYO12" s="236"/>
      <c r="PYP12" s="236"/>
      <c r="PYQ12" s="236"/>
      <c r="PYR12" s="236"/>
      <c r="PYS12" s="236"/>
      <c r="PYT12" s="236"/>
      <c r="PYU12" s="236"/>
      <c r="PYV12" s="236"/>
      <c r="PYW12" s="236"/>
      <c r="PYX12" s="236"/>
      <c r="PYY12" s="236"/>
      <c r="PYZ12" s="236"/>
      <c r="PZA12" s="236"/>
      <c r="PZB12" s="236"/>
      <c r="PZC12" s="236"/>
      <c r="PZD12" s="236"/>
      <c r="PZE12" s="236"/>
      <c r="PZF12" s="236"/>
      <c r="PZG12" s="236"/>
      <c r="PZH12" s="236"/>
      <c r="PZI12" s="236"/>
      <c r="PZJ12" s="236"/>
      <c r="PZK12" s="236"/>
      <c r="PZL12" s="236"/>
      <c r="PZM12" s="236"/>
      <c r="PZN12" s="236"/>
      <c r="PZO12" s="236"/>
      <c r="PZP12" s="236"/>
      <c r="PZQ12" s="236"/>
      <c r="PZR12" s="236"/>
      <c r="PZS12" s="236"/>
      <c r="PZT12" s="236"/>
      <c r="PZU12" s="236"/>
      <c r="PZV12" s="236"/>
      <c r="PZW12" s="236"/>
      <c r="PZX12" s="236"/>
      <c r="PZY12" s="236"/>
      <c r="PZZ12" s="236"/>
      <c r="QAA12" s="236"/>
      <c r="QAB12" s="236"/>
      <c r="QAC12" s="236"/>
      <c r="QAD12" s="236"/>
      <c r="QAE12" s="236"/>
      <c r="QAF12" s="236"/>
      <c r="QAG12" s="236"/>
      <c r="QAH12" s="236"/>
      <c r="QAI12" s="236"/>
      <c r="QAJ12" s="236"/>
      <c r="QAK12" s="236"/>
      <c r="QAL12" s="236"/>
      <c r="QAM12" s="236"/>
      <c r="QAN12" s="236"/>
      <c r="QAO12" s="236"/>
      <c r="QAP12" s="236"/>
      <c r="QAQ12" s="236"/>
      <c r="QAR12" s="236"/>
      <c r="QAS12" s="236"/>
      <c r="QAT12" s="236"/>
      <c r="QAU12" s="236"/>
      <c r="QAV12" s="236"/>
      <c r="QAW12" s="236"/>
      <c r="QAX12" s="236"/>
      <c r="QAY12" s="236"/>
      <c r="QAZ12" s="236"/>
      <c r="QBA12" s="236"/>
      <c r="QBB12" s="236"/>
      <c r="QBC12" s="236"/>
      <c r="QBD12" s="236"/>
      <c r="QBE12" s="236"/>
      <c r="QBF12" s="236"/>
      <c r="QBG12" s="236"/>
      <c r="QBH12" s="236"/>
      <c r="QBI12" s="236"/>
      <c r="QBJ12" s="236"/>
      <c r="QBK12" s="236"/>
      <c r="QBL12" s="236"/>
      <c r="QBM12" s="236"/>
      <c r="QBN12" s="236"/>
      <c r="QBO12" s="236"/>
      <c r="QBP12" s="236"/>
      <c r="QBQ12" s="236"/>
      <c r="QBR12" s="236"/>
      <c r="QBS12" s="236"/>
      <c r="QBT12" s="236"/>
      <c r="QBU12" s="236"/>
      <c r="QBV12" s="236"/>
      <c r="QBW12" s="236"/>
      <c r="QBX12" s="236"/>
      <c r="QBY12" s="236"/>
      <c r="QBZ12" s="236"/>
      <c r="QCA12" s="236"/>
      <c r="QCB12" s="236"/>
      <c r="QCC12" s="236"/>
      <c r="QCD12" s="236"/>
      <c r="QCE12" s="236"/>
      <c r="QCF12" s="236"/>
      <c r="QCG12" s="236"/>
      <c r="QCH12" s="236"/>
      <c r="QCI12" s="236"/>
      <c r="QCJ12" s="236"/>
      <c r="QCK12" s="236"/>
      <c r="QCL12" s="236"/>
      <c r="QCM12" s="236"/>
      <c r="QCN12" s="236"/>
      <c r="QCO12" s="236"/>
      <c r="QCP12" s="236"/>
      <c r="QCQ12" s="236"/>
      <c r="QCR12" s="236"/>
      <c r="QCS12" s="236"/>
      <c r="QCT12" s="236"/>
      <c r="QCU12" s="236"/>
      <c r="QCV12" s="236"/>
      <c r="QCW12" s="236"/>
      <c r="QCX12" s="236"/>
      <c r="QCY12" s="236"/>
      <c r="QCZ12" s="236"/>
      <c r="QDA12" s="236"/>
      <c r="QDB12" s="236"/>
      <c r="QDC12" s="236"/>
      <c r="QDD12" s="236"/>
      <c r="QDE12" s="236"/>
      <c r="QDF12" s="236"/>
      <c r="QDG12" s="236"/>
      <c r="QDH12" s="236"/>
      <c r="QDI12" s="236"/>
      <c r="QDJ12" s="236"/>
      <c r="QDK12" s="236"/>
      <c r="QDL12" s="236"/>
      <c r="QDM12" s="236"/>
      <c r="QDN12" s="236"/>
      <c r="QDO12" s="236"/>
      <c r="QDP12" s="236"/>
      <c r="QDQ12" s="236"/>
      <c r="QDR12" s="236"/>
      <c r="QDS12" s="236"/>
      <c r="QDT12" s="236"/>
      <c r="QDU12" s="236"/>
      <c r="QDV12" s="236"/>
      <c r="QDW12" s="236"/>
      <c r="QDX12" s="236"/>
      <c r="QDY12" s="236"/>
      <c r="QDZ12" s="236"/>
      <c r="QEA12" s="236"/>
      <c r="QEB12" s="236"/>
      <c r="QEC12" s="236"/>
      <c r="QED12" s="236"/>
      <c r="QEE12" s="236"/>
      <c r="QEF12" s="236"/>
      <c r="QEG12" s="236"/>
      <c r="QEH12" s="236"/>
      <c r="QEI12" s="236"/>
      <c r="QEJ12" s="236"/>
      <c r="QEK12" s="236"/>
      <c r="QEL12" s="236"/>
      <c r="QEM12" s="236"/>
      <c r="QEN12" s="236"/>
      <c r="QEO12" s="236"/>
      <c r="QEP12" s="236"/>
      <c r="QEQ12" s="236"/>
      <c r="QER12" s="236"/>
      <c r="QES12" s="236"/>
      <c r="QET12" s="236"/>
      <c r="QEU12" s="236"/>
      <c r="QEV12" s="236"/>
      <c r="QEW12" s="236"/>
      <c r="QEX12" s="236"/>
      <c r="QEY12" s="236"/>
      <c r="QEZ12" s="236"/>
      <c r="QFA12" s="236"/>
      <c r="QFB12" s="236"/>
      <c r="QFC12" s="236"/>
      <c r="QFD12" s="236"/>
      <c r="QFE12" s="236"/>
      <c r="QFF12" s="236"/>
      <c r="QFG12" s="236"/>
      <c r="QFH12" s="236"/>
      <c r="QFI12" s="236"/>
      <c r="QFJ12" s="236"/>
      <c r="QFK12" s="236"/>
      <c r="QFL12" s="236"/>
      <c r="QFM12" s="236"/>
      <c r="QFN12" s="236"/>
      <c r="QFO12" s="236"/>
      <c r="QFP12" s="236"/>
      <c r="QFQ12" s="236"/>
      <c r="QFR12" s="236"/>
      <c r="QFS12" s="236"/>
      <c r="QFT12" s="236"/>
      <c r="QFU12" s="236"/>
      <c r="QFV12" s="236"/>
      <c r="QFW12" s="236"/>
      <c r="QFX12" s="236"/>
      <c r="QFY12" s="236"/>
      <c r="QFZ12" s="236"/>
      <c r="QGA12" s="236"/>
      <c r="QGB12" s="236"/>
      <c r="QGC12" s="236"/>
      <c r="QGD12" s="236"/>
      <c r="QGE12" s="236"/>
      <c r="QGF12" s="236"/>
      <c r="QGG12" s="236"/>
      <c r="QGH12" s="236"/>
      <c r="QGI12" s="236"/>
      <c r="QGJ12" s="236"/>
      <c r="QGK12" s="236"/>
      <c r="QGL12" s="236"/>
      <c r="QGM12" s="236"/>
      <c r="QGN12" s="236"/>
      <c r="QGO12" s="236"/>
      <c r="QGP12" s="236"/>
      <c r="QGQ12" s="236"/>
      <c r="QGR12" s="236"/>
      <c r="QGS12" s="236"/>
      <c r="QGT12" s="236"/>
      <c r="QGU12" s="236"/>
      <c r="QGV12" s="236"/>
      <c r="QGW12" s="236"/>
      <c r="QGX12" s="236"/>
      <c r="QGY12" s="236"/>
      <c r="QGZ12" s="236"/>
      <c r="QHA12" s="236"/>
      <c r="QHB12" s="236"/>
      <c r="QHC12" s="236"/>
      <c r="QHD12" s="236"/>
      <c r="QHE12" s="236"/>
      <c r="QHF12" s="236"/>
      <c r="QHG12" s="236"/>
      <c r="QHH12" s="236"/>
      <c r="QHI12" s="236"/>
      <c r="QHJ12" s="236"/>
      <c r="QHK12" s="236"/>
      <c r="QHL12" s="236"/>
      <c r="QHM12" s="236"/>
      <c r="QHN12" s="236"/>
      <c r="QHO12" s="236"/>
      <c r="QHP12" s="236"/>
      <c r="QHQ12" s="236"/>
      <c r="QHR12" s="236"/>
      <c r="QHS12" s="236"/>
      <c r="QHT12" s="236"/>
      <c r="QHU12" s="236"/>
      <c r="QHV12" s="236"/>
      <c r="QHW12" s="236"/>
      <c r="QHX12" s="236"/>
      <c r="QHY12" s="236"/>
      <c r="QHZ12" s="236"/>
      <c r="QIA12" s="236"/>
      <c r="QIB12" s="236"/>
      <c r="QIC12" s="236"/>
      <c r="QID12" s="236"/>
      <c r="QIE12" s="236"/>
      <c r="QIF12" s="236"/>
      <c r="QIG12" s="236"/>
      <c r="QIH12" s="236"/>
      <c r="QII12" s="236"/>
      <c r="QIJ12" s="236"/>
      <c r="QIK12" s="236"/>
      <c r="QIL12" s="236"/>
      <c r="QIM12" s="236"/>
      <c r="QIN12" s="236"/>
      <c r="QIO12" s="236"/>
      <c r="QIP12" s="236"/>
      <c r="QIQ12" s="236"/>
      <c r="QIR12" s="236"/>
      <c r="QIS12" s="236"/>
      <c r="QIT12" s="236"/>
      <c r="QIU12" s="236"/>
      <c r="QIV12" s="236"/>
      <c r="QIW12" s="236"/>
      <c r="QIX12" s="236"/>
      <c r="QIY12" s="236"/>
      <c r="QIZ12" s="236"/>
      <c r="QJA12" s="236"/>
      <c r="QJB12" s="236"/>
      <c r="QJC12" s="236"/>
      <c r="QJD12" s="236"/>
      <c r="QJE12" s="236"/>
      <c r="QJF12" s="236"/>
      <c r="QJG12" s="236"/>
      <c r="QJH12" s="236"/>
      <c r="QJI12" s="236"/>
      <c r="QJJ12" s="236"/>
      <c r="QJK12" s="236"/>
      <c r="QJL12" s="236"/>
      <c r="QJM12" s="236"/>
      <c r="QJN12" s="236"/>
      <c r="QJO12" s="236"/>
      <c r="QJP12" s="236"/>
      <c r="QJQ12" s="236"/>
      <c r="QJR12" s="236"/>
      <c r="QJS12" s="236"/>
      <c r="QJT12" s="236"/>
      <c r="QJU12" s="236"/>
      <c r="QJV12" s="236"/>
      <c r="QJW12" s="236"/>
      <c r="QJX12" s="236"/>
      <c r="QJY12" s="236"/>
      <c r="QJZ12" s="236"/>
      <c r="QKA12" s="236"/>
      <c r="QKB12" s="236"/>
      <c r="QKC12" s="236"/>
      <c r="QKD12" s="236"/>
      <c r="QKE12" s="236"/>
      <c r="QKF12" s="236"/>
      <c r="QKG12" s="236"/>
      <c r="QKH12" s="236"/>
      <c r="QKI12" s="236"/>
      <c r="QKJ12" s="236"/>
      <c r="QKK12" s="236"/>
      <c r="QKL12" s="236"/>
      <c r="QKM12" s="236"/>
      <c r="QKN12" s="236"/>
      <c r="QKO12" s="236"/>
      <c r="QKP12" s="236"/>
      <c r="QKQ12" s="236"/>
      <c r="QKR12" s="236"/>
      <c r="QKS12" s="236"/>
      <c r="QKT12" s="236"/>
      <c r="QKU12" s="236"/>
      <c r="QKV12" s="236"/>
      <c r="QKW12" s="236"/>
      <c r="QKX12" s="236"/>
      <c r="QKY12" s="236"/>
      <c r="QKZ12" s="236"/>
      <c r="QLA12" s="236"/>
      <c r="QLB12" s="236"/>
      <c r="QLC12" s="236"/>
      <c r="QLD12" s="236"/>
      <c r="QLE12" s="236"/>
      <c r="QLF12" s="236"/>
      <c r="QLG12" s="236"/>
      <c r="QLH12" s="236"/>
      <c r="QLI12" s="236"/>
      <c r="QLJ12" s="236"/>
      <c r="QLK12" s="236"/>
      <c r="QLL12" s="236"/>
      <c r="QLM12" s="236"/>
      <c r="QLN12" s="236"/>
      <c r="QLO12" s="236"/>
      <c r="QLP12" s="236"/>
      <c r="QLQ12" s="236"/>
      <c r="QLR12" s="236"/>
      <c r="QLS12" s="236"/>
      <c r="QLT12" s="236"/>
      <c r="QLU12" s="236"/>
      <c r="QLV12" s="236"/>
      <c r="QLW12" s="236"/>
      <c r="QLX12" s="236"/>
      <c r="QLY12" s="236"/>
      <c r="QLZ12" s="236"/>
      <c r="QMA12" s="236"/>
      <c r="QMB12" s="236"/>
      <c r="QMC12" s="236"/>
      <c r="QMD12" s="236"/>
      <c r="QME12" s="236"/>
      <c r="QMF12" s="236"/>
      <c r="QMG12" s="236"/>
      <c r="QMH12" s="236"/>
      <c r="QMI12" s="236"/>
      <c r="QMJ12" s="236"/>
      <c r="QMK12" s="236"/>
      <c r="QML12" s="236"/>
      <c r="QMM12" s="236"/>
      <c r="QMN12" s="236"/>
      <c r="QMO12" s="236"/>
      <c r="QMP12" s="236"/>
      <c r="QMQ12" s="236"/>
      <c r="QMR12" s="236"/>
      <c r="QMS12" s="236"/>
      <c r="QMT12" s="236"/>
      <c r="QMU12" s="236"/>
      <c r="QMV12" s="236"/>
      <c r="QMW12" s="236"/>
      <c r="QMX12" s="236"/>
      <c r="QMY12" s="236"/>
      <c r="QMZ12" s="236"/>
      <c r="QNA12" s="236"/>
      <c r="QNB12" s="236"/>
      <c r="QNC12" s="236"/>
      <c r="QND12" s="236"/>
      <c r="QNE12" s="236"/>
      <c r="QNF12" s="236"/>
      <c r="QNG12" s="236"/>
      <c r="QNH12" s="236"/>
      <c r="QNI12" s="236"/>
      <c r="QNJ12" s="236"/>
      <c r="QNK12" s="236"/>
      <c r="QNL12" s="236"/>
      <c r="QNM12" s="236"/>
      <c r="QNN12" s="236"/>
      <c r="QNO12" s="236"/>
      <c r="QNP12" s="236"/>
      <c r="QNQ12" s="236"/>
      <c r="QNR12" s="236"/>
      <c r="QNS12" s="236"/>
      <c r="QNT12" s="236"/>
      <c r="QNU12" s="236"/>
      <c r="QNV12" s="236"/>
      <c r="QNW12" s="236"/>
      <c r="QNX12" s="236"/>
      <c r="QNY12" s="236"/>
      <c r="QNZ12" s="236"/>
      <c r="QOA12" s="236"/>
      <c r="QOB12" s="236"/>
      <c r="QOC12" s="236"/>
      <c r="QOD12" s="236"/>
      <c r="QOE12" s="236"/>
      <c r="QOF12" s="236"/>
      <c r="QOG12" s="236"/>
      <c r="QOH12" s="236"/>
      <c r="QOI12" s="236"/>
      <c r="QOJ12" s="236"/>
      <c r="QOK12" s="236"/>
      <c r="QOL12" s="236"/>
      <c r="QOM12" s="236"/>
      <c r="QON12" s="236"/>
      <c r="QOO12" s="236"/>
      <c r="QOP12" s="236"/>
      <c r="QOQ12" s="236"/>
      <c r="QOR12" s="236"/>
      <c r="QOS12" s="236"/>
      <c r="QOT12" s="236"/>
      <c r="QOU12" s="236"/>
      <c r="QOV12" s="236"/>
      <c r="QOW12" s="236"/>
      <c r="QOX12" s="236"/>
      <c r="QOY12" s="236"/>
      <c r="QOZ12" s="236"/>
      <c r="QPA12" s="236"/>
      <c r="QPB12" s="236"/>
      <c r="QPC12" s="236"/>
      <c r="QPD12" s="236"/>
      <c r="QPE12" s="236"/>
      <c r="QPF12" s="236"/>
      <c r="QPG12" s="236"/>
      <c r="QPH12" s="236"/>
      <c r="QPI12" s="236"/>
      <c r="QPJ12" s="236"/>
      <c r="QPK12" s="236"/>
      <c r="QPL12" s="236"/>
      <c r="QPM12" s="236"/>
      <c r="QPN12" s="236"/>
      <c r="QPO12" s="236"/>
      <c r="QPP12" s="236"/>
      <c r="QPQ12" s="236"/>
      <c r="QPR12" s="236"/>
      <c r="QPS12" s="236"/>
      <c r="QPT12" s="236"/>
      <c r="QPU12" s="236"/>
      <c r="QPV12" s="236"/>
      <c r="QPW12" s="236"/>
      <c r="QPX12" s="236"/>
      <c r="QPY12" s="236"/>
      <c r="QPZ12" s="236"/>
      <c r="QQA12" s="236"/>
      <c r="QQB12" s="236"/>
      <c r="QQC12" s="236"/>
      <c r="QQD12" s="236"/>
      <c r="QQE12" s="236"/>
      <c r="QQF12" s="236"/>
      <c r="QQG12" s="236"/>
      <c r="QQH12" s="236"/>
      <c r="QQI12" s="236"/>
      <c r="QQJ12" s="236"/>
      <c r="QQK12" s="236"/>
      <c r="QQL12" s="236"/>
      <c r="QQM12" s="236"/>
      <c r="QQN12" s="236"/>
      <c r="QQO12" s="236"/>
      <c r="QQP12" s="236"/>
      <c r="QQQ12" s="236"/>
      <c r="QQR12" s="236"/>
      <c r="QQS12" s="236"/>
      <c r="QQT12" s="236"/>
      <c r="QQU12" s="236"/>
      <c r="QQV12" s="236"/>
      <c r="QQW12" s="236"/>
      <c r="QQX12" s="236"/>
      <c r="QQY12" s="236"/>
      <c r="QQZ12" s="236"/>
      <c r="QRA12" s="236"/>
      <c r="QRB12" s="236"/>
      <c r="QRC12" s="236"/>
      <c r="QRD12" s="236"/>
      <c r="QRE12" s="236"/>
      <c r="QRF12" s="236"/>
      <c r="QRG12" s="236"/>
      <c r="QRH12" s="236"/>
      <c r="QRI12" s="236"/>
      <c r="QRJ12" s="236"/>
      <c r="QRK12" s="236"/>
      <c r="QRL12" s="236"/>
      <c r="QRM12" s="236"/>
      <c r="QRN12" s="236"/>
      <c r="QRO12" s="236"/>
      <c r="QRP12" s="236"/>
      <c r="QRQ12" s="236"/>
      <c r="QRR12" s="236"/>
      <c r="QRS12" s="236"/>
      <c r="QRT12" s="236"/>
      <c r="QRU12" s="236"/>
      <c r="QRV12" s="236"/>
      <c r="QRW12" s="236"/>
      <c r="QRX12" s="236"/>
      <c r="QRY12" s="236"/>
      <c r="QRZ12" s="236"/>
      <c r="QSA12" s="236"/>
      <c r="QSB12" s="236"/>
      <c r="QSC12" s="236"/>
      <c r="QSD12" s="236"/>
      <c r="QSE12" s="236"/>
      <c r="QSF12" s="236"/>
      <c r="QSG12" s="236"/>
      <c r="QSH12" s="236"/>
      <c r="QSI12" s="236"/>
      <c r="QSJ12" s="236"/>
      <c r="QSK12" s="236"/>
      <c r="QSL12" s="236"/>
      <c r="QSM12" s="236"/>
      <c r="QSN12" s="236"/>
      <c r="QSO12" s="236"/>
      <c r="QSP12" s="236"/>
      <c r="QSQ12" s="236"/>
      <c r="QSR12" s="236"/>
      <c r="QSS12" s="236"/>
      <c r="QST12" s="236"/>
      <c r="QSU12" s="236"/>
      <c r="QSV12" s="236"/>
      <c r="QSW12" s="236"/>
      <c r="QSX12" s="236"/>
      <c r="QSY12" s="236"/>
      <c r="QSZ12" s="236"/>
      <c r="QTA12" s="236"/>
      <c r="QTB12" s="236"/>
      <c r="QTC12" s="236"/>
      <c r="QTD12" s="236"/>
      <c r="QTE12" s="236"/>
      <c r="QTF12" s="236"/>
      <c r="QTG12" s="236"/>
      <c r="QTH12" s="236"/>
      <c r="QTI12" s="236"/>
      <c r="QTJ12" s="236"/>
      <c r="QTK12" s="236"/>
      <c r="QTL12" s="236"/>
      <c r="QTM12" s="236"/>
      <c r="QTN12" s="236"/>
      <c r="QTO12" s="236"/>
      <c r="QTP12" s="236"/>
      <c r="QTQ12" s="236"/>
      <c r="QTR12" s="236"/>
      <c r="QTS12" s="236"/>
      <c r="QTT12" s="236"/>
      <c r="QTU12" s="236"/>
      <c r="QTV12" s="236"/>
      <c r="QTW12" s="236"/>
      <c r="QTX12" s="236"/>
      <c r="QTY12" s="236"/>
      <c r="QTZ12" s="236"/>
      <c r="QUA12" s="236"/>
      <c r="QUB12" s="236"/>
      <c r="QUC12" s="236"/>
      <c r="QUD12" s="236"/>
      <c r="QUE12" s="236"/>
      <c r="QUF12" s="236"/>
      <c r="QUG12" s="236"/>
      <c r="QUH12" s="236"/>
      <c r="QUI12" s="236"/>
      <c r="QUJ12" s="236"/>
      <c r="QUK12" s="236"/>
      <c r="QUL12" s="236"/>
      <c r="QUM12" s="236"/>
      <c r="QUN12" s="236"/>
      <c r="QUO12" s="236"/>
      <c r="QUP12" s="236"/>
      <c r="QUQ12" s="236"/>
      <c r="QUR12" s="236"/>
      <c r="QUS12" s="236"/>
      <c r="QUT12" s="236"/>
      <c r="QUU12" s="236"/>
      <c r="QUV12" s="236"/>
      <c r="QUW12" s="236"/>
      <c r="QUX12" s="236"/>
      <c r="QUY12" s="236"/>
      <c r="QUZ12" s="236"/>
      <c r="QVA12" s="236"/>
      <c r="QVB12" s="236"/>
      <c r="QVC12" s="236"/>
      <c r="QVD12" s="236"/>
      <c r="QVE12" s="236"/>
      <c r="QVF12" s="236"/>
      <c r="QVG12" s="236"/>
      <c r="QVH12" s="236"/>
      <c r="QVI12" s="236"/>
      <c r="QVJ12" s="236"/>
      <c r="QVK12" s="236"/>
      <c r="QVL12" s="236"/>
      <c r="QVM12" s="236"/>
      <c r="QVN12" s="236"/>
      <c r="QVO12" s="236"/>
      <c r="QVP12" s="236"/>
      <c r="QVQ12" s="236"/>
      <c r="QVR12" s="236"/>
      <c r="QVS12" s="236"/>
      <c r="QVT12" s="236"/>
      <c r="QVU12" s="236"/>
      <c r="QVV12" s="236"/>
      <c r="QVW12" s="236"/>
      <c r="QVX12" s="236"/>
      <c r="QVY12" s="236"/>
      <c r="QVZ12" s="236"/>
      <c r="QWA12" s="236"/>
      <c r="QWB12" s="236"/>
      <c r="QWC12" s="236"/>
      <c r="QWD12" s="236"/>
      <c r="QWE12" s="236"/>
      <c r="QWF12" s="236"/>
      <c r="QWG12" s="236"/>
      <c r="QWH12" s="236"/>
      <c r="QWI12" s="236"/>
      <c r="QWJ12" s="236"/>
      <c r="QWK12" s="236"/>
      <c r="QWL12" s="236"/>
      <c r="QWM12" s="236"/>
      <c r="QWN12" s="236"/>
      <c r="QWO12" s="236"/>
      <c r="QWP12" s="236"/>
      <c r="QWQ12" s="236"/>
      <c r="QWR12" s="236"/>
      <c r="QWS12" s="236"/>
      <c r="QWT12" s="236"/>
      <c r="QWU12" s="236"/>
      <c r="QWV12" s="236"/>
      <c r="QWW12" s="236"/>
      <c r="QWX12" s="236"/>
      <c r="QWY12" s="236"/>
      <c r="QWZ12" s="236"/>
      <c r="QXA12" s="236"/>
      <c r="QXB12" s="236"/>
      <c r="QXC12" s="236"/>
      <c r="QXD12" s="236"/>
      <c r="QXE12" s="236"/>
      <c r="QXF12" s="236"/>
      <c r="QXG12" s="236"/>
      <c r="QXH12" s="236"/>
      <c r="QXI12" s="236"/>
      <c r="QXJ12" s="236"/>
      <c r="QXK12" s="236"/>
      <c r="QXL12" s="236"/>
      <c r="QXM12" s="236"/>
      <c r="QXN12" s="236"/>
      <c r="QXO12" s="236"/>
      <c r="QXP12" s="236"/>
      <c r="QXQ12" s="236"/>
      <c r="QXR12" s="236"/>
      <c r="QXS12" s="236"/>
      <c r="QXT12" s="236"/>
      <c r="QXU12" s="236"/>
      <c r="QXV12" s="236"/>
      <c r="QXW12" s="236"/>
      <c r="QXX12" s="236"/>
      <c r="QXY12" s="236"/>
      <c r="QXZ12" s="236"/>
      <c r="QYA12" s="236"/>
      <c r="QYB12" s="236"/>
      <c r="QYC12" s="236"/>
      <c r="QYD12" s="236"/>
      <c r="QYE12" s="236"/>
      <c r="QYF12" s="236"/>
      <c r="QYG12" s="236"/>
      <c r="QYH12" s="236"/>
      <c r="QYI12" s="236"/>
      <c r="QYJ12" s="236"/>
      <c r="QYK12" s="236"/>
      <c r="QYL12" s="236"/>
      <c r="QYM12" s="236"/>
      <c r="QYN12" s="236"/>
      <c r="QYO12" s="236"/>
      <c r="QYP12" s="236"/>
      <c r="QYQ12" s="236"/>
      <c r="QYR12" s="236"/>
      <c r="QYS12" s="236"/>
      <c r="QYT12" s="236"/>
      <c r="QYU12" s="236"/>
      <c r="QYV12" s="236"/>
      <c r="QYW12" s="236"/>
      <c r="QYX12" s="236"/>
      <c r="QYY12" s="236"/>
      <c r="QYZ12" s="236"/>
      <c r="QZA12" s="236"/>
      <c r="QZB12" s="236"/>
      <c r="QZC12" s="236"/>
      <c r="QZD12" s="236"/>
      <c r="QZE12" s="236"/>
      <c r="QZF12" s="236"/>
      <c r="QZG12" s="236"/>
      <c r="QZH12" s="236"/>
      <c r="QZI12" s="236"/>
      <c r="QZJ12" s="236"/>
      <c r="QZK12" s="236"/>
      <c r="QZL12" s="236"/>
      <c r="QZM12" s="236"/>
      <c r="QZN12" s="236"/>
      <c r="QZO12" s="236"/>
      <c r="QZP12" s="236"/>
      <c r="QZQ12" s="236"/>
      <c r="QZR12" s="236"/>
      <c r="QZS12" s="236"/>
      <c r="QZT12" s="236"/>
      <c r="QZU12" s="236"/>
      <c r="QZV12" s="236"/>
      <c r="QZW12" s="236"/>
      <c r="QZX12" s="236"/>
      <c r="QZY12" s="236"/>
      <c r="QZZ12" s="236"/>
      <c r="RAA12" s="236"/>
      <c r="RAB12" s="236"/>
      <c r="RAC12" s="236"/>
      <c r="RAD12" s="236"/>
      <c r="RAE12" s="236"/>
      <c r="RAF12" s="236"/>
      <c r="RAG12" s="236"/>
      <c r="RAH12" s="236"/>
      <c r="RAI12" s="236"/>
      <c r="RAJ12" s="236"/>
      <c r="RAK12" s="236"/>
      <c r="RAL12" s="236"/>
      <c r="RAM12" s="236"/>
      <c r="RAN12" s="236"/>
      <c r="RAO12" s="236"/>
      <c r="RAP12" s="236"/>
      <c r="RAQ12" s="236"/>
      <c r="RAR12" s="236"/>
      <c r="RAS12" s="236"/>
      <c r="RAT12" s="236"/>
      <c r="RAU12" s="236"/>
      <c r="RAV12" s="236"/>
      <c r="RAW12" s="236"/>
      <c r="RAX12" s="236"/>
      <c r="RAY12" s="236"/>
      <c r="RAZ12" s="236"/>
      <c r="RBA12" s="236"/>
      <c r="RBB12" s="236"/>
      <c r="RBC12" s="236"/>
      <c r="RBD12" s="236"/>
      <c r="RBE12" s="236"/>
      <c r="RBF12" s="236"/>
      <c r="RBG12" s="236"/>
      <c r="RBH12" s="236"/>
      <c r="RBI12" s="236"/>
      <c r="RBJ12" s="236"/>
      <c r="RBK12" s="236"/>
      <c r="RBL12" s="236"/>
      <c r="RBM12" s="236"/>
      <c r="RBN12" s="236"/>
      <c r="RBO12" s="236"/>
      <c r="RBP12" s="236"/>
      <c r="RBQ12" s="236"/>
      <c r="RBR12" s="236"/>
      <c r="RBS12" s="236"/>
      <c r="RBT12" s="236"/>
      <c r="RBU12" s="236"/>
      <c r="RBV12" s="236"/>
      <c r="RBW12" s="236"/>
      <c r="RBX12" s="236"/>
      <c r="RBY12" s="236"/>
      <c r="RBZ12" s="236"/>
      <c r="RCA12" s="236"/>
      <c r="RCB12" s="236"/>
      <c r="RCC12" s="236"/>
      <c r="RCD12" s="236"/>
      <c r="RCE12" s="236"/>
      <c r="RCF12" s="236"/>
      <c r="RCG12" s="236"/>
      <c r="RCH12" s="236"/>
      <c r="RCI12" s="236"/>
      <c r="RCJ12" s="236"/>
      <c r="RCK12" s="236"/>
      <c r="RCL12" s="236"/>
      <c r="RCM12" s="236"/>
      <c r="RCN12" s="236"/>
      <c r="RCO12" s="236"/>
      <c r="RCP12" s="236"/>
      <c r="RCQ12" s="236"/>
      <c r="RCR12" s="236"/>
      <c r="RCS12" s="236"/>
      <c r="RCT12" s="236"/>
      <c r="RCU12" s="236"/>
      <c r="RCV12" s="236"/>
      <c r="RCW12" s="236"/>
      <c r="RCX12" s="236"/>
      <c r="RCY12" s="236"/>
      <c r="RCZ12" s="236"/>
      <c r="RDA12" s="236"/>
      <c r="RDB12" s="236"/>
      <c r="RDC12" s="236"/>
      <c r="RDD12" s="236"/>
      <c r="RDE12" s="236"/>
      <c r="RDF12" s="236"/>
      <c r="RDG12" s="236"/>
      <c r="RDH12" s="236"/>
      <c r="RDI12" s="236"/>
      <c r="RDJ12" s="236"/>
      <c r="RDK12" s="236"/>
      <c r="RDL12" s="236"/>
      <c r="RDM12" s="236"/>
      <c r="RDN12" s="236"/>
      <c r="RDO12" s="236"/>
      <c r="RDP12" s="236"/>
      <c r="RDQ12" s="236"/>
      <c r="RDR12" s="236"/>
      <c r="RDS12" s="236"/>
      <c r="RDT12" s="236"/>
      <c r="RDU12" s="236"/>
      <c r="RDV12" s="236"/>
      <c r="RDW12" s="236"/>
      <c r="RDX12" s="236"/>
      <c r="RDY12" s="236"/>
      <c r="RDZ12" s="236"/>
      <c r="REA12" s="236"/>
      <c r="REB12" s="236"/>
      <c r="REC12" s="236"/>
      <c r="RED12" s="236"/>
      <c r="REE12" s="236"/>
      <c r="REF12" s="236"/>
      <c r="REG12" s="236"/>
      <c r="REH12" s="236"/>
      <c r="REI12" s="236"/>
      <c r="REJ12" s="236"/>
      <c r="REK12" s="236"/>
      <c r="REL12" s="236"/>
      <c r="REM12" s="236"/>
      <c r="REN12" s="236"/>
      <c r="REO12" s="236"/>
      <c r="REP12" s="236"/>
      <c r="REQ12" s="236"/>
      <c r="RER12" s="236"/>
      <c r="RES12" s="236"/>
      <c r="RET12" s="236"/>
      <c r="REU12" s="236"/>
      <c r="REV12" s="236"/>
      <c r="REW12" s="236"/>
      <c r="REX12" s="236"/>
      <c r="REY12" s="236"/>
      <c r="REZ12" s="236"/>
      <c r="RFA12" s="236"/>
      <c r="RFB12" s="236"/>
      <c r="RFC12" s="236"/>
      <c r="RFD12" s="236"/>
      <c r="RFE12" s="236"/>
      <c r="RFF12" s="236"/>
      <c r="RFG12" s="236"/>
      <c r="RFH12" s="236"/>
      <c r="RFI12" s="236"/>
      <c r="RFJ12" s="236"/>
      <c r="RFK12" s="236"/>
      <c r="RFL12" s="236"/>
      <c r="RFM12" s="236"/>
      <c r="RFN12" s="236"/>
      <c r="RFO12" s="236"/>
      <c r="RFP12" s="236"/>
      <c r="RFQ12" s="236"/>
      <c r="RFR12" s="236"/>
      <c r="RFS12" s="236"/>
      <c r="RFT12" s="236"/>
      <c r="RFU12" s="236"/>
      <c r="RFV12" s="236"/>
      <c r="RFW12" s="236"/>
      <c r="RFX12" s="236"/>
      <c r="RFY12" s="236"/>
      <c r="RFZ12" s="236"/>
      <c r="RGA12" s="236"/>
      <c r="RGB12" s="236"/>
      <c r="RGC12" s="236"/>
      <c r="RGD12" s="236"/>
      <c r="RGE12" s="236"/>
      <c r="RGF12" s="236"/>
      <c r="RGG12" s="236"/>
      <c r="RGH12" s="236"/>
      <c r="RGI12" s="236"/>
      <c r="RGJ12" s="236"/>
      <c r="RGK12" s="236"/>
      <c r="RGL12" s="236"/>
      <c r="RGM12" s="236"/>
      <c r="RGN12" s="236"/>
      <c r="RGO12" s="236"/>
      <c r="RGP12" s="236"/>
      <c r="RGQ12" s="236"/>
      <c r="RGR12" s="236"/>
      <c r="RGS12" s="236"/>
      <c r="RGT12" s="236"/>
      <c r="RGU12" s="236"/>
      <c r="RGV12" s="236"/>
      <c r="RGW12" s="236"/>
      <c r="RGX12" s="236"/>
      <c r="RGY12" s="236"/>
      <c r="RGZ12" s="236"/>
      <c r="RHA12" s="236"/>
      <c r="RHB12" s="236"/>
      <c r="RHC12" s="236"/>
      <c r="RHD12" s="236"/>
      <c r="RHE12" s="236"/>
      <c r="RHF12" s="236"/>
      <c r="RHG12" s="236"/>
      <c r="RHH12" s="236"/>
      <c r="RHI12" s="236"/>
      <c r="RHJ12" s="236"/>
      <c r="RHK12" s="236"/>
      <c r="RHL12" s="236"/>
      <c r="RHM12" s="236"/>
      <c r="RHN12" s="236"/>
      <c r="RHO12" s="236"/>
      <c r="RHP12" s="236"/>
      <c r="RHQ12" s="236"/>
      <c r="RHR12" s="236"/>
      <c r="RHS12" s="236"/>
      <c r="RHT12" s="236"/>
      <c r="RHU12" s="236"/>
      <c r="RHV12" s="236"/>
      <c r="RHW12" s="236"/>
      <c r="RHX12" s="236"/>
      <c r="RHY12" s="236"/>
      <c r="RHZ12" s="236"/>
      <c r="RIA12" s="236"/>
      <c r="RIB12" s="236"/>
      <c r="RIC12" s="236"/>
      <c r="RID12" s="236"/>
      <c r="RIE12" s="236"/>
      <c r="RIF12" s="236"/>
      <c r="RIG12" s="236"/>
      <c r="RIH12" s="236"/>
      <c r="RII12" s="236"/>
      <c r="RIJ12" s="236"/>
      <c r="RIK12" s="236"/>
      <c r="RIL12" s="236"/>
      <c r="RIM12" s="236"/>
      <c r="RIN12" s="236"/>
      <c r="RIO12" s="236"/>
      <c r="RIP12" s="236"/>
      <c r="RIQ12" s="236"/>
      <c r="RIR12" s="236"/>
      <c r="RIS12" s="236"/>
      <c r="RIT12" s="236"/>
      <c r="RIU12" s="236"/>
      <c r="RIV12" s="236"/>
      <c r="RIW12" s="236"/>
      <c r="RIX12" s="236"/>
      <c r="RIY12" s="236"/>
      <c r="RIZ12" s="236"/>
      <c r="RJA12" s="236"/>
      <c r="RJB12" s="236"/>
      <c r="RJC12" s="236"/>
      <c r="RJD12" s="236"/>
      <c r="RJE12" s="236"/>
      <c r="RJF12" s="236"/>
      <c r="RJG12" s="236"/>
      <c r="RJH12" s="236"/>
      <c r="RJI12" s="236"/>
      <c r="RJJ12" s="236"/>
      <c r="RJK12" s="236"/>
      <c r="RJL12" s="236"/>
      <c r="RJM12" s="236"/>
      <c r="RJN12" s="236"/>
      <c r="RJO12" s="236"/>
      <c r="RJP12" s="236"/>
      <c r="RJQ12" s="236"/>
      <c r="RJR12" s="236"/>
      <c r="RJS12" s="236"/>
      <c r="RJT12" s="236"/>
      <c r="RJU12" s="236"/>
      <c r="RJV12" s="236"/>
      <c r="RJW12" s="236"/>
      <c r="RJX12" s="236"/>
      <c r="RJY12" s="236"/>
      <c r="RJZ12" s="236"/>
      <c r="RKA12" s="236"/>
      <c r="RKB12" s="236"/>
      <c r="RKC12" s="236"/>
      <c r="RKD12" s="236"/>
      <c r="RKE12" s="236"/>
      <c r="RKF12" s="236"/>
      <c r="RKG12" s="236"/>
      <c r="RKH12" s="236"/>
      <c r="RKI12" s="236"/>
      <c r="RKJ12" s="236"/>
      <c r="RKK12" s="236"/>
      <c r="RKL12" s="236"/>
      <c r="RKM12" s="236"/>
      <c r="RKN12" s="236"/>
      <c r="RKO12" s="236"/>
      <c r="RKP12" s="236"/>
      <c r="RKQ12" s="236"/>
      <c r="RKR12" s="236"/>
      <c r="RKS12" s="236"/>
      <c r="RKT12" s="236"/>
      <c r="RKU12" s="236"/>
      <c r="RKV12" s="236"/>
      <c r="RKW12" s="236"/>
      <c r="RKX12" s="236"/>
      <c r="RKY12" s="236"/>
      <c r="RKZ12" s="236"/>
      <c r="RLA12" s="236"/>
      <c r="RLB12" s="236"/>
      <c r="RLC12" s="236"/>
      <c r="RLD12" s="236"/>
      <c r="RLE12" s="236"/>
      <c r="RLF12" s="236"/>
      <c r="RLG12" s="236"/>
      <c r="RLH12" s="236"/>
      <c r="RLI12" s="236"/>
      <c r="RLJ12" s="236"/>
      <c r="RLK12" s="236"/>
      <c r="RLL12" s="236"/>
      <c r="RLM12" s="236"/>
      <c r="RLN12" s="236"/>
      <c r="RLO12" s="236"/>
      <c r="RLP12" s="236"/>
      <c r="RLQ12" s="236"/>
      <c r="RLR12" s="236"/>
      <c r="RLS12" s="236"/>
      <c r="RLT12" s="236"/>
      <c r="RLU12" s="236"/>
      <c r="RLV12" s="236"/>
      <c r="RLW12" s="236"/>
      <c r="RLX12" s="236"/>
      <c r="RLY12" s="236"/>
      <c r="RLZ12" s="236"/>
      <c r="RMA12" s="236"/>
      <c r="RMB12" s="236"/>
      <c r="RMC12" s="236"/>
      <c r="RMD12" s="236"/>
      <c r="RME12" s="236"/>
      <c r="RMF12" s="236"/>
      <c r="RMG12" s="236"/>
      <c r="RMH12" s="236"/>
      <c r="RMI12" s="236"/>
      <c r="RMJ12" s="236"/>
      <c r="RMK12" s="236"/>
      <c r="RML12" s="236"/>
      <c r="RMM12" s="236"/>
      <c r="RMN12" s="236"/>
      <c r="RMO12" s="236"/>
      <c r="RMP12" s="236"/>
      <c r="RMQ12" s="236"/>
      <c r="RMR12" s="236"/>
      <c r="RMS12" s="236"/>
      <c r="RMT12" s="236"/>
      <c r="RMU12" s="236"/>
      <c r="RMV12" s="236"/>
      <c r="RMW12" s="236"/>
      <c r="RMX12" s="236"/>
      <c r="RMY12" s="236"/>
      <c r="RMZ12" s="236"/>
      <c r="RNA12" s="236"/>
      <c r="RNB12" s="236"/>
      <c r="RNC12" s="236"/>
      <c r="RND12" s="236"/>
      <c r="RNE12" s="236"/>
      <c r="RNF12" s="236"/>
      <c r="RNG12" s="236"/>
      <c r="RNH12" s="236"/>
      <c r="RNI12" s="236"/>
      <c r="RNJ12" s="236"/>
      <c r="RNK12" s="236"/>
      <c r="RNL12" s="236"/>
      <c r="RNM12" s="236"/>
      <c r="RNN12" s="236"/>
      <c r="RNO12" s="236"/>
      <c r="RNP12" s="236"/>
      <c r="RNQ12" s="236"/>
      <c r="RNR12" s="236"/>
      <c r="RNS12" s="236"/>
      <c r="RNT12" s="236"/>
      <c r="RNU12" s="236"/>
      <c r="RNV12" s="236"/>
      <c r="RNW12" s="236"/>
      <c r="RNX12" s="236"/>
      <c r="RNY12" s="236"/>
      <c r="RNZ12" s="236"/>
      <c r="ROA12" s="236"/>
      <c r="ROB12" s="236"/>
      <c r="ROC12" s="236"/>
      <c r="ROD12" s="236"/>
      <c r="ROE12" s="236"/>
      <c r="ROF12" s="236"/>
      <c r="ROG12" s="236"/>
      <c r="ROH12" s="236"/>
      <c r="ROI12" s="236"/>
      <c r="ROJ12" s="236"/>
      <c r="ROK12" s="236"/>
      <c r="ROL12" s="236"/>
      <c r="ROM12" s="236"/>
      <c r="RON12" s="236"/>
      <c r="ROO12" s="236"/>
      <c r="ROP12" s="236"/>
      <c r="ROQ12" s="236"/>
      <c r="ROR12" s="236"/>
      <c r="ROS12" s="236"/>
      <c r="ROT12" s="236"/>
      <c r="ROU12" s="236"/>
      <c r="ROV12" s="236"/>
      <c r="ROW12" s="236"/>
      <c r="ROX12" s="236"/>
      <c r="ROY12" s="236"/>
      <c r="ROZ12" s="236"/>
      <c r="RPA12" s="236"/>
      <c r="RPB12" s="236"/>
      <c r="RPC12" s="236"/>
      <c r="RPD12" s="236"/>
      <c r="RPE12" s="236"/>
      <c r="RPF12" s="236"/>
      <c r="RPG12" s="236"/>
      <c r="RPH12" s="236"/>
      <c r="RPI12" s="236"/>
      <c r="RPJ12" s="236"/>
      <c r="RPK12" s="236"/>
      <c r="RPL12" s="236"/>
      <c r="RPM12" s="236"/>
      <c r="RPN12" s="236"/>
      <c r="RPO12" s="236"/>
      <c r="RPP12" s="236"/>
      <c r="RPQ12" s="236"/>
      <c r="RPR12" s="236"/>
      <c r="RPS12" s="236"/>
      <c r="RPT12" s="236"/>
      <c r="RPU12" s="236"/>
      <c r="RPV12" s="236"/>
      <c r="RPW12" s="236"/>
      <c r="RPX12" s="236"/>
      <c r="RPY12" s="236"/>
      <c r="RPZ12" s="236"/>
      <c r="RQA12" s="236"/>
      <c r="RQB12" s="236"/>
      <c r="RQC12" s="236"/>
      <c r="RQD12" s="236"/>
      <c r="RQE12" s="236"/>
      <c r="RQF12" s="236"/>
      <c r="RQG12" s="236"/>
      <c r="RQH12" s="236"/>
      <c r="RQI12" s="236"/>
      <c r="RQJ12" s="236"/>
      <c r="RQK12" s="236"/>
      <c r="RQL12" s="236"/>
      <c r="RQM12" s="236"/>
      <c r="RQN12" s="236"/>
      <c r="RQO12" s="236"/>
      <c r="RQP12" s="236"/>
      <c r="RQQ12" s="236"/>
      <c r="RQR12" s="236"/>
      <c r="RQS12" s="236"/>
      <c r="RQT12" s="236"/>
      <c r="RQU12" s="236"/>
      <c r="RQV12" s="236"/>
      <c r="RQW12" s="236"/>
      <c r="RQX12" s="236"/>
      <c r="RQY12" s="236"/>
      <c r="RQZ12" s="236"/>
      <c r="RRA12" s="236"/>
      <c r="RRB12" s="236"/>
      <c r="RRC12" s="236"/>
      <c r="RRD12" s="236"/>
      <c r="RRE12" s="236"/>
      <c r="RRF12" s="236"/>
      <c r="RRG12" s="236"/>
      <c r="RRH12" s="236"/>
      <c r="RRI12" s="236"/>
      <c r="RRJ12" s="236"/>
      <c r="RRK12" s="236"/>
      <c r="RRL12" s="236"/>
      <c r="RRM12" s="236"/>
      <c r="RRN12" s="236"/>
      <c r="RRO12" s="236"/>
      <c r="RRP12" s="236"/>
      <c r="RRQ12" s="236"/>
      <c r="RRR12" s="236"/>
      <c r="RRS12" s="236"/>
      <c r="RRT12" s="236"/>
      <c r="RRU12" s="236"/>
      <c r="RRV12" s="236"/>
      <c r="RRW12" s="236"/>
      <c r="RRX12" s="236"/>
      <c r="RRY12" s="236"/>
      <c r="RRZ12" s="236"/>
      <c r="RSA12" s="236"/>
      <c r="RSB12" s="236"/>
      <c r="RSC12" s="236"/>
      <c r="RSD12" s="236"/>
      <c r="RSE12" s="236"/>
      <c r="RSF12" s="236"/>
      <c r="RSG12" s="236"/>
      <c r="RSH12" s="236"/>
      <c r="RSI12" s="236"/>
      <c r="RSJ12" s="236"/>
      <c r="RSK12" s="236"/>
      <c r="RSL12" s="236"/>
      <c r="RSM12" s="236"/>
      <c r="RSN12" s="236"/>
      <c r="RSO12" s="236"/>
      <c r="RSP12" s="236"/>
      <c r="RSQ12" s="236"/>
      <c r="RSR12" s="236"/>
      <c r="RSS12" s="236"/>
      <c r="RST12" s="236"/>
      <c r="RSU12" s="236"/>
      <c r="RSV12" s="236"/>
      <c r="RSW12" s="236"/>
      <c r="RSX12" s="236"/>
      <c r="RSY12" s="236"/>
      <c r="RSZ12" s="236"/>
      <c r="RTA12" s="236"/>
      <c r="RTB12" s="236"/>
      <c r="RTC12" s="236"/>
      <c r="RTD12" s="236"/>
      <c r="RTE12" s="236"/>
      <c r="RTF12" s="236"/>
      <c r="RTG12" s="236"/>
      <c r="RTH12" s="236"/>
      <c r="RTI12" s="236"/>
      <c r="RTJ12" s="236"/>
      <c r="RTK12" s="236"/>
      <c r="RTL12" s="236"/>
      <c r="RTM12" s="236"/>
      <c r="RTN12" s="236"/>
      <c r="RTO12" s="236"/>
      <c r="RTP12" s="236"/>
      <c r="RTQ12" s="236"/>
      <c r="RTR12" s="236"/>
      <c r="RTS12" s="236"/>
      <c r="RTT12" s="236"/>
      <c r="RTU12" s="236"/>
      <c r="RTV12" s="236"/>
      <c r="RTW12" s="236"/>
      <c r="RTX12" s="236"/>
      <c r="RTY12" s="236"/>
      <c r="RTZ12" s="236"/>
      <c r="RUA12" s="236"/>
      <c r="RUB12" s="236"/>
      <c r="RUC12" s="236"/>
      <c r="RUD12" s="236"/>
      <c r="RUE12" s="236"/>
      <c r="RUF12" s="236"/>
      <c r="RUG12" s="236"/>
      <c r="RUH12" s="236"/>
      <c r="RUI12" s="236"/>
      <c r="RUJ12" s="236"/>
      <c r="RUK12" s="236"/>
      <c r="RUL12" s="236"/>
      <c r="RUM12" s="236"/>
      <c r="RUN12" s="236"/>
      <c r="RUO12" s="236"/>
      <c r="RUP12" s="236"/>
      <c r="RUQ12" s="236"/>
      <c r="RUR12" s="236"/>
      <c r="RUS12" s="236"/>
      <c r="RUT12" s="236"/>
      <c r="RUU12" s="236"/>
      <c r="RUV12" s="236"/>
      <c r="RUW12" s="236"/>
      <c r="RUX12" s="236"/>
      <c r="RUY12" s="236"/>
      <c r="RUZ12" s="236"/>
      <c r="RVA12" s="236"/>
      <c r="RVB12" s="236"/>
      <c r="RVC12" s="236"/>
      <c r="RVD12" s="236"/>
      <c r="RVE12" s="236"/>
      <c r="RVF12" s="236"/>
      <c r="RVG12" s="236"/>
      <c r="RVH12" s="236"/>
      <c r="RVI12" s="236"/>
      <c r="RVJ12" s="236"/>
      <c r="RVK12" s="236"/>
      <c r="RVL12" s="236"/>
      <c r="RVM12" s="236"/>
      <c r="RVN12" s="236"/>
      <c r="RVO12" s="236"/>
      <c r="RVP12" s="236"/>
      <c r="RVQ12" s="236"/>
      <c r="RVR12" s="236"/>
      <c r="RVS12" s="236"/>
      <c r="RVT12" s="236"/>
      <c r="RVU12" s="236"/>
      <c r="RVV12" s="236"/>
      <c r="RVW12" s="236"/>
      <c r="RVX12" s="236"/>
      <c r="RVY12" s="236"/>
      <c r="RVZ12" s="236"/>
      <c r="RWA12" s="236"/>
      <c r="RWB12" s="236"/>
      <c r="RWC12" s="236"/>
      <c r="RWD12" s="236"/>
      <c r="RWE12" s="236"/>
      <c r="RWF12" s="236"/>
      <c r="RWG12" s="236"/>
      <c r="RWH12" s="236"/>
      <c r="RWI12" s="236"/>
      <c r="RWJ12" s="236"/>
      <c r="RWK12" s="236"/>
      <c r="RWL12" s="236"/>
      <c r="RWM12" s="236"/>
      <c r="RWN12" s="236"/>
      <c r="RWO12" s="236"/>
      <c r="RWP12" s="236"/>
      <c r="RWQ12" s="236"/>
      <c r="RWR12" s="236"/>
      <c r="RWS12" s="236"/>
      <c r="RWT12" s="236"/>
      <c r="RWU12" s="236"/>
      <c r="RWV12" s="236"/>
      <c r="RWW12" s="236"/>
      <c r="RWX12" s="236"/>
      <c r="RWY12" s="236"/>
      <c r="RWZ12" s="236"/>
      <c r="RXA12" s="236"/>
      <c r="RXB12" s="236"/>
      <c r="RXC12" s="236"/>
      <c r="RXD12" s="236"/>
      <c r="RXE12" s="236"/>
      <c r="RXF12" s="236"/>
      <c r="RXG12" s="236"/>
      <c r="RXH12" s="236"/>
      <c r="RXI12" s="236"/>
      <c r="RXJ12" s="236"/>
      <c r="RXK12" s="236"/>
      <c r="RXL12" s="236"/>
      <c r="RXM12" s="236"/>
      <c r="RXN12" s="236"/>
      <c r="RXO12" s="236"/>
      <c r="RXP12" s="236"/>
      <c r="RXQ12" s="236"/>
      <c r="RXR12" s="236"/>
      <c r="RXS12" s="236"/>
      <c r="RXT12" s="236"/>
      <c r="RXU12" s="236"/>
      <c r="RXV12" s="236"/>
      <c r="RXW12" s="236"/>
      <c r="RXX12" s="236"/>
      <c r="RXY12" s="236"/>
      <c r="RXZ12" s="236"/>
      <c r="RYA12" s="236"/>
      <c r="RYB12" s="236"/>
      <c r="RYC12" s="236"/>
      <c r="RYD12" s="236"/>
      <c r="RYE12" s="236"/>
      <c r="RYF12" s="236"/>
      <c r="RYG12" s="236"/>
      <c r="RYH12" s="236"/>
      <c r="RYI12" s="236"/>
      <c r="RYJ12" s="236"/>
      <c r="RYK12" s="236"/>
      <c r="RYL12" s="236"/>
      <c r="RYM12" s="236"/>
      <c r="RYN12" s="236"/>
      <c r="RYO12" s="236"/>
      <c r="RYP12" s="236"/>
      <c r="RYQ12" s="236"/>
      <c r="RYR12" s="236"/>
      <c r="RYS12" s="236"/>
      <c r="RYT12" s="236"/>
      <c r="RYU12" s="236"/>
      <c r="RYV12" s="236"/>
      <c r="RYW12" s="236"/>
      <c r="RYX12" s="236"/>
      <c r="RYY12" s="236"/>
      <c r="RYZ12" s="236"/>
      <c r="RZA12" s="236"/>
      <c r="RZB12" s="236"/>
      <c r="RZC12" s="236"/>
      <c r="RZD12" s="236"/>
      <c r="RZE12" s="236"/>
      <c r="RZF12" s="236"/>
      <c r="RZG12" s="236"/>
      <c r="RZH12" s="236"/>
      <c r="RZI12" s="236"/>
      <c r="RZJ12" s="236"/>
      <c r="RZK12" s="236"/>
      <c r="RZL12" s="236"/>
      <c r="RZM12" s="236"/>
      <c r="RZN12" s="236"/>
      <c r="RZO12" s="236"/>
      <c r="RZP12" s="236"/>
      <c r="RZQ12" s="236"/>
      <c r="RZR12" s="236"/>
      <c r="RZS12" s="236"/>
      <c r="RZT12" s="236"/>
      <c r="RZU12" s="236"/>
      <c r="RZV12" s="236"/>
      <c r="RZW12" s="236"/>
      <c r="RZX12" s="236"/>
      <c r="RZY12" s="236"/>
      <c r="RZZ12" s="236"/>
      <c r="SAA12" s="236"/>
      <c r="SAB12" s="236"/>
      <c r="SAC12" s="236"/>
      <c r="SAD12" s="236"/>
      <c r="SAE12" s="236"/>
      <c r="SAF12" s="236"/>
      <c r="SAG12" s="236"/>
      <c r="SAH12" s="236"/>
      <c r="SAI12" s="236"/>
      <c r="SAJ12" s="236"/>
      <c r="SAK12" s="236"/>
      <c r="SAL12" s="236"/>
      <c r="SAM12" s="236"/>
      <c r="SAN12" s="236"/>
      <c r="SAO12" s="236"/>
      <c r="SAP12" s="236"/>
      <c r="SAQ12" s="236"/>
      <c r="SAR12" s="236"/>
      <c r="SAS12" s="236"/>
      <c r="SAT12" s="236"/>
      <c r="SAU12" s="236"/>
      <c r="SAV12" s="236"/>
      <c r="SAW12" s="236"/>
      <c r="SAX12" s="236"/>
      <c r="SAY12" s="236"/>
      <c r="SAZ12" s="236"/>
      <c r="SBA12" s="236"/>
      <c r="SBB12" s="236"/>
      <c r="SBC12" s="236"/>
      <c r="SBD12" s="236"/>
      <c r="SBE12" s="236"/>
      <c r="SBF12" s="236"/>
      <c r="SBG12" s="236"/>
      <c r="SBH12" s="236"/>
      <c r="SBI12" s="236"/>
      <c r="SBJ12" s="236"/>
      <c r="SBK12" s="236"/>
      <c r="SBL12" s="236"/>
      <c r="SBM12" s="236"/>
      <c r="SBN12" s="236"/>
      <c r="SBO12" s="236"/>
      <c r="SBP12" s="236"/>
      <c r="SBQ12" s="236"/>
      <c r="SBR12" s="236"/>
      <c r="SBS12" s="236"/>
      <c r="SBT12" s="236"/>
      <c r="SBU12" s="236"/>
      <c r="SBV12" s="236"/>
      <c r="SBW12" s="236"/>
      <c r="SBX12" s="236"/>
      <c r="SBY12" s="236"/>
      <c r="SBZ12" s="236"/>
      <c r="SCA12" s="236"/>
      <c r="SCB12" s="236"/>
      <c r="SCC12" s="236"/>
      <c r="SCD12" s="236"/>
      <c r="SCE12" s="236"/>
      <c r="SCF12" s="236"/>
      <c r="SCG12" s="236"/>
      <c r="SCH12" s="236"/>
      <c r="SCI12" s="236"/>
      <c r="SCJ12" s="236"/>
      <c r="SCK12" s="236"/>
      <c r="SCL12" s="236"/>
      <c r="SCM12" s="236"/>
      <c r="SCN12" s="236"/>
      <c r="SCO12" s="236"/>
      <c r="SCP12" s="236"/>
      <c r="SCQ12" s="236"/>
      <c r="SCR12" s="236"/>
      <c r="SCS12" s="236"/>
      <c r="SCT12" s="236"/>
      <c r="SCU12" s="236"/>
      <c r="SCV12" s="236"/>
      <c r="SCW12" s="236"/>
      <c r="SCX12" s="236"/>
      <c r="SCY12" s="236"/>
      <c r="SCZ12" s="236"/>
      <c r="SDA12" s="236"/>
      <c r="SDB12" s="236"/>
      <c r="SDC12" s="236"/>
      <c r="SDD12" s="236"/>
      <c r="SDE12" s="236"/>
      <c r="SDF12" s="236"/>
      <c r="SDG12" s="236"/>
      <c r="SDH12" s="236"/>
      <c r="SDI12" s="236"/>
      <c r="SDJ12" s="236"/>
      <c r="SDK12" s="236"/>
      <c r="SDL12" s="236"/>
      <c r="SDM12" s="236"/>
      <c r="SDN12" s="236"/>
      <c r="SDO12" s="236"/>
      <c r="SDP12" s="236"/>
      <c r="SDQ12" s="236"/>
      <c r="SDR12" s="236"/>
      <c r="SDS12" s="236"/>
      <c r="SDT12" s="236"/>
      <c r="SDU12" s="236"/>
      <c r="SDV12" s="236"/>
      <c r="SDW12" s="236"/>
      <c r="SDX12" s="236"/>
      <c r="SDY12" s="236"/>
      <c r="SDZ12" s="236"/>
      <c r="SEA12" s="236"/>
      <c r="SEB12" s="236"/>
      <c r="SEC12" s="236"/>
      <c r="SED12" s="236"/>
      <c r="SEE12" s="236"/>
      <c r="SEF12" s="236"/>
      <c r="SEG12" s="236"/>
      <c r="SEH12" s="236"/>
      <c r="SEI12" s="236"/>
      <c r="SEJ12" s="236"/>
      <c r="SEK12" s="236"/>
      <c r="SEL12" s="236"/>
      <c r="SEM12" s="236"/>
      <c r="SEN12" s="236"/>
      <c r="SEO12" s="236"/>
      <c r="SEP12" s="236"/>
      <c r="SEQ12" s="236"/>
      <c r="SER12" s="236"/>
      <c r="SES12" s="236"/>
      <c r="SET12" s="236"/>
      <c r="SEU12" s="236"/>
      <c r="SEV12" s="236"/>
      <c r="SEW12" s="236"/>
      <c r="SEX12" s="236"/>
      <c r="SEY12" s="236"/>
      <c r="SEZ12" s="236"/>
      <c r="SFA12" s="236"/>
      <c r="SFB12" s="236"/>
      <c r="SFC12" s="236"/>
      <c r="SFD12" s="236"/>
      <c r="SFE12" s="236"/>
      <c r="SFF12" s="236"/>
      <c r="SFG12" s="236"/>
      <c r="SFH12" s="236"/>
      <c r="SFI12" s="236"/>
      <c r="SFJ12" s="236"/>
      <c r="SFK12" s="236"/>
      <c r="SFL12" s="236"/>
      <c r="SFM12" s="236"/>
      <c r="SFN12" s="236"/>
      <c r="SFO12" s="236"/>
      <c r="SFP12" s="236"/>
      <c r="SFQ12" s="236"/>
      <c r="SFR12" s="236"/>
      <c r="SFS12" s="236"/>
      <c r="SFT12" s="236"/>
      <c r="SFU12" s="236"/>
      <c r="SFV12" s="236"/>
      <c r="SFW12" s="236"/>
      <c r="SFX12" s="236"/>
      <c r="SFY12" s="236"/>
      <c r="SFZ12" s="236"/>
      <c r="SGA12" s="236"/>
      <c r="SGB12" s="236"/>
      <c r="SGC12" s="236"/>
      <c r="SGD12" s="236"/>
      <c r="SGE12" s="236"/>
      <c r="SGF12" s="236"/>
      <c r="SGG12" s="236"/>
      <c r="SGH12" s="236"/>
      <c r="SGI12" s="236"/>
      <c r="SGJ12" s="236"/>
      <c r="SGK12" s="236"/>
      <c r="SGL12" s="236"/>
      <c r="SGM12" s="236"/>
      <c r="SGN12" s="236"/>
      <c r="SGO12" s="236"/>
      <c r="SGP12" s="236"/>
      <c r="SGQ12" s="236"/>
      <c r="SGR12" s="236"/>
      <c r="SGS12" s="236"/>
      <c r="SGT12" s="236"/>
      <c r="SGU12" s="236"/>
      <c r="SGV12" s="236"/>
      <c r="SGW12" s="236"/>
      <c r="SGX12" s="236"/>
      <c r="SGY12" s="236"/>
      <c r="SGZ12" s="236"/>
      <c r="SHA12" s="236"/>
      <c r="SHB12" s="236"/>
      <c r="SHC12" s="236"/>
      <c r="SHD12" s="236"/>
      <c r="SHE12" s="236"/>
      <c r="SHF12" s="236"/>
      <c r="SHG12" s="236"/>
      <c r="SHH12" s="236"/>
      <c r="SHI12" s="236"/>
      <c r="SHJ12" s="236"/>
      <c r="SHK12" s="236"/>
      <c r="SHL12" s="236"/>
      <c r="SHM12" s="236"/>
      <c r="SHN12" s="236"/>
      <c r="SHO12" s="236"/>
      <c r="SHP12" s="236"/>
      <c r="SHQ12" s="236"/>
      <c r="SHR12" s="236"/>
      <c r="SHS12" s="236"/>
      <c r="SHT12" s="236"/>
      <c r="SHU12" s="236"/>
      <c r="SHV12" s="236"/>
      <c r="SHW12" s="236"/>
      <c r="SHX12" s="236"/>
      <c r="SHY12" s="236"/>
      <c r="SHZ12" s="236"/>
      <c r="SIA12" s="236"/>
      <c r="SIB12" s="236"/>
      <c r="SIC12" s="236"/>
      <c r="SID12" s="236"/>
      <c r="SIE12" s="236"/>
      <c r="SIF12" s="236"/>
      <c r="SIG12" s="236"/>
      <c r="SIH12" s="236"/>
      <c r="SII12" s="236"/>
      <c r="SIJ12" s="236"/>
      <c r="SIK12" s="236"/>
      <c r="SIL12" s="236"/>
      <c r="SIM12" s="236"/>
      <c r="SIN12" s="236"/>
      <c r="SIO12" s="236"/>
      <c r="SIP12" s="236"/>
      <c r="SIQ12" s="236"/>
      <c r="SIR12" s="236"/>
      <c r="SIS12" s="236"/>
      <c r="SIT12" s="236"/>
      <c r="SIU12" s="236"/>
      <c r="SIV12" s="236"/>
      <c r="SIW12" s="236"/>
      <c r="SIX12" s="236"/>
      <c r="SIY12" s="236"/>
      <c r="SIZ12" s="236"/>
      <c r="SJA12" s="236"/>
      <c r="SJB12" s="236"/>
      <c r="SJC12" s="236"/>
      <c r="SJD12" s="236"/>
      <c r="SJE12" s="236"/>
      <c r="SJF12" s="236"/>
      <c r="SJG12" s="236"/>
      <c r="SJH12" s="236"/>
      <c r="SJI12" s="236"/>
      <c r="SJJ12" s="236"/>
      <c r="SJK12" s="236"/>
      <c r="SJL12" s="236"/>
      <c r="SJM12" s="236"/>
      <c r="SJN12" s="236"/>
      <c r="SJO12" s="236"/>
      <c r="SJP12" s="236"/>
      <c r="SJQ12" s="236"/>
      <c r="SJR12" s="236"/>
      <c r="SJS12" s="236"/>
      <c r="SJT12" s="236"/>
      <c r="SJU12" s="236"/>
      <c r="SJV12" s="236"/>
      <c r="SJW12" s="236"/>
      <c r="SJX12" s="236"/>
      <c r="SJY12" s="236"/>
      <c r="SJZ12" s="236"/>
      <c r="SKA12" s="236"/>
      <c r="SKB12" s="236"/>
      <c r="SKC12" s="236"/>
      <c r="SKD12" s="236"/>
      <c r="SKE12" s="236"/>
      <c r="SKF12" s="236"/>
      <c r="SKG12" s="236"/>
      <c r="SKH12" s="236"/>
      <c r="SKI12" s="236"/>
      <c r="SKJ12" s="236"/>
      <c r="SKK12" s="236"/>
      <c r="SKL12" s="236"/>
      <c r="SKM12" s="236"/>
      <c r="SKN12" s="236"/>
      <c r="SKO12" s="236"/>
      <c r="SKP12" s="236"/>
      <c r="SKQ12" s="236"/>
      <c r="SKR12" s="236"/>
      <c r="SKS12" s="236"/>
      <c r="SKT12" s="236"/>
      <c r="SKU12" s="236"/>
      <c r="SKV12" s="236"/>
      <c r="SKW12" s="236"/>
      <c r="SKX12" s="236"/>
      <c r="SKY12" s="236"/>
      <c r="SKZ12" s="236"/>
      <c r="SLA12" s="236"/>
      <c r="SLB12" s="236"/>
      <c r="SLC12" s="236"/>
      <c r="SLD12" s="236"/>
      <c r="SLE12" s="236"/>
      <c r="SLF12" s="236"/>
      <c r="SLG12" s="236"/>
      <c r="SLH12" s="236"/>
      <c r="SLI12" s="236"/>
      <c r="SLJ12" s="236"/>
      <c r="SLK12" s="236"/>
      <c r="SLL12" s="236"/>
      <c r="SLM12" s="236"/>
      <c r="SLN12" s="236"/>
      <c r="SLO12" s="236"/>
      <c r="SLP12" s="236"/>
      <c r="SLQ12" s="236"/>
      <c r="SLR12" s="236"/>
      <c r="SLS12" s="236"/>
      <c r="SLT12" s="236"/>
      <c r="SLU12" s="236"/>
      <c r="SLV12" s="236"/>
      <c r="SLW12" s="236"/>
      <c r="SLX12" s="236"/>
      <c r="SLY12" s="236"/>
      <c r="SLZ12" s="236"/>
      <c r="SMA12" s="236"/>
      <c r="SMB12" s="236"/>
      <c r="SMC12" s="236"/>
      <c r="SMD12" s="236"/>
      <c r="SME12" s="236"/>
      <c r="SMF12" s="236"/>
      <c r="SMG12" s="236"/>
      <c r="SMH12" s="236"/>
      <c r="SMI12" s="236"/>
      <c r="SMJ12" s="236"/>
      <c r="SMK12" s="236"/>
      <c r="SML12" s="236"/>
      <c r="SMM12" s="236"/>
      <c r="SMN12" s="236"/>
      <c r="SMO12" s="236"/>
      <c r="SMP12" s="236"/>
      <c r="SMQ12" s="236"/>
      <c r="SMR12" s="236"/>
      <c r="SMS12" s="236"/>
      <c r="SMT12" s="236"/>
      <c r="SMU12" s="236"/>
      <c r="SMV12" s="236"/>
      <c r="SMW12" s="236"/>
      <c r="SMX12" s="236"/>
      <c r="SMY12" s="236"/>
      <c r="SMZ12" s="236"/>
      <c r="SNA12" s="236"/>
      <c r="SNB12" s="236"/>
      <c r="SNC12" s="236"/>
      <c r="SND12" s="236"/>
      <c r="SNE12" s="236"/>
      <c r="SNF12" s="236"/>
      <c r="SNG12" s="236"/>
      <c r="SNH12" s="236"/>
      <c r="SNI12" s="236"/>
      <c r="SNJ12" s="236"/>
      <c r="SNK12" s="236"/>
      <c r="SNL12" s="236"/>
      <c r="SNM12" s="236"/>
      <c r="SNN12" s="236"/>
      <c r="SNO12" s="236"/>
      <c r="SNP12" s="236"/>
      <c r="SNQ12" s="236"/>
      <c r="SNR12" s="236"/>
      <c r="SNS12" s="236"/>
      <c r="SNT12" s="236"/>
      <c r="SNU12" s="236"/>
      <c r="SNV12" s="236"/>
      <c r="SNW12" s="236"/>
      <c r="SNX12" s="236"/>
      <c r="SNY12" s="236"/>
      <c r="SNZ12" s="236"/>
      <c r="SOA12" s="236"/>
      <c r="SOB12" s="236"/>
      <c r="SOC12" s="236"/>
      <c r="SOD12" s="236"/>
      <c r="SOE12" s="236"/>
      <c r="SOF12" s="236"/>
      <c r="SOG12" s="236"/>
      <c r="SOH12" s="236"/>
      <c r="SOI12" s="236"/>
      <c r="SOJ12" s="236"/>
      <c r="SOK12" s="236"/>
      <c r="SOL12" s="236"/>
      <c r="SOM12" s="236"/>
      <c r="SON12" s="236"/>
      <c r="SOO12" s="236"/>
      <c r="SOP12" s="236"/>
      <c r="SOQ12" s="236"/>
      <c r="SOR12" s="236"/>
      <c r="SOS12" s="236"/>
      <c r="SOT12" s="236"/>
      <c r="SOU12" s="236"/>
      <c r="SOV12" s="236"/>
      <c r="SOW12" s="236"/>
      <c r="SOX12" s="236"/>
      <c r="SOY12" s="236"/>
      <c r="SOZ12" s="236"/>
      <c r="SPA12" s="236"/>
      <c r="SPB12" s="236"/>
      <c r="SPC12" s="236"/>
      <c r="SPD12" s="236"/>
      <c r="SPE12" s="236"/>
      <c r="SPF12" s="236"/>
      <c r="SPG12" s="236"/>
      <c r="SPH12" s="236"/>
      <c r="SPI12" s="236"/>
      <c r="SPJ12" s="236"/>
      <c r="SPK12" s="236"/>
      <c r="SPL12" s="236"/>
      <c r="SPM12" s="236"/>
      <c r="SPN12" s="236"/>
      <c r="SPO12" s="236"/>
      <c r="SPP12" s="236"/>
      <c r="SPQ12" s="236"/>
      <c r="SPR12" s="236"/>
      <c r="SPS12" s="236"/>
      <c r="SPT12" s="236"/>
      <c r="SPU12" s="236"/>
      <c r="SPV12" s="236"/>
      <c r="SPW12" s="236"/>
      <c r="SPX12" s="236"/>
      <c r="SPY12" s="236"/>
      <c r="SPZ12" s="236"/>
      <c r="SQA12" s="236"/>
      <c r="SQB12" s="236"/>
      <c r="SQC12" s="236"/>
      <c r="SQD12" s="236"/>
      <c r="SQE12" s="236"/>
      <c r="SQF12" s="236"/>
      <c r="SQG12" s="236"/>
      <c r="SQH12" s="236"/>
      <c r="SQI12" s="236"/>
      <c r="SQJ12" s="236"/>
      <c r="SQK12" s="236"/>
      <c r="SQL12" s="236"/>
      <c r="SQM12" s="236"/>
      <c r="SQN12" s="236"/>
      <c r="SQO12" s="236"/>
      <c r="SQP12" s="236"/>
      <c r="SQQ12" s="236"/>
      <c r="SQR12" s="236"/>
      <c r="SQS12" s="236"/>
      <c r="SQT12" s="236"/>
      <c r="SQU12" s="236"/>
      <c r="SQV12" s="236"/>
      <c r="SQW12" s="236"/>
      <c r="SQX12" s="236"/>
      <c r="SQY12" s="236"/>
      <c r="SQZ12" s="236"/>
      <c r="SRA12" s="236"/>
      <c r="SRB12" s="236"/>
      <c r="SRC12" s="236"/>
      <c r="SRD12" s="236"/>
      <c r="SRE12" s="236"/>
      <c r="SRF12" s="236"/>
      <c r="SRG12" s="236"/>
      <c r="SRH12" s="236"/>
      <c r="SRI12" s="236"/>
      <c r="SRJ12" s="236"/>
      <c r="SRK12" s="236"/>
      <c r="SRL12" s="236"/>
      <c r="SRM12" s="236"/>
      <c r="SRN12" s="236"/>
      <c r="SRO12" s="236"/>
      <c r="SRP12" s="236"/>
      <c r="SRQ12" s="236"/>
      <c r="SRR12" s="236"/>
      <c r="SRS12" s="236"/>
      <c r="SRT12" s="236"/>
      <c r="SRU12" s="236"/>
      <c r="SRV12" s="236"/>
      <c r="SRW12" s="236"/>
      <c r="SRX12" s="236"/>
      <c r="SRY12" s="236"/>
      <c r="SRZ12" s="236"/>
      <c r="SSA12" s="236"/>
      <c r="SSB12" s="236"/>
      <c r="SSC12" s="236"/>
      <c r="SSD12" s="236"/>
      <c r="SSE12" s="236"/>
      <c r="SSF12" s="236"/>
      <c r="SSG12" s="236"/>
      <c r="SSH12" s="236"/>
      <c r="SSI12" s="236"/>
      <c r="SSJ12" s="236"/>
      <c r="SSK12" s="236"/>
      <c r="SSL12" s="236"/>
      <c r="SSM12" s="236"/>
      <c r="SSN12" s="236"/>
      <c r="SSO12" s="236"/>
      <c r="SSP12" s="236"/>
      <c r="SSQ12" s="236"/>
      <c r="SSR12" s="236"/>
      <c r="SSS12" s="236"/>
      <c r="SST12" s="236"/>
      <c r="SSU12" s="236"/>
      <c r="SSV12" s="236"/>
      <c r="SSW12" s="236"/>
      <c r="SSX12" s="236"/>
      <c r="SSY12" s="236"/>
      <c r="SSZ12" s="236"/>
      <c r="STA12" s="236"/>
      <c r="STB12" s="236"/>
      <c r="STC12" s="236"/>
      <c r="STD12" s="236"/>
      <c r="STE12" s="236"/>
      <c r="STF12" s="236"/>
      <c r="STG12" s="236"/>
      <c r="STH12" s="236"/>
      <c r="STI12" s="236"/>
      <c r="STJ12" s="236"/>
      <c r="STK12" s="236"/>
      <c r="STL12" s="236"/>
      <c r="STM12" s="236"/>
      <c r="STN12" s="236"/>
      <c r="STO12" s="236"/>
      <c r="STP12" s="236"/>
      <c r="STQ12" s="236"/>
      <c r="STR12" s="236"/>
      <c r="STS12" s="236"/>
      <c r="STT12" s="236"/>
      <c r="STU12" s="236"/>
      <c r="STV12" s="236"/>
      <c r="STW12" s="236"/>
      <c r="STX12" s="236"/>
      <c r="STY12" s="236"/>
      <c r="STZ12" s="236"/>
      <c r="SUA12" s="236"/>
      <c r="SUB12" s="236"/>
      <c r="SUC12" s="236"/>
      <c r="SUD12" s="236"/>
      <c r="SUE12" s="236"/>
      <c r="SUF12" s="236"/>
      <c r="SUG12" s="236"/>
      <c r="SUH12" s="236"/>
      <c r="SUI12" s="236"/>
      <c r="SUJ12" s="236"/>
      <c r="SUK12" s="236"/>
      <c r="SUL12" s="236"/>
      <c r="SUM12" s="236"/>
      <c r="SUN12" s="236"/>
      <c r="SUO12" s="236"/>
      <c r="SUP12" s="236"/>
      <c r="SUQ12" s="236"/>
      <c r="SUR12" s="236"/>
      <c r="SUS12" s="236"/>
      <c r="SUT12" s="236"/>
      <c r="SUU12" s="236"/>
      <c r="SUV12" s="236"/>
      <c r="SUW12" s="236"/>
      <c r="SUX12" s="236"/>
      <c r="SUY12" s="236"/>
      <c r="SUZ12" s="236"/>
      <c r="SVA12" s="236"/>
      <c r="SVB12" s="236"/>
      <c r="SVC12" s="236"/>
      <c r="SVD12" s="236"/>
      <c r="SVE12" s="236"/>
      <c r="SVF12" s="236"/>
      <c r="SVG12" s="236"/>
      <c r="SVH12" s="236"/>
      <c r="SVI12" s="236"/>
      <c r="SVJ12" s="236"/>
      <c r="SVK12" s="236"/>
      <c r="SVL12" s="236"/>
      <c r="SVM12" s="236"/>
      <c r="SVN12" s="236"/>
      <c r="SVO12" s="236"/>
      <c r="SVP12" s="236"/>
      <c r="SVQ12" s="236"/>
      <c r="SVR12" s="236"/>
      <c r="SVS12" s="236"/>
      <c r="SVT12" s="236"/>
      <c r="SVU12" s="236"/>
      <c r="SVV12" s="236"/>
      <c r="SVW12" s="236"/>
      <c r="SVX12" s="236"/>
      <c r="SVY12" s="236"/>
      <c r="SVZ12" s="236"/>
      <c r="SWA12" s="236"/>
      <c r="SWB12" s="236"/>
      <c r="SWC12" s="236"/>
      <c r="SWD12" s="236"/>
      <c r="SWE12" s="236"/>
      <c r="SWF12" s="236"/>
      <c r="SWG12" s="236"/>
      <c r="SWH12" s="236"/>
      <c r="SWI12" s="236"/>
      <c r="SWJ12" s="236"/>
      <c r="SWK12" s="236"/>
      <c r="SWL12" s="236"/>
      <c r="SWM12" s="236"/>
      <c r="SWN12" s="236"/>
      <c r="SWO12" s="236"/>
      <c r="SWP12" s="236"/>
      <c r="SWQ12" s="236"/>
      <c r="SWR12" s="236"/>
      <c r="SWS12" s="236"/>
      <c r="SWT12" s="236"/>
      <c r="SWU12" s="236"/>
      <c r="SWV12" s="236"/>
      <c r="SWW12" s="236"/>
      <c r="SWX12" s="236"/>
      <c r="SWY12" s="236"/>
      <c r="SWZ12" s="236"/>
      <c r="SXA12" s="236"/>
      <c r="SXB12" s="236"/>
      <c r="SXC12" s="236"/>
      <c r="SXD12" s="236"/>
      <c r="SXE12" s="236"/>
      <c r="SXF12" s="236"/>
      <c r="SXG12" s="236"/>
      <c r="SXH12" s="236"/>
      <c r="SXI12" s="236"/>
      <c r="SXJ12" s="236"/>
      <c r="SXK12" s="236"/>
      <c r="SXL12" s="236"/>
      <c r="SXM12" s="236"/>
      <c r="SXN12" s="236"/>
      <c r="SXO12" s="236"/>
      <c r="SXP12" s="236"/>
      <c r="SXQ12" s="236"/>
      <c r="SXR12" s="236"/>
      <c r="SXS12" s="236"/>
      <c r="SXT12" s="236"/>
      <c r="SXU12" s="236"/>
      <c r="SXV12" s="236"/>
      <c r="SXW12" s="236"/>
      <c r="SXX12" s="236"/>
      <c r="SXY12" s="236"/>
      <c r="SXZ12" s="236"/>
      <c r="SYA12" s="236"/>
      <c r="SYB12" s="236"/>
      <c r="SYC12" s="236"/>
      <c r="SYD12" s="236"/>
      <c r="SYE12" s="236"/>
      <c r="SYF12" s="236"/>
      <c r="SYG12" s="236"/>
      <c r="SYH12" s="236"/>
      <c r="SYI12" s="236"/>
      <c r="SYJ12" s="236"/>
      <c r="SYK12" s="236"/>
      <c r="SYL12" s="236"/>
      <c r="SYM12" s="236"/>
      <c r="SYN12" s="236"/>
      <c r="SYO12" s="236"/>
      <c r="SYP12" s="236"/>
      <c r="SYQ12" s="236"/>
      <c r="SYR12" s="236"/>
      <c r="SYS12" s="236"/>
      <c r="SYT12" s="236"/>
      <c r="SYU12" s="236"/>
      <c r="SYV12" s="236"/>
      <c r="SYW12" s="236"/>
      <c r="SYX12" s="236"/>
      <c r="SYY12" s="236"/>
      <c r="SYZ12" s="236"/>
      <c r="SZA12" s="236"/>
      <c r="SZB12" s="236"/>
      <c r="SZC12" s="236"/>
      <c r="SZD12" s="236"/>
      <c r="SZE12" s="236"/>
      <c r="SZF12" s="236"/>
      <c r="SZG12" s="236"/>
      <c r="SZH12" s="236"/>
      <c r="SZI12" s="236"/>
      <c r="SZJ12" s="236"/>
      <c r="SZK12" s="236"/>
      <c r="SZL12" s="236"/>
      <c r="SZM12" s="236"/>
      <c r="SZN12" s="236"/>
      <c r="SZO12" s="236"/>
      <c r="SZP12" s="236"/>
      <c r="SZQ12" s="236"/>
      <c r="SZR12" s="236"/>
      <c r="SZS12" s="236"/>
      <c r="SZT12" s="236"/>
      <c r="SZU12" s="236"/>
      <c r="SZV12" s="236"/>
      <c r="SZW12" s="236"/>
      <c r="SZX12" s="236"/>
      <c r="SZY12" s="236"/>
      <c r="SZZ12" s="236"/>
      <c r="TAA12" s="236"/>
      <c r="TAB12" s="236"/>
      <c r="TAC12" s="236"/>
      <c r="TAD12" s="236"/>
      <c r="TAE12" s="236"/>
      <c r="TAF12" s="236"/>
      <c r="TAG12" s="236"/>
      <c r="TAH12" s="236"/>
      <c r="TAI12" s="236"/>
      <c r="TAJ12" s="236"/>
      <c r="TAK12" s="236"/>
      <c r="TAL12" s="236"/>
      <c r="TAM12" s="236"/>
      <c r="TAN12" s="236"/>
      <c r="TAO12" s="236"/>
      <c r="TAP12" s="236"/>
      <c r="TAQ12" s="236"/>
      <c r="TAR12" s="236"/>
      <c r="TAS12" s="236"/>
      <c r="TAT12" s="236"/>
      <c r="TAU12" s="236"/>
      <c r="TAV12" s="236"/>
      <c r="TAW12" s="236"/>
      <c r="TAX12" s="236"/>
      <c r="TAY12" s="236"/>
      <c r="TAZ12" s="236"/>
      <c r="TBA12" s="236"/>
      <c r="TBB12" s="236"/>
      <c r="TBC12" s="236"/>
      <c r="TBD12" s="236"/>
      <c r="TBE12" s="236"/>
      <c r="TBF12" s="236"/>
      <c r="TBG12" s="236"/>
      <c r="TBH12" s="236"/>
      <c r="TBI12" s="236"/>
      <c r="TBJ12" s="236"/>
      <c r="TBK12" s="236"/>
      <c r="TBL12" s="236"/>
      <c r="TBM12" s="236"/>
      <c r="TBN12" s="236"/>
      <c r="TBO12" s="236"/>
      <c r="TBP12" s="236"/>
      <c r="TBQ12" s="236"/>
      <c r="TBR12" s="236"/>
      <c r="TBS12" s="236"/>
      <c r="TBT12" s="236"/>
      <c r="TBU12" s="236"/>
      <c r="TBV12" s="236"/>
      <c r="TBW12" s="236"/>
      <c r="TBX12" s="236"/>
      <c r="TBY12" s="236"/>
      <c r="TBZ12" s="236"/>
      <c r="TCA12" s="236"/>
      <c r="TCB12" s="236"/>
      <c r="TCC12" s="236"/>
      <c r="TCD12" s="236"/>
      <c r="TCE12" s="236"/>
      <c r="TCF12" s="236"/>
      <c r="TCG12" s="236"/>
      <c r="TCH12" s="236"/>
      <c r="TCI12" s="236"/>
      <c r="TCJ12" s="236"/>
      <c r="TCK12" s="236"/>
      <c r="TCL12" s="236"/>
      <c r="TCM12" s="236"/>
      <c r="TCN12" s="236"/>
      <c r="TCO12" s="236"/>
      <c r="TCP12" s="236"/>
      <c r="TCQ12" s="236"/>
      <c r="TCR12" s="236"/>
      <c r="TCS12" s="236"/>
      <c r="TCT12" s="236"/>
      <c r="TCU12" s="236"/>
      <c r="TCV12" s="236"/>
      <c r="TCW12" s="236"/>
      <c r="TCX12" s="236"/>
      <c r="TCY12" s="236"/>
      <c r="TCZ12" s="236"/>
      <c r="TDA12" s="236"/>
      <c r="TDB12" s="236"/>
      <c r="TDC12" s="236"/>
      <c r="TDD12" s="236"/>
      <c r="TDE12" s="236"/>
      <c r="TDF12" s="236"/>
      <c r="TDG12" s="236"/>
      <c r="TDH12" s="236"/>
      <c r="TDI12" s="236"/>
      <c r="TDJ12" s="236"/>
      <c r="TDK12" s="236"/>
      <c r="TDL12" s="236"/>
      <c r="TDM12" s="236"/>
      <c r="TDN12" s="236"/>
      <c r="TDO12" s="236"/>
      <c r="TDP12" s="236"/>
      <c r="TDQ12" s="236"/>
      <c r="TDR12" s="236"/>
      <c r="TDS12" s="236"/>
      <c r="TDT12" s="236"/>
      <c r="TDU12" s="236"/>
      <c r="TDV12" s="236"/>
      <c r="TDW12" s="236"/>
      <c r="TDX12" s="236"/>
      <c r="TDY12" s="236"/>
      <c r="TDZ12" s="236"/>
      <c r="TEA12" s="236"/>
      <c r="TEB12" s="236"/>
      <c r="TEC12" s="236"/>
      <c r="TED12" s="236"/>
      <c r="TEE12" s="236"/>
      <c r="TEF12" s="236"/>
      <c r="TEG12" s="236"/>
      <c r="TEH12" s="236"/>
      <c r="TEI12" s="236"/>
      <c r="TEJ12" s="236"/>
      <c r="TEK12" s="236"/>
      <c r="TEL12" s="236"/>
      <c r="TEM12" s="236"/>
      <c r="TEN12" s="236"/>
      <c r="TEO12" s="236"/>
      <c r="TEP12" s="236"/>
      <c r="TEQ12" s="236"/>
      <c r="TER12" s="236"/>
      <c r="TES12" s="236"/>
      <c r="TET12" s="236"/>
      <c r="TEU12" s="236"/>
      <c r="TEV12" s="236"/>
      <c r="TEW12" s="236"/>
      <c r="TEX12" s="236"/>
      <c r="TEY12" s="236"/>
      <c r="TEZ12" s="236"/>
      <c r="TFA12" s="236"/>
      <c r="TFB12" s="236"/>
      <c r="TFC12" s="236"/>
      <c r="TFD12" s="236"/>
      <c r="TFE12" s="236"/>
      <c r="TFF12" s="236"/>
      <c r="TFG12" s="236"/>
      <c r="TFH12" s="236"/>
      <c r="TFI12" s="236"/>
      <c r="TFJ12" s="236"/>
      <c r="TFK12" s="236"/>
      <c r="TFL12" s="236"/>
      <c r="TFM12" s="236"/>
      <c r="TFN12" s="236"/>
      <c r="TFO12" s="236"/>
      <c r="TFP12" s="236"/>
      <c r="TFQ12" s="236"/>
      <c r="TFR12" s="236"/>
      <c r="TFS12" s="236"/>
      <c r="TFT12" s="236"/>
      <c r="TFU12" s="236"/>
      <c r="TFV12" s="236"/>
      <c r="TFW12" s="236"/>
      <c r="TFX12" s="236"/>
      <c r="TFY12" s="236"/>
      <c r="TFZ12" s="236"/>
      <c r="TGA12" s="236"/>
      <c r="TGB12" s="236"/>
      <c r="TGC12" s="236"/>
      <c r="TGD12" s="236"/>
      <c r="TGE12" s="236"/>
      <c r="TGF12" s="236"/>
      <c r="TGG12" s="236"/>
      <c r="TGH12" s="236"/>
      <c r="TGI12" s="236"/>
      <c r="TGJ12" s="236"/>
      <c r="TGK12" s="236"/>
      <c r="TGL12" s="236"/>
      <c r="TGM12" s="236"/>
      <c r="TGN12" s="236"/>
      <c r="TGO12" s="236"/>
      <c r="TGP12" s="236"/>
      <c r="TGQ12" s="236"/>
      <c r="TGR12" s="236"/>
      <c r="TGS12" s="236"/>
      <c r="TGT12" s="236"/>
      <c r="TGU12" s="236"/>
      <c r="TGV12" s="236"/>
      <c r="TGW12" s="236"/>
      <c r="TGX12" s="236"/>
      <c r="TGY12" s="236"/>
      <c r="TGZ12" s="236"/>
      <c r="THA12" s="236"/>
      <c r="THB12" s="236"/>
      <c r="THC12" s="236"/>
      <c r="THD12" s="236"/>
      <c r="THE12" s="236"/>
      <c r="THF12" s="236"/>
      <c r="THG12" s="236"/>
      <c r="THH12" s="236"/>
      <c r="THI12" s="236"/>
      <c r="THJ12" s="236"/>
      <c r="THK12" s="236"/>
      <c r="THL12" s="236"/>
      <c r="THM12" s="236"/>
      <c r="THN12" s="236"/>
      <c r="THO12" s="236"/>
      <c r="THP12" s="236"/>
      <c r="THQ12" s="236"/>
      <c r="THR12" s="236"/>
      <c r="THS12" s="236"/>
      <c r="THT12" s="236"/>
      <c r="THU12" s="236"/>
      <c r="THV12" s="236"/>
      <c r="THW12" s="236"/>
      <c r="THX12" s="236"/>
      <c r="THY12" s="236"/>
      <c r="THZ12" s="236"/>
      <c r="TIA12" s="236"/>
      <c r="TIB12" s="236"/>
      <c r="TIC12" s="236"/>
      <c r="TID12" s="236"/>
      <c r="TIE12" s="236"/>
      <c r="TIF12" s="236"/>
      <c r="TIG12" s="236"/>
      <c r="TIH12" s="236"/>
      <c r="TII12" s="236"/>
      <c r="TIJ12" s="236"/>
      <c r="TIK12" s="236"/>
      <c r="TIL12" s="236"/>
      <c r="TIM12" s="236"/>
      <c r="TIN12" s="236"/>
      <c r="TIO12" s="236"/>
      <c r="TIP12" s="236"/>
      <c r="TIQ12" s="236"/>
      <c r="TIR12" s="236"/>
      <c r="TIS12" s="236"/>
      <c r="TIT12" s="236"/>
      <c r="TIU12" s="236"/>
      <c r="TIV12" s="236"/>
      <c r="TIW12" s="236"/>
      <c r="TIX12" s="236"/>
      <c r="TIY12" s="236"/>
      <c r="TIZ12" s="236"/>
      <c r="TJA12" s="236"/>
      <c r="TJB12" s="236"/>
      <c r="TJC12" s="236"/>
      <c r="TJD12" s="236"/>
      <c r="TJE12" s="236"/>
      <c r="TJF12" s="236"/>
      <c r="TJG12" s="236"/>
      <c r="TJH12" s="236"/>
      <c r="TJI12" s="236"/>
      <c r="TJJ12" s="236"/>
      <c r="TJK12" s="236"/>
      <c r="TJL12" s="236"/>
      <c r="TJM12" s="236"/>
      <c r="TJN12" s="236"/>
      <c r="TJO12" s="236"/>
      <c r="TJP12" s="236"/>
      <c r="TJQ12" s="236"/>
      <c r="TJR12" s="236"/>
      <c r="TJS12" s="236"/>
      <c r="TJT12" s="236"/>
      <c r="TJU12" s="236"/>
      <c r="TJV12" s="236"/>
      <c r="TJW12" s="236"/>
      <c r="TJX12" s="236"/>
      <c r="TJY12" s="236"/>
      <c r="TJZ12" s="236"/>
      <c r="TKA12" s="236"/>
      <c r="TKB12" s="236"/>
      <c r="TKC12" s="236"/>
      <c r="TKD12" s="236"/>
      <c r="TKE12" s="236"/>
      <c r="TKF12" s="236"/>
      <c r="TKG12" s="236"/>
      <c r="TKH12" s="236"/>
      <c r="TKI12" s="236"/>
      <c r="TKJ12" s="236"/>
      <c r="TKK12" s="236"/>
      <c r="TKL12" s="236"/>
      <c r="TKM12" s="236"/>
      <c r="TKN12" s="236"/>
      <c r="TKO12" s="236"/>
      <c r="TKP12" s="236"/>
      <c r="TKQ12" s="236"/>
      <c r="TKR12" s="236"/>
      <c r="TKS12" s="236"/>
      <c r="TKT12" s="236"/>
      <c r="TKU12" s="236"/>
      <c r="TKV12" s="236"/>
      <c r="TKW12" s="236"/>
      <c r="TKX12" s="236"/>
      <c r="TKY12" s="236"/>
      <c r="TKZ12" s="236"/>
      <c r="TLA12" s="236"/>
      <c r="TLB12" s="236"/>
      <c r="TLC12" s="236"/>
      <c r="TLD12" s="236"/>
      <c r="TLE12" s="236"/>
      <c r="TLF12" s="236"/>
      <c r="TLG12" s="236"/>
      <c r="TLH12" s="236"/>
      <c r="TLI12" s="236"/>
      <c r="TLJ12" s="236"/>
      <c r="TLK12" s="236"/>
      <c r="TLL12" s="236"/>
      <c r="TLM12" s="236"/>
      <c r="TLN12" s="236"/>
      <c r="TLO12" s="236"/>
      <c r="TLP12" s="236"/>
      <c r="TLQ12" s="236"/>
      <c r="TLR12" s="236"/>
      <c r="TLS12" s="236"/>
      <c r="TLT12" s="236"/>
      <c r="TLU12" s="236"/>
      <c r="TLV12" s="236"/>
      <c r="TLW12" s="236"/>
      <c r="TLX12" s="236"/>
      <c r="TLY12" s="236"/>
      <c r="TLZ12" s="236"/>
      <c r="TMA12" s="236"/>
      <c r="TMB12" s="236"/>
      <c r="TMC12" s="236"/>
      <c r="TMD12" s="236"/>
      <c r="TME12" s="236"/>
      <c r="TMF12" s="236"/>
      <c r="TMG12" s="236"/>
      <c r="TMH12" s="236"/>
      <c r="TMI12" s="236"/>
      <c r="TMJ12" s="236"/>
      <c r="TMK12" s="236"/>
      <c r="TML12" s="236"/>
      <c r="TMM12" s="236"/>
      <c r="TMN12" s="236"/>
      <c r="TMO12" s="236"/>
      <c r="TMP12" s="236"/>
      <c r="TMQ12" s="236"/>
      <c r="TMR12" s="236"/>
      <c r="TMS12" s="236"/>
      <c r="TMT12" s="236"/>
      <c r="TMU12" s="236"/>
      <c r="TMV12" s="236"/>
      <c r="TMW12" s="236"/>
      <c r="TMX12" s="236"/>
      <c r="TMY12" s="236"/>
      <c r="TMZ12" s="236"/>
      <c r="TNA12" s="236"/>
      <c r="TNB12" s="236"/>
      <c r="TNC12" s="236"/>
      <c r="TND12" s="236"/>
      <c r="TNE12" s="236"/>
      <c r="TNF12" s="236"/>
      <c r="TNG12" s="236"/>
      <c r="TNH12" s="236"/>
      <c r="TNI12" s="236"/>
      <c r="TNJ12" s="236"/>
      <c r="TNK12" s="236"/>
      <c r="TNL12" s="236"/>
      <c r="TNM12" s="236"/>
      <c r="TNN12" s="236"/>
      <c r="TNO12" s="236"/>
      <c r="TNP12" s="236"/>
      <c r="TNQ12" s="236"/>
      <c r="TNR12" s="236"/>
      <c r="TNS12" s="236"/>
      <c r="TNT12" s="236"/>
      <c r="TNU12" s="236"/>
      <c r="TNV12" s="236"/>
      <c r="TNW12" s="236"/>
      <c r="TNX12" s="236"/>
      <c r="TNY12" s="236"/>
      <c r="TNZ12" s="236"/>
      <c r="TOA12" s="236"/>
      <c r="TOB12" s="236"/>
      <c r="TOC12" s="236"/>
      <c r="TOD12" s="236"/>
      <c r="TOE12" s="236"/>
      <c r="TOF12" s="236"/>
      <c r="TOG12" s="236"/>
      <c r="TOH12" s="236"/>
      <c r="TOI12" s="236"/>
      <c r="TOJ12" s="236"/>
      <c r="TOK12" s="236"/>
      <c r="TOL12" s="236"/>
      <c r="TOM12" s="236"/>
      <c r="TON12" s="236"/>
      <c r="TOO12" s="236"/>
      <c r="TOP12" s="236"/>
      <c r="TOQ12" s="236"/>
      <c r="TOR12" s="236"/>
      <c r="TOS12" s="236"/>
      <c r="TOT12" s="236"/>
      <c r="TOU12" s="236"/>
      <c r="TOV12" s="236"/>
      <c r="TOW12" s="236"/>
      <c r="TOX12" s="236"/>
      <c r="TOY12" s="236"/>
      <c r="TOZ12" s="236"/>
      <c r="TPA12" s="236"/>
      <c r="TPB12" s="236"/>
      <c r="TPC12" s="236"/>
      <c r="TPD12" s="236"/>
      <c r="TPE12" s="236"/>
      <c r="TPF12" s="236"/>
      <c r="TPG12" s="236"/>
      <c r="TPH12" s="236"/>
      <c r="TPI12" s="236"/>
      <c r="TPJ12" s="236"/>
      <c r="TPK12" s="236"/>
      <c r="TPL12" s="236"/>
      <c r="TPM12" s="236"/>
      <c r="TPN12" s="236"/>
      <c r="TPO12" s="236"/>
      <c r="TPP12" s="236"/>
      <c r="TPQ12" s="236"/>
      <c r="TPR12" s="236"/>
      <c r="TPS12" s="236"/>
      <c r="TPT12" s="236"/>
      <c r="TPU12" s="236"/>
      <c r="TPV12" s="236"/>
      <c r="TPW12" s="236"/>
      <c r="TPX12" s="236"/>
      <c r="TPY12" s="236"/>
      <c r="TPZ12" s="236"/>
      <c r="TQA12" s="236"/>
      <c r="TQB12" s="236"/>
      <c r="TQC12" s="236"/>
      <c r="TQD12" s="236"/>
      <c r="TQE12" s="236"/>
      <c r="TQF12" s="236"/>
      <c r="TQG12" s="236"/>
      <c r="TQH12" s="236"/>
      <c r="TQI12" s="236"/>
      <c r="TQJ12" s="236"/>
      <c r="TQK12" s="236"/>
      <c r="TQL12" s="236"/>
      <c r="TQM12" s="236"/>
      <c r="TQN12" s="236"/>
      <c r="TQO12" s="236"/>
      <c r="TQP12" s="236"/>
      <c r="TQQ12" s="236"/>
      <c r="TQR12" s="236"/>
      <c r="TQS12" s="236"/>
      <c r="TQT12" s="236"/>
      <c r="TQU12" s="236"/>
      <c r="TQV12" s="236"/>
      <c r="TQW12" s="236"/>
      <c r="TQX12" s="236"/>
      <c r="TQY12" s="236"/>
      <c r="TQZ12" s="236"/>
      <c r="TRA12" s="236"/>
      <c r="TRB12" s="236"/>
      <c r="TRC12" s="236"/>
      <c r="TRD12" s="236"/>
      <c r="TRE12" s="236"/>
      <c r="TRF12" s="236"/>
      <c r="TRG12" s="236"/>
      <c r="TRH12" s="236"/>
      <c r="TRI12" s="236"/>
      <c r="TRJ12" s="236"/>
      <c r="TRK12" s="236"/>
      <c r="TRL12" s="236"/>
      <c r="TRM12" s="236"/>
      <c r="TRN12" s="236"/>
      <c r="TRO12" s="236"/>
      <c r="TRP12" s="236"/>
      <c r="TRQ12" s="236"/>
      <c r="TRR12" s="236"/>
      <c r="TRS12" s="236"/>
      <c r="TRT12" s="236"/>
      <c r="TRU12" s="236"/>
      <c r="TRV12" s="236"/>
      <c r="TRW12" s="236"/>
      <c r="TRX12" s="236"/>
      <c r="TRY12" s="236"/>
      <c r="TRZ12" s="236"/>
      <c r="TSA12" s="236"/>
      <c r="TSB12" s="236"/>
      <c r="TSC12" s="236"/>
      <c r="TSD12" s="236"/>
      <c r="TSE12" s="236"/>
      <c r="TSF12" s="236"/>
      <c r="TSG12" s="236"/>
      <c r="TSH12" s="236"/>
      <c r="TSI12" s="236"/>
      <c r="TSJ12" s="236"/>
      <c r="TSK12" s="236"/>
      <c r="TSL12" s="236"/>
      <c r="TSM12" s="236"/>
      <c r="TSN12" s="236"/>
      <c r="TSO12" s="236"/>
      <c r="TSP12" s="236"/>
      <c r="TSQ12" s="236"/>
      <c r="TSR12" s="236"/>
      <c r="TSS12" s="236"/>
      <c r="TST12" s="236"/>
      <c r="TSU12" s="236"/>
      <c r="TSV12" s="236"/>
      <c r="TSW12" s="236"/>
      <c r="TSX12" s="236"/>
      <c r="TSY12" s="236"/>
      <c r="TSZ12" s="236"/>
      <c r="TTA12" s="236"/>
      <c r="TTB12" s="236"/>
      <c r="TTC12" s="236"/>
      <c r="TTD12" s="236"/>
      <c r="TTE12" s="236"/>
      <c r="TTF12" s="236"/>
      <c r="TTG12" s="236"/>
      <c r="TTH12" s="236"/>
      <c r="TTI12" s="236"/>
      <c r="TTJ12" s="236"/>
      <c r="TTK12" s="236"/>
      <c r="TTL12" s="236"/>
      <c r="TTM12" s="236"/>
      <c r="TTN12" s="236"/>
      <c r="TTO12" s="236"/>
      <c r="TTP12" s="236"/>
      <c r="TTQ12" s="236"/>
      <c r="TTR12" s="236"/>
      <c r="TTS12" s="236"/>
      <c r="TTT12" s="236"/>
      <c r="TTU12" s="236"/>
      <c r="TTV12" s="236"/>
      <c r="TTW12" s="236"/>
      <c r="TTX12" s="236"/>
      <c r="TTY12" s="236"/>
      <c r="TTZ12" s="236"/>
      <c r="TUA12" s="236"/>
      <c r="TUB12" s="236"/>
      <c r="TUC12" s="236"/>
      <c r="TUD12" s="236"/>
      <c r="TUE12" s="236"/>
      <c r="TUF12" s="236"/>
      <c r="TUG12" s="236"/>
      <c r="TUH12" s="236"/>
      <c r="TUI12" s="236"/>
      <c r="TUJ12" s="236"/>
      <c r="TUK12" s="236"/>
      <c r="TUL12" s="236"/>
      <c r="TUM12" s="236"/>
      <c r="TUN12" s="236"/>
      <c r="TUO12" s="236"/>
      <c r="TUP12" s="236"/>
      <c r="TUQ12" s="236"/>
      <c r="TUR12" s="236"/>
      <c r="TUS12" s="236"/>
      <c r="TUT12" s="236"/>
      <c r="TUU12" s="236"/>
      <c r="TUV12" s="236"/>
      <c r="TUW12" s="236"/>
      <c r="TUX12" s="236"/>
      <c r="TUY12" s="236"/>
      <c r="TUZ12" s="236"/>
      <c r="TVA12" s="236"/>
      <c r="TVB12" s="236"/>
      <c r="TVC12" s="236"/>
      <c r="TVD12" s="236"/>
      <c r="TVE12" s="236"/>
      <c r="TVF12" s="236"/>
      <c r="TVG12" s="236"/>
      <c r="TVH12" s="236"/>
      <c r="TVI12" s="236"/>
      <c r="TVJ12" s="236"/>
      <c r="TVK12" s="236"/>
      <c r="TVL12" s="236"/>
      <c r="TVM12" s="236"/>
      <c r="TVN12" s="236"/>
      <c r="TVO12" s="236"/>
      <c r="TVP12" s="236"/>
      <c r="TVQ12" s="236"/>
      <c r="TVR12" s="236"/>
      <c r="TVS12" s="236"/>
      <c r="TVT12" s="236"/>
      <c r="TVU12" s="236"/>
      <c r="TVV12" s="236"/>
      <c r="TVW12" s="236"/>
      <c r="TVX12" s="236"/>
      <c r="TVY12" s="236"/>
      <c r="TVZ12" s="236"/>
      <c r="TWA12" s="236"/>
      <c r="TWB12" s="236"/>
      <c r="TWC12" s="236"/>
      <c r="TWD12" s="236"/>
      <c r="TWE12" s="236"/>
      <c r="TWF12" s="236"/>
      <c r="TWG12" s="236"/>
      <c r="TWH12" s="236"/>
      <c r="TWI12" s="236"/>
      <c r="TWJ12" s="236"/>
      <c r="TWK12" s="236"/>
      <c r="TWL12" s="236"/>
      <c r="TWM12" s="236"/>
      <c r="TWN12" s="236"/>
      <c r="TWO12" s="236"/>
      <c r="TWP12" s="236"/>
      <c r="TWQ12" s="236"/>
      <c r="TWR12" s="236"/>
      <c r="TWS12" s="236"/>
      <c r="TWT12" s="236"/>
      <c r="TWU12" s="236"/>
      <c r="TWV12" s="236"/>
      <c r="TWW12" s="236"/>
      <c r="TWX12" s="236"/>
      <c r="TWY12" s="236"/>
      <c r="TWZ12" s="236"/>
      <c r="TXA12" s="236"/>
      <c r="TXB12" s="236"/>
      <c r="TXC12" s="236"/>
      <c r="TXD12" s="236"/>
      <c r="TXE12" s="236"/>
      <c r="TXF12" s="236"/>
      <c r="TXG12" s="236"/>
      <c r="TXH12" s="236"/>
      <c r="TXI12" s="236"/>
      <c r="TXJ12" s="236"/>
      <c r="TXK12" s="236"/>
      <c r="TXL12" s="236"/>
      <c r="TXM12" s="236"/>
      <c r="TXN12" s="236"/>
      <c r="TXO12" s="236"/>
      <c r="TXP12" s="236"/>
      <c r="TXQ12" s="236"/>
      <c r="TXR12" s="236"/>
      <c r="TXS12" s="236"/>
      <c r="TXT12" s="236"/>
      <c r="TXU12" s="236"/>
      <c r="TXV12" s="236"/>
      <c r="TXW12" s="236"/>
      <c r="TXX12" s="236"/>
      <c r="TXY12" s="236"/>
      <c r="TXZ12" s="236"/>
      <c r="TYA12" s="236"/>
      <c r="TYB12" s="236"/>
      <c r="TYC12" s="236"/>
      <c r="TYD12" s="236"/>
      <c r="TYE12" s="236"/>
      <c r="TYF12" s="236"/>
      <c r="TYG12" s="236"/>
      <c r="TYH12" s="236"/>
      <c r="TYI12" s="236"/>
      <c r="TYJ12" s="236"/>
      <c r="TYK12" s="236"/>
      <c r="TYL12" s="236"/>
      <c r="TYM12" s="236"/>
      <c r="TYN12" s="236"/>
      <c r="TYO12" s="236"/>
      <c r="TYP12" s="236"/>
      <c r="TYQ12" s="236"/>
      <c r="TYR12" s="236"/>
      <c r="TYS12" s="236"/>
      <c r="TYT12" s="236"/>
      <c r="TYU12" s="236"/>
      <c r="TYV12" s="236"/>
      <c r="TYW12" s="236"/>
      <c r="TYX12" s="236"/>
      <c r="TYY12" s="236"/>
      <c r="TYZ12" s="236"/>
      <c r="TZA12" s="236"/>
      <c r="TZB12" s="236"/>
      <c r="TZC12" s="236"/>
      <c r="TZD12" s="236"/>
      <c r="TZE12" s="236"/>
      <c r="TZF12" s="236"/>
      <c r="TZG12" s="236"/>
      <c r="TZH12" s="236"/>
      <c r="TZI12" s="236"/>
      <c r="TZJ12" s="236"/>
      <c r="TZK12" s="236"/>
      <c r="TZL12" s="236"/>
      <c r="TZM12" s="236"/>
      <c r="TZN12" s="236"/>
      <c r="TZO12" s="236"/>
      <c r="TZP12" s="236"/>
      <c r="TZQ12" s="236"/>
      <c r="TZR12" s="236"/>
      <c r="TZS12" s="236"/>
      <c r="TZT12" s="236"/>
      <c r="TZU12" s="236"/>
      <c r="TZV12" s="236"/>
      <c r="TZW12" s="236"/>
      <c r="TZX12" s="236"/>
      <c r="TZY12" s="236"/>
      <c r="TZZ12" s="236"/>
      <c r="UAA12" s="236"/>
      <c r="UAB12" s="236"/>
      <c r="UAC12" s="236"/>
      <c r="UAD12" s="236"/>
      <c r="UAE12" s="236"/>
      <c r="UAF12" s="236"/>
      <c r="UAG12" s="236"/>
      <c r="UAH12" s="236"/>
      <c r="UAI12" s="236"/>
      <c r="UAJ12" s="236"/>
      <c r="UAK12" s="236"/>
      <c r="UAL12" s="236"/>
      <c r="UAM12" s="236"/>
      <c r="UAN12" s="236"/>
      <c r="UAO12" s="236"/>
      <c r="UAP12" s="236"/>
      <c r="UAQ12" s="236"/>
      <c r="UAR12" s="236"/>
      <c r="UAS12" s="236"/>
      <c r="UAT12" s="236"/>
      <c r="UAU12" s="236"/>
      <c r="UAV12" s="236"/>
      <c r="UAW12" s="236"/>
      <c r="UAX12" s="236"/>
      <c r="UAY12" s="236"/>
      <c r="UAZ12" s="236"/>
      <c r="UBA12" s="236"/>
      <c r="UBB12" s="236"/>
      <c r="UBC12" s="236"/>
      <c r="UBD12" s="236"/>
      <c r="UBE12" s="236"/>
      <c r="UBF12" s="236"/>
      <c r="UBG12" s="236"/>
      <c r="UBH12" s="236"/>
      <c r="UBI12" s="236"/>
      <c r="UBJ12" s="236"/>
      <c r="UBK12" s="236"/>
      <c r="UBL12" s="236"/>
      <c r="UBM12" s="236"/>
      <c r="UBN12" s="236"/>
      <c r="UBO12" s="236"/>
      <c r="UBP12" s="236"/>
      <c r="UBQ12" s="236"/>
      <c r="UBR12" s="236"/>
      <c r="UBS12" s="236"/>
      <c r="UBT12" s="236"/>
      <c r="UBU12" s="236"/>
      <c r="UBV12" s="236"/>
      <c r="UBW12" s="236"/>
      <c r="UBX12" s="236"/>
      <c r="UBY12" s="236"/>
      <c r="UBZ12" s="236"/>
      <c r="UCA12" s="236"/>
      <c r="UCB12" s="236"/>
      <c r="UCC12" s="236"/>
      <c r="UCD12" s="236"/>
      <c r="UCE12" s="236"/>
      <c r="UCF12" s="236"/>
      <c r="UCG12" s="236"/>
      <c r="UCH12" s="236"/>
      <c r="UCI12" s="236"/>
      <c r="UCJ12" s="236"/>
      <c r="UCK12" s="236"/>
      <c r="UCL12" s="236"/>
      <c r="UCM12" s="236"/>
      <c r="UCN12" s="236"/>
      <c r="UCO12" s="236"/>
      <c r="UCP12" s="236"/>
      <c r="UCQ12" s="236"/>
      <c r="UCR12" s="236"/>
      <c r="UCS12" s="236"/>
      <c r="UCT12" s="236"/>
      <c r="UCU12" s="236"/>
      <c r="UCV12" s="236"/>
      <c r="UCW12" s="236"/>
      <c r="UCX12" s="236"/>
      <c r="UCY12" s="236"/>
      <c r="UCZ12" s="236"/>
      <c r="UDA12" s="236"/>
      <c r="UDB12" s="236"/>
      <c r="UDC12" s="236"/>
      <c r="UDD12" s="236"/>
      <c r="UDE12" s="236"/>
      <c r="UDF12" s="236"/>
      <c r="UDG12" s="236"/>
      <c r="UDH12" s="236"/>
      <c r="UDI12" s="236"/>
      <c r="UDJ12" s="236"/>
      <c r="UDK12" s="236"/>
      <c r="UDL12" s="236"/>
      <c r="UDM12" s="236"/>
      <c r="UDN12" s="236"/>
      <c r="UDO12" s="236"/>
      <c r="UDP12" s="236"/>
      <c r="UDQ12" s="236"/>
      <c r="UDR12" s="236"/>
      <c r="UDS12" s="236"/>
      <c r="UDT12" s="236"/>
      <c r="UDU12" s="236"/>
      <c r="UDV12" s="236"/>
      <c r="UDW12" s="236"/>
      <c r="UDX12" s="236"/>
      <c r="UDY12" s="236"/>
      <c r="UDZ12" s="236"/>
      <c r="UEA12" s="236"/>
      <c r="UEB12" s="236"/>
      <c r="UEC12" s="236"/>
      <c r="UED12" s="236"/>
      <c r="UEE12" s="236"/>
      <c r="UEF12" s="236"/>
      <c r="UEG12" s="236"/>
      <c r="UEH12" s="236"/>
      <c r="UEI12" s="236"/>
      <c r="UEJ12" s="236"/>
      <c r="UEK12" s="236"/>
      <c r="UEL12" s="236"/>
      <c r="UEM12" s="236"/>
      <c r="UEN12" s="236"/>
      <c r="UEO12" s="236"/>
      <c r="UEP12" s="236"/>
      <c r="UEQ12" s="236"/>
      <c r="UER12" s="236"/>
      <c r="UES12" s="236"/>
      <c r="UET12" s="236"/>
      <c r="UEU12" s="236"/>
      <c r="UEV12" s="236"/>
      <c r="UEW12" s="236"/>
      <c r="UEX12" s="236"/>
      <c r="UEY12" s="236"/>
      <c r="UEZ12" s="236"/>
      <c r="UFA12" s="236"/>
      <c r="UFB12" s="236"/>
      <c r="UFC12" s="236"/>
      <c r="UFD12" s="236"/>
      <c r="UFE12" s="236"/>
      <c r="UFF12" s="236"/>
      <c r="UFG12" s="236"/>
      <c r="UFH12" s="236"/>
      <c r="UFI12" s="236"/>
      <c r="UFJ12" s="236"/>
      <c r="UFK12" s="236"/>
      <c r="UFL12" s="236"/>
      <c r="UFM12" s="236"/>
      <c r="UFN12" s="236"/>
      <c r="UFO12" s="236"/>
      <c r="UFP12" s="236"/>
      <c r="UFQ12" s="236"/>
      <c r="UFR12" s="236"/>
      <c r="UFS12" s="236"/>
      <c r="UFT12" s="236"/>
      <c r="UFU12" s="236"/>
      <c r="UFV12" s="236"/>
      <c r="UFW12" s="236"/>
      <c r="UFX12" s="236"/>
      <c r="UFY12" s="236"/>
      <c r="UFZ12" s="236"/>
      <c r="UGA12" s="236"/>
      <c r="UGB12" s="236"/>
      <c r="UGC12" s="236"/>
      <c r="UGD12" s="236"/>
      <c r="UGE12" s="236"/>
      <c r="UGF12" s="236"/>
      <c r="UGG12" s="236"/>
      <c r="UGH12" s="236"/>
      <c r="UGI12" s="236"/>
      <c r="UGJ12" s="236"/>
      <c r="UGK12" s="236"/>
      <c r="UGL12" s="236"/>
      <c r="UGM12" s="236"/>
      <c r="UGN12" s="236"/>
      <c r="UGO12" s="236"/>
      <c r="UGP12" s="236"/>
      <c r="UGQ12" s="236"/>
      <c r="UGR12" s="236"/>
      <c r="UGS12" s="236"/>
      <c r="UGT12" s="236"/>
      <c r="UGU12" s="236"/>
      <c r="UGV12" s="236"/>
      <c r="UGW12" s="236"/>
      <c r="UGX12" s="236"/>
      <c r="UGY12" s="236"/>
      <c r="UGZ12" s="236"/>
      <c r="UHA12" s="236"/>
      <c r="UHB12" s="236"/>
      <c r="UHC12" s="236"/>
      <c r="UHD12" s="236"/>
      <c r="UHE12" s="236"/>
      <c r="UHF12" s="236"/>
      <c r="UHG12" s="236"/>
      <c r="UHH12" s="236"/>
      <c r="UHI12" s="236"/>
      <c r="UHJ12" s="236"/>
      <c r="UHK12" s="236"/>
      <c r="UHL12" s="236"/>
      <c r="UHM12" s="236"/>
      <c r="UHN12" s="236"/>
      <c r="UHO12" s="236"/>
      <c r="UHP12" s="236"/>
      <c r="UHQ12" s="236"/>
      <c r="UHR12" s="236"/>
      <c r="UHS12" s="236"/>
      <c r="UHT12" s="236"/>
      <c r="UHU12" s="236"/>
      <c r="UHV12" s="236"/>
      <c r="UHW12" s="236"/>
      <c r="UHX12" s="236"/>
      <c r="UHY12" s="236"/>
      <c r="UHZ12" s="236"/>
      <c r="UIA12" s="236"/>
      <c r="UIB12" s="236"/>
      <c r="UIC12" s="236"/>
      <c r="UID12" s="236"/>
      <c r="UIE12" s="236"/>
      <c r="UIF12" s="236"/>
      <c r="UIG12" s="236"/>
      <c r="UIH12" s="236"/>
      <c r="UII12" s="236"/>
      <c r="UIJ12" s="236"/>
      <c r="UIK12" s="236"/>
      <c r="UIL12" s="236"/>
      <c r="UIM12" s="236"/>
      <c r="UIN12" s="236"/>
      <c r="UIO12" s="236"/>
      <c r="UIP12" s="236"/>
      <c r="UIQ12" s="236"/>
      <c r="UIR12" s="236"/>
      <c r="UIS12" s="236"/>
      <c r="UIT12" s="236"/>
      <c r="UIU12" s="236"/>
      <c r="UIV12" s="236"/>
      <c r="UIW12" s="236"/>
      <c r="UIX12" s="236"/>
      <c r="UIY12" s="236"/>
      <c r="UIZ12" s="236"/>
      <c r="UJA12" s="236"/>
      <c r="UJB12" s="236"/>
      <c r="UJC12" s="236"/>
      <c r="UJD12" s="236"/>
      <c r="UJE12" s="236"/>
      <c r="UJF12" s="236"/>
      <c r="UJG12" s="236"/>
      <c r="UJH12" s="236"/>
      <c r="UJI12" s="236"/>
      <c r="UJJ12" s="236"/>
      <c r="UJK12" s="236"/>
      <c r="UJL12" s="236"/>
      <c r="UJM12" s="236"/>
      <c r="UJN12" s="236"/>
      <c r="UJO12" s="236"/>
      <c r="UJP12" s="236"/>
      <c r="UJQ12" s="236"/>
      <c r="UJR12" s="236"/>
      <c r="UJS12" s="236"/>
      <c r="UJT12" s="236"/>
      <c r="UJU12" s="236"/>
      <c r="UJV12" s="236"/>
      <c r="UJW12" s="236"/>
      <c r="UJX12" s="236"/>
      <c r="UJY12" s="236"/>
      <c r="UJZ12" s="236"/>
      <c r="UKA12" s="236"/>
      <c r="UKB12" s="236"/>
      <c r="UKC12" s="236"/>
      <c r="UKD12" s="236"/>
      <c r="UKE12" s="236"/>
      <c r="UKF12" s="236"/>
      <c r="UKG12" s="236"/>
      <c r="UKH12" s="236"/>
      <c r="UKI12" s="236"/>
      <c r="UKJ12" s="236"/>
      <c r="UKK12" s="236"/>
      <c r="UKL12" s="236"/>
      <c r="UKM12" s="236"/>
      <c r="UKN12" s="236"/>
      <c r="UKO12" s="236"/>
      <c r="UKP12" s="236"/>
      <c r="UKQ12" s="236"/>
      <c r="UKR12" s="236"/>
      <c r="UKS12" s="236"/>
      <c r="UKT12" s="236"/>
      <c r="UKU12" s="236"/>
      <c r="UKV12" s="236"/>
      <c r="UKW12" s="236"/>
      <c r="UKX12" s="236"/>
      <c r="UKY12" s="236"/>
      <c r="UKZ12" s="236"/>
      <c r="ULA12" s="236"/>
      <c r="ULB12" s="236"/>
      <c r="ULC12" s="236"/>
      <c r="ULD12" s="236"/>
      <c r="ULE12" s="236"/>
      <c r="ULF12" s="236"/>
      <c r="ULG12" s="236"/>
      <c r="ULH12" s="236"/>
      <c r="ULI12" s="236"/>
      <c r="ULJ12" s="236"/>
      <c r="ULK12" s="236"/>
      <c r="ULL12" s="236"/>
      <c r="ULM12" s="236"/>
      <c r="ULN12" s="236"/>
      <c r="ULO12" s="236"/>
      <c r="ULP12" s="236"/>
      <c r="ULQ12" s="236"/>
      <c r="ULR12" s="236"/>
      <c r="ULS12" s="236"/>
      <c r="ULT12" s="236"/>
      <c r="ULU12" s="236"/>
      <c r="ULV12" s="236"/>
      <c r="ULW12" s="236"/>
      <c r="ULX12" s="236"/>
      <c r="ULY12" s="236"/>
      <c r="ULZ12" s="236"/>
      <c r="UMA12" s="236"/>
      <c r="UMB12" s="236"/>
      <c r="UMC12" s="236"/>
      <c r="UMD12" s="236"/>
      <c r="UME12" s="236"/>
      <c r="UMF12" s="236"/>
      <c r="UMG12" s="236"/>
      <c r="UMH12" s="236"/>
      <c r="UMI12" s="236"/>
      <c r="UMJ12" s="236"/>
      <c r="UMK12" s="236"/>
      <c r="UML12" s="236"/>
      <c r="UMM12" s="236"/>
      <c r="UMN12" s="236"/>
      <c r="UMO12" s="236"/>
      <c r="UMP12" s="236"/>
      <c r="UMQ12" s="236"/>
      <c r="UMR12" s="236"/>
      <c r="UMS12" s="236"/>
      <c r="UMT12" s="236"/>
      <c r="UMU12" s="236"/>
      <c r="UMV12" s="236"/>
      <c r="UMW12" s="236"/>
      <c r="UMX12" s="236"/>
      <c r="UMY12" s="236"/>
      <c r="UMZ12" s="236"/>
      <c r="UNA12" s="236"/>
      <c r="UNB12" s="236"/>
      <c r="UNC12" s="236"/>
      <c r="UND12" s="236"/>
      <c r="UNE12" s="236"/>
      <c r="UNF12" s="236"/>
      <c r="UNG12" s="236"/>
      <c r="UNH12" s="236"/>
      <c r="UNI12" s="236"/>
      <c r="UNJ12" s="236"/>
      <c r="UNK12" s="236"/>
      <c r="UNL12" s="236"/>
      <c r="UNM12" s="236"/>
      <c r="UNN12" s="236"/>
      <c r="UNO12" s="236"/>
      <c r="UNP12" s="236"/>
      <c r="UNQ12" s="236"/>
      <c r="UNR12" s="236"/>
      <c r="UNS12" s="236"/>
      <c r="UNT12" s="236"/>
      <c r="UNU12" s="236"/>
      <c r="UNV12" s="236"/>
      <c r="UNW12" s="236"/>
      <c r="UNX12" s="236"/>
      <c r="UNY12" s="236"/>
      <c r="UNZ12" s="236"/>
      <c r="UOA12" s="236"/>
      <c r="UOB12" s="236"/>
      <c r="UOC12" s="236"/>
      <c r="UOD12" s="236"/>
      <c r="UOE12" s="236"/>
      <c r="UOF12" s="236"/>
      <c r="UOG12" s="236"/>
      <c r="UOH12" s="236"/>
      <c r="UOI12" s="236"/>
      <c r="UOJ12" s="236"/>
      <c r="UOK12" s="236"/>
      <c r="UOL12" s="236"/>
      <c r="UOM12" s="236"/>
      <c r="UON12" s="236"/>
      <c r="UOO12" s="236"/>
      <c r="UOP12" s="236"/>
      <c r="UOQ12" s="236"/>
      <c r="UOR12" s="236"/>
      <c r="UOS12" s="236"/>
      <c r="UOT12" s="236"/>
      <c r="UOU12" s="236"/>
      <c r="UOV12" s="236"/>
      <c r="UOW12" s="236"/>
      <c r="UOX12" s="236"/>
      <c r="UOY12" s="236"/>
      <c r="UOZ12" s="236"/>
      <c r="UPA12" s="236"/>
      <c r="UPB12" s="236"/>
      <c r="UPC12" s="236"/>
      <c r="UPD12" s="236"/>
      <c r="UPE12" s="236"/>
      <c r="UPF12" s="236"/>
      <c r="UPG12" s="236"/>
      <c r="UPH12" s="236"/>
      <c r="UPI12" s="236"/>
      <c r="UPJ12" s="236"/>
      <c r="UPK12" s="236"/>
      <c r="UPL12" s="236"/>
      <c r="UPM12" s="236"/>
      <c r="UPN12" s="236"/>
      <c r="UPO12" s="236"/>
      <c r="UPP12" s="236"/>
      <c r="UPQ12" s="236"/>
      <c r="UPR12" s="236"/>
      <c r="UPS12" s="236"/>
      <c r="UPT12" s="236"/>
      <c r="UPU12" s="236"/>
      <c r="UPV12" s="236"/>
      <c r="UPW12" s="236"/>
      <c r="UPX12" s="236"/>
      <c r="UPY12" s="236"/>
      <c r="UPZ12" s="236"/>
      <c r="UQA12" s="236"/>
      <c r="UQB12" s="236"/>
      <c r="UQC12" s="236"/>
      <c r="UQD12" s="236"/>
      <c r="UQE12" s="236"/>
      <c r="UQF12" s="236"/>
      <c r="UQG12" s="236"/>
      <c r="UQH12" s="236"/>
      <c r="UQI12" s="236"/>
      <c r="UQJ12" s="236"/>
      <c r="UQK12" s="236"/>
      <c r="UQL12" s="236"/>
      <c r="UQM12" s="236"/>
      <c r="UQN12" s="236"/>
      <c r="UQO12" s="236"/>
      <c r="UQP12" s="236"/>
      <c r="UQQ12" s="236"/>
      <c r="UQR12" s="236"/>
      <c r="UQS12" s="236"/>
      <c r="UQT12" s="236"/>
      <c r="UQU12" s="236"/>
      <c r="UQV12" s="236"/>
      <c r="UQW12" s="236"/>
      <c r="UQX12" s="236"/>
      <c r="UQY12" s="236"/>
      <c r="UQZ12" s="236"/>
      <c r="URA12" s="236"/>
      <c r="URB12" s="236"/>
      <c r="URC12" s="236"/>
      <c r="URD12" s="236"/>
      <c r="URE12" s="236"/>
      <c r="URF12" s="236"/>
      <c r="URG12" s="236"/>
      <c r="URH12" s="236"/>
      <c r="URI12" s="236"/>
      <c r="URJ12" s="236"/>
      <c r="URK12" s="236"/>
      <c r="URL12" s="236"/>
      <c r="URM12" s="236"/>
      <c r="URN12" s="236"/>
      <c r="URO12" s="236"/>
      <c r="URP12" s="236"/>
      <c r="URQ12" s="236"/>
      <c r="URR12" s="236"/>
      <c r="URS12" s="236"/>
      <c r="URT12" s="236"/>
      <c r="URU12" s="236"/>
      <c r="URV12" s="236"/>
      <c r="URW12" s="236"/>
      <c r="URX12" s="236"/>
      <c r="URY12" s="236"/>
      <c r="URZ12" s="236"/>
      <c r="USA12" s="236"/>
      <c r="USB12" s="236"/>
      <c r="USC12" s="236"/>
      <c r="USD12" s="236"/>
      <c r="USE12" s="236"/>
      <c r="USF12" s="236"/>
      <c r="USG12" s="236"/>
      <c r="USH12" s="236"/>
      <c r="USI12" s="236"/>
      <c r="USJ12" s="236"/>
      <c r="USK12" s="236"/>
      <c r="USL12" s="236"/>
      <c r="USM12" s="236"/>
      <c r="USN12" s="236"/>
      <c r="USO12" s="236"/>
      <c r="USP12" s="236"/>
      <c r="USQ12" s="236"/>
      <c r="USR12" s="236"/>
      <c r="USS12" s="236"/>
      <c r="UST12" s="236"/>
      <c r="USU12" s="236"/>
      <c r="USV12" s="236"/>
      <c r="USW12" s="236"/>
      <c r="USX12" s="236"/>
      <c r="USY12" s="236"/>
      <c r="USZ12" s="236"/>
      <c r="UTA12" s="236"/>
      <c r="UTB12" s="236"/>
      <c r="UTC12" s="236"/>
      <c r="UTD12" s="236"/>
      <c r="UTE12" s="236"/>
      <c r="UTF12" s="236"/>
      <c r="UTG12" s="236"/>
      <c r="UTH12" s="236"/>
      <c r="UTI12" s="236"/>
      <c r="UTJ12" s="236"/>
      <c r="UTK12" s="236"/>
      <c r="UTL12" s="236"/>
      <c r="UTM12" s="236"/>
      <c r="UTN12" s="236"/>
      <c r="UTO12" s="236"/>
      <c r="UTP12" s="236"/>
      <c r="UTQ12" s="236"/>
      <c r="UTR12" s="236"/>
      <c r="UTS12" s="236"/>
      <c r="UTT12" s="236"/>
      <c r="UTU12" s="236"/>
      <c r="UTV12" s="236"/>
      <c r="UTW12" s="236"/>
      <c r="UTX12" s="236"/>
      <c r="UTY12" s="236"/>
      <c r="UTZ12" s="236"/>
      <c r="UUA12" s="236"/>
      <c r="UUB12" s="236"/>
      <c r="UUC12" s="236"/>
      <c r="UUD12" s="236"/>
      <c r="UUE12" s="236"/>
      <c r="UUF12" s="236"/>
      <c r="UUG12" s="236"/>
      <c r="UUH12" s="236"/>
      <c r="UUI12" s="236"/>
      <c r="UUJ12" s="236"/>
      <c r="UUK12" s="236"/>
      <c r="UUL12" s="236"/>
      <c r="UUM12" s="236"/>
      <c r="UUN12" s="236"/>
      <c r="UUO12" s="236"/>
      <c r="UUP12" s="236"/>
      <c r="UUQ12" s="236"/>
      <c r="UUR12" s="236"/>
      <c r="UUS12" s="236"/>
      <c r="UUT12" s="236"/>
      <c r="UUU12" s="236"/>
      <c r="UUV12" s="236"/>
      <c r="UUW12" s="236"/>
      <c r="UUX12" s="236"/>
      <c r="UUY12" s="236"/>
      <c r="UUZ12" s="236"/>
      <c r="UVA12" s="236"/>
      <c r="UVB12" s="236"/>
      <c r="UVC12" s="236"/>
      <c r="UVD12" s="236"/>
      <c r="UVE12" s="236"/>
      <c r="UVF12" s="236"/>
      <c r="UVG12" s="236"/>
      <c r="UVH12" s="236"/>
      <c r="UVI12" s="236"/>
      <c r="UVJ12" s="236"/>
      <c r="UVK12" s="236"/>
      <c r="UVL12" s="236"/>
      <c r="UVM12" s="236"/>
      <c r="UVN12" s="236"/>
      <c r="UVO12" s="236"/>
      <c r="UVP12" s="236"/>
      <c r="UVQ12" s="236"/>
      <c r="UVR12" s="236"/>
      <c r="UVS12" s="236"/>
      <c r="UVT12" s="236"/>
      <c r="UVU12" s="236"/>
      <c r="UVV12" s="236"/>
      <c r="UVW12" s="236"/>
      <c r="UVX12" s="236"/>
      <c r="UVY12" s="236"/>
      <c r="UVZ12" s="236"/>
      <c r="UWA12" s="236"/>
      <c r="UWB12" s="236"/>
      <c r="UWC12" s="236"/>
      <c r="UWD12" s="236"/>
      <c r="UWE12" s="236"/>
      <c r="UWF12" s="236"/>
      <c r="UWG12" s="236"/>
      <c r="UWH12" s="236"/>
      <c r="UWI12" s="236"/>
      <c r="UWJ12" s="236"/>
      <c r="UWK12" s="236"/>
      <c r="UWL12" s="236"/>
      <c r="UWM12" s="236"/>
      <c r="UWN12" s="236"/>
      <c r="UWO12" s="236"/>
      <c r="UWP12" s="236"/>
      <c r="UWQ12" s="236"/>
      <c r="UWR12" s="236"/>
      <c r="UWS12" s="236"/>
      <c r="UWT12" s="236"/>
      <c r="UWU12" s="236"/>
      <c r="UWV12" s="236"/>
      <c r="UWW12" s="236"/>
      <c r="UWX12" s="236"/>
      <c r="UWY12" s="236"/>
      <c r="UWZ12" s="236"/>
      <c r="UXA12" s="236"/>
      <c r="UXB12" s="236"/>
      <c r="UXC12" s="236"/>
      <c r="UXD12" s="236"/>
      <c r="UXE12" s="236"/>
      <c r="UXF12" s="236"/>
      <c r="UXG12" s="236"/>
      <c r="UXH12" s="236"/>
      <c r="UXI12" s="236"/>
      <c r="UXJ12" s="236"/>
      <c r="UXK12" s="236"/>
      <c r="UXL12" s="236"/>
      <c r="UXM12" s="236"/>
      <c r="UXN12" s="236"/>
      <c r="UXO12" s="236"/>
      <c r="UXP12" s="236"/>
      <c r="UXQ12" s="236"/>
      <c r="UXR12" s="236"/>
      <c r="UXS12" s="236"/>
      <c r="UXT12" s="236"/>
      <c r="UXU12" s="236"/>
      <c r="UXV12" s="236"/>
      <c r="UXW12" s="236"/>
      <c r="UXX12" s="236"/>
      <c r="UXY12" s="236"/>
      <c r="UXZ12" s="236"/>
      <c r="UYA12" s="236"/>
      <c r="UYB12" s="236"/>
      <c r="UYC12" s="236"/>
      <c r="UYD12" s="236"/>
      <c r="UYE12" s="236"/>
      <c r="UYF12" s="236"/>
      <c r="UYG12" s="236"/>
      <c r="UYH12" s="236"/>
      <c r="UYI12" s="236"/>
      <c r="UYJ12" s="236"/>
      <c r="UYK12" s="236"/>
      <c r="UYL12" s="236"/>
      <c r="UYM12" s="236"/>
      <c r="UYN12" s="236"/>
      <c r="UYO12" s="236"/>
      <c r="UYP12" s="236"/>
      <c r="UYQ12" s="236"/>
      <c r="UYR12" s="236"/>
      <c r="UYS12" s="236"/>
      <c r="UYT12" s="236"/>
      <c r="UYU12" s="236"/>
      <c r="UYV12" s="236"/>
      <c r="UYW12" s="236"/>
      <c r="UYX12" s="236"/>
      <c r="UYY12" s="236"/>
      <c r="UYZ12" s="236"/>
      <c r="UZA12" s="236"/>
      <c r="UZB12" s="236"/>
      <c r="UZC12" s="236"/>
      <c r="UZD12" s="236"/>
      <c r="UZE12" s="236"/>
      <c r="UZF12" s="236"/>
      <c r="UZG12" s="236"/>
      <c r="UZH12" s="236"/>
      <c r="UZI12" s="236"/>
      <c r="UZJ12" s="236"/>
      <c r="UZK12" s="236"/>
      <c r="UZL12" s="236"/>
      <c r="UZM12" s="236"/>
      <c r="UZN12" s="236"/>
      <c r="UZO12" s="236"/>
      <c r="UZP12" s="236"/>
      <c r="UZQ12" s="236"/>
      <c r="UZR12" s="236"/>
      <c r="UZS12" s="236"/>
      <c r="UZT12" s="236"/>
      <c r="UZU12" s="236"/>
      <c r="UZV12" s="236"/>
      <c r="UZW12" s="236"/>
      <c r="UZX12" s="236"/>
      <c r="UZY12" s="236"/>
      <c r="UZZ12" s="236"/>
      <c r="VAA12" s="236"/>
      <c r="VAB12" s="236"/>
      <c r="VAC12" s="236"/>
      <c r="VAD12" s="236"/>
      <c r="VAE12" s="236"/>
      <c r="VAF12" s="236"/>
      <c r="VAG12" s="236"/>
      <c r="VAH12" s="236"/>
      <c r="VAI12" s="236"/>
      <c r="VAJ12" s="236"/>
      <c r="VAK12" s="236"/>
      <c r="VAL12" s="236"/>
      <c r="VAM12" s="236"/>
      <c r="VAN12" s="236"/>
      <c r="VAO12" s="236"/>
      <c r="VAP12" s="236"/>
      <c r="VAQ12" s="236"/>
      <c r="VAR12" s="236"/>
      <c r="VAS12" s="236"/>
      <c r="VAT12" s="236"/>
      <c r="VAU12" s="236"/>
      <c r="VAV12" s="236"/>
      <c r="VAW12" s="236"/>
      <c r="VAX12" s="236"/>
      <c r="VAY12" s="236"/>
      <c r="VAZ12" s="236"/>
      <c r="VBA12" s="236"/>
      <c r="VBB12" s="236"/>
      <c r="VBC12" s="236"/>
      <c r="VBD12" s="236"/>
      <c r="VBE12" s="236"/>
      <c r="VBF12" s="236"/>
      <c r="VBG12" s="236"/>
      <c r="VBH12" s="236"/>
      <c r="VBI12" s="236"/>
      <c r="VBJ12" s="236"/>
      <c r="VBK12" s="236"/>
      <c r="VBL12" s="236"/>
      <c r="VBM12" s="236"/>
      <c r="VBN12" s="236"/>
      <c r="VBO12" s="236"/>
      <c r="VBP12" s="236"/>
      <c r="VBQ12" s="236"/>
      <c r="VBR12" s="236"/>
      <c r="VBS12" s="236"/>
      <c r="VBT12" s="236"/>
      <c r="VBU12" s="236"/>
      <c r="VBV12" s="236"/>
      <c r="VBW12" s="236"/>
      <c r="VBX12" s="236"/>
      <c r="VBY12" s="236"/>
      <c r="VBZ12" s="236"/>
      <c r="VCA12" s="236"/>
      <c r="VCB12" s="236"/>
      <c r="VCC12" s="236"/>
      <c r="VCD12" s="236"/>
      <c r="VCE12" s="236"/>
      <c r="VCF12" s="236"/>
      <c r="VCG12" s="236"/>
      <c r="VCH12" s="236"/>
      <c r="VCI12" s="236"/>
      <c r="VCJ12" s="236"/>
      <c r="VCK12" s="236"/>
      <c r="VCL12" s="236"/>
      <c r="VCM12" s="236"/>
      <c r="VCN12" s="236"/>
      <c r="VCO12" s="236"/>
      <c r="VCP12" s="236"/>
      <c r="VCQ12" s="236"/>
      <c r="VCR12" s="236"/>
      <c r="VCS12" s="236"/>
      <c r="VCT12" s="236"/>
      <c r="VCU12" s="236"/>
      <c r="VCV12" s="236"/>
      <c r="VCW12" s="236"/>
      <c r="VCX12" s="236"/>
      <c r="VCY12" s="236"/>
      <c r="VCZ12" s="236"/>
      <c r="VDA12" s="236"/>
      <c r="VDB12" s="236"/>
      <c r="VDC12" s="236"/>
      <c r="VDD12" s="236"/>
      <c r="VDE12" s="236"/>
      <c r="VDF12" s="236"/>
      <c r="VDG12" s="236"/>
      <c r="VDH12" s="236"/>
      <c r="VDI12" s="236"/>
      <c r="VDJ12" s="236"/>
      <c r="VDK12" s="236"/>
      <c r="VDL12" s="236"/>
      <c r="VDM12" s="236"/>
      <c r="VDN12" s="236"/>
      <c r="VDO12" s="236"/>
      <c r="VDP12" s="236"/>
      <c r="VDQ12" s="236"/>
      <c r="VDR12" s="236"/>
      <c r="VDS12" s="236"/>
      <c r="VDT12" s="236"/>
      <c r="VDU12" s="236"/>
      <c r="VDV12" s="236"/>
      <c r="VDW12" s="236"/>
      <c r="VDX12" s="236"/>
      <c r="VDY12" s="236"/>
      <c r="VDZ12" s="236"/>
      <c r="VEA12" s="236"/>
      <c r="VEB12" s="236"/>
      <c r="VEC12" s="236"/>
      <c r="VED12" s="236"/>
      <c r="VEE12" s="236"/>
      <c r="VEF12" s="236"/>
      <c r="VEG12" s="236"/>
      <c r="VEH12" s="236"/>
      <c r="VEI12" s="236"/>
      <c r="VEJ12" s="236"/>
      <c r="VEK12" s="236"/>
      <c r="VEL12" s="236"/>
      <c r="VEM12" s="236"/>
      <c r="VEN12" s="236"/>
      <c r="VEO12" s="236"/>
      <c r="VEP12" s="236"/>
      <c r="VEQ12" s="236"/>
      <c r="VER12" s="236"/>
      <c r="VES12" s="236"/>
      <c r="VET12" s="236"/>
      <c r="VEU12" s="236"/>
      <c r="VEV12" s="236"/>
      <c r="VEW12" s="236"/>
      <c r="VEX12" s="236"/>
      <c r="VEY12" s="236"/>
      <c r="VEZ12" s="236"/>
      <c r="VFA12" s="236"/>
      <c r="VFB12" s="236"/>
      <c r="VFC12" s="236"/>
      <c r="VFD12" s="236"/>
      <c r="VFE12" s="236"/>
      <c r="VFF12" s="236"/>
      <c r="VFG12" s="236"/>
      <c r="VFH12" s="236"/>
      <c r="VFI12" s="236"/>
      <c r="VFJ12" s="236"/>
      <c r="VFK12" s="236"/>
      <c r="VFL12" s="236"/>
      <c r="VFM12" s="236"/>
      <c r="VFN12" s="236"/>
      <c r="VFO12" s="236"/>
      <c r="VFP12" s="236"/>
      <c r="VFQ12" s="236"/>
      <c r="VFR12" s="236"/>
      <c r="VFS12" s="236"/>
      <c r="VFT12" s="236"/>
      <c r="VFU12" s="236"/>
      <c r="VFV12" s="236"/>
      <c r="VFW12" s="236"/>
      <c r="VFX12" s="236"/>
      <c r="VFY12" s="236"/>
      <c r="VFZ12" s="236"/>
      <c r="VGA12" s="236"/>
      <c r="VGB12" s="236"/>
      <c r="VGC12" s="236"/>
      <c r="VGD12" s="236"/>
      <c r="VGE12" s="236"/>
      <c r="VGF12" s="236"/>
      <c r="VGG12" s="236"/>
      <c r="VGH12" s="236"/>
      <c r="VGI12" s="236"/>
      <c r="VGJ12" s="236"/>
      <c r="VGK12" s="236"/>
      <c r="VGL12" s="236"/>
      <c r="VGM12" s="236"/>
      <c r="VGN12" s="236"/>
      <c r="VGO12" s="236"/>
      <c r="VGP12" s="236"/>
      <c r="VGQ12" s="236"/>
      <c r="VGR12" s="236"/>
      <c r="VGS12" s="236"/>
      <c r="VGT12" s="236"/>
      <c r="VGU12" s="236"/>
      <c r="VGV12" s="236"/>
      <c r="VGW12" s="236"/>
      <c r="VGX12" s="236"/>
      <c r="VGY12" s="236"/>
      <c r="VGZ12" s="236"/>
      <c r="VHA12" s="236"/>
      <c r="VHB12" s="236"/>
      <c r="VHC12" s="236"/>
      <c r="VHD12" s="236"/>
      <c r="VHE12" s="236"/>
      <c r="VHF12" s="236"/>
      <c r="VHG12" s="236"/>
      <c r="VHH12" s="236"/>
      <c r="VHI12" s="236"/>
      <c r="VHJ12" s="236"/>
      <c r="VHK12" s="236"/>
      <c r="VHL12" s="236"/>
      <c r="VHM12" s="236"/>
      <c r="VHN12" s="236"/>
      <c r="VHO12" s="236"/>
      <c r="VHP12" s="236"/>
      <c r="VHQ12" s="236"/>
      <c r="VHR12" s="236"/>
      <c r="VHS12" s="236"/>
      <c r="VHT12" s="236"/>
      <c r="VHU12" s="236"/>
      <c r="VHV12" s="236"/>
      <c r="VHW12" s="236"/>
      <c r="VHX12" s="236"/>
      <c r="VHY12" s="236"/>
      <c r="VHZ12" s="236"/>
      <c r="VIA12" s="236"/>
      <c r="VIB12" s="236"/>
      <c r="VIC12" s="236"/>
      <c r="VID12" s="236"/>
      <c r="VIE12" s="236"/>
      <c r="VIF12" s="236"/>
      <c r="VIG12" s="236"/>
      <c r="VIH12" s="236"/>
      <c r="VII12" s="236"/>
      <c r="VIJ12" s="236"/>
      <c r="VIK12" s="236"/>
      <c r="VIL12" s="236"/>
      <c r="VIM12" s="236"/>
      <c r="VIN12" s="236"/>
      <c r="VIO12" s="236"/>
      <c r="VIP12" s="236"/>
      <c r="VIQ12" s="236"/>
      <c r="VIR12" s="236"/>
      <c r="VIS12" s="236"/>
      <c r="VIT12" s="236"/>
      <c r="VIU12" s="236"/>
      <c r="VIV12" s="236"/>
      <c r="VIW12" s="236"/>
      <c r="VIX12" s="236"/>
      <c r="VIY12" s="236"/>
      <c r="VIZ12" s="236"/>
      <c r="VJA12" s="236"/>
      <c r="VJB12" s="236"/>
      <c r="VJC12" s="236"/>
      <c r="VJD12" s="236"/>
      <c r="VJE12" s="236"/>
      <c r="VJF12" s="236"/>
      <c r="VJG12" s="236"/>
      <c r="VJH12" s="236"/>
      <c r="VJI12" s="236"/>
      <c r="VJJ12" s="236"/>
      <c r="VJK12" s="236"/>
      <c r="VJL12" s="236"/>
      <c r="VJM12" s="236"/>
      <c r="VJN12" s="236"/>
      <c r="VJO12" s="236"/>
      <c r="VJP12" s="236"/>
      <c r="VJQ12" s="236"/>
      <c r="VJR12" s="236"/>
      <c r="VJS12" s="236"/>
      <c r="VJT12" s="236"/>
      <c r="VJU12" s="236"/>
      <c r="VJV12" s="236"/>
      <c r="VJW12" s="236"/>
      <c r="VJX12" s="236"/>
      <c r="VJY12" s="236"/>
      <c r="VJZ12" s="236"/>
      <c r="VKA12" s="236"/>
      <c r="VKB12" s="236"/>
      <c r="VKC12" s="236"/>
      <c r="VKD12" s="236"/>
      <c r="VKE12" s="236"/>
      <c r="VKF12" s="236"/>
      <c r="VKG12" s="236"/>
      <c r="VKH12" s="236"/>
      <c r="VKI12" s="236"/>
      <c r="VKJ12" s="236"/>
      <c r="VKK12" s="236"/>
      <c r="VKL12" s="236"/>
      <c r="VKM12" s="236"/>
      <c r="VKN12" s="236"/>
      <c r="VKO12" s="236"/>
      <c r="VKP12" s="236"/>
      <c r="VKQ12" s="236"/>
      <c r="VKR12" s="236"/>
      <c r="VKS12" s="236"/>
      <c r="VKT12" s="236"/>
      <c r="VKU12" s="236"/>
      <c r="VKV12" s="236"/>
      <c r="VKW12" s="236"/>
      <c r="VKX12" s="236"/>
      <c r="VKY12" s="236"/>
      <c r="VKZ12" s="236"/>
      <c r="VLA12" s="236"/>
      <c r="VLB12" s="236"/>
      <c r="VLC12" s="236"/>
      <c r="VLD12" s="236"/>
      <c r="VLE12" s="236"/>
      <c r="VLF12" s="236"/>
      <c r="VLG12" s="236"/>
      <c r="VLH12" s="236"/>
      <c r="VLI12" s="236"/>
      <c r="VLJ12" s="236"/>
      <c r="VLK12" s="236"/>
      <c r="VLL12" s="236"/>
      <c r="VLM12" s="236"/>
      <c r="VLN12" s="236"/>
      <c r="VLO12" s="236"/>
      <c r="VLP12" s="236"/>
      <c r="VLQ12" s="236"/>
      <c r="VLR12" s="236"/>
      <c r="VLS12" s="236"/>
      <c r="VLT12" s="236"/>
      <c r="VLU12" s="236"/>
      <c r="VLV12" s="236"/>
      <c r="VLW12" s="236"/>
      <c r="VLX12" s="236"/>
      <c r="VLY12" s="236"/>
      <c r="VLZ12" s="236"/>
      <c r="VMA12" s="236"/>
      <c r="VMB12" s="236"/>
      <c r="VMC12" s="236"/>
      <c r="VMD12" s="236"/>
      <c r="VME12" s="236"/>
      <c r="VMF12" s="236"/>
      <c r="VMG12" s="236"/>
      <c r="VMH12" s="236"/>
      <c r="VMI12" s="236"/>
      <c r="VMJ12" s="236"/>
      <c r="VMK12" s="236"/>
      <c r="VML12" s="236"/>
      <c r="VMM12" s="236"/>
      <c r="VMN12" s="236"/>
      <c r="VMO12" s="236"/>
      <c r="VMP12" s="236"/>
      <c r="VMQ12" s="236"/>
      <c r="VMR12" s="236"/>
      <c r="VMS12" s="236"/>
      <c r="VMT12" s="236"/>
      <c r="VMU12" s="236"/>
      <c r="VMV12" s="236"/>
      <c r="VMW12" s="236"/>
      <c r="VMX12" s="236"/>
      <c r="VMY12" s="236"/>
      <c r="VMZ12" s="236"/>
      <c r="VNA12" s="236"/>
      <c r="VNB12" s="236"/>
      <c r="VNC12" s="236"/>
      <c r="VND12" s="236"/>
      <c r="VNE12" s="236"/>
      <c r="VNF12" s="236"/>
      <c r="VNG12" s="236"/>
      <c r="VNH12" s="236"/>
      <c r="VNI12" s="236"/>
      <c r="VNJ12" s="236"/>
      <c r="VNK12" s="236"/>
      <c r="VNL12" s="236"/>
      <c r="VNM12" s="236"/>
      <c r="VNN12" s="236"/>
      <c r="VNO12" s="236"/>
      <c r="VNP12" s="236"/>
      <c r="VNQ12" s="236"/>
      <c r="VNR12" s="236"/>
      <c r="VNS12" s="236"/>
      <c r="VNT12" s="236"/>
      <c r="VNU12" s="236"/>
      <c r="VNV12" s="236"/>
      <c r="VNW12" s="236"/>
      <c r="VNX12" s="236"/>
      <c r="VNY12" s="236"/>
      <c r="VNZ12" s="236"/>
      <c r="VOA12" s="236"/>
      <c r="VOB12" s="236"/>
      <c r="VOC12" s="236"/>
      <c r="VOD12" s="236"/>
      <c r="VOE12" s="236"/>
      <c r="VOF12" s="236"/>
      <c r="VOG12" s="236"/>
      <c r="VOH12" s="236"/>
      <c r="VOI12" s="236"/>
      <c r="VOJ12" s="236"/>
      <c r="VOK12" s="236"/>
      <c r="VOL12" s="236"/>
      <c r="VOM12" s="236"/>
      <c r="VON12" s="236"/>
      <c r="VOO12" s="236"/>
      <c r="VOP12" s="236"/>
      <c r="VOQ12" s="236"/>
      <c r="VOR12" s="236"/>
      <c r="VOS12" s="236"/>
      <c r="VOT12" s="236"/>
      <c r="VOU12" s="236"/>
      <c r="VOV12" s="236"/>
      <c r="VOW12" s="236"/>
      <c r="VOX12" s="236"/>
      <c r="VOY12" s="236"/>
      <c r="VOZ12" s="236"/>
      <c r="VPA12" s="236"/>
      <c r="VPB12" s="236"/>
      <c r="VPC12" s="236"/>
      <c r="VPD12" s="236"/>
      <c r="VPE12" s="236"/>
      <c r="VPF12" s="236"/>
      <c r="VPG12" s="236"/>
      <c r="VPH12" s="236"/>
      <c r="VPI12" s="236"/>
      <c r="VPJ12" s="236"/>
      <c r="VPK12" s="236"/>
      <c r="VPL12" s="236"/>
      <c r="VPM12" s="236"/>
      <c r="VPN12" s="236"/>
      <c r="VPO12" s="236"/>
      <c r="VPP12" s="236"/>
      <c r="VPQ12" s="236"/>
      <c r="VPR12" s="236"/>
      <c r="VPS12" s="236"/>
      <c r="VPT12" s="236"/>
      <c r="VPU12" s="236"/>
      <c r="VPV12" s="236"/>
      <c r="VPW12" s="236"/>
      <c r="VPX12" s="236"/>
      <c r="VPY12" s="236"/>
      <c r="VPZ12" s="236"/>
      <c r="VQA12" s="236"/>
      <c r="VQB12" s="236"/>
      <c r="VQC12" s="236"/>
      <c r="VQD12" s="236"/>
      <c r="VQE12" s="236"/>
      <c r="VQF12" s="236"/>
      <c r="VQG12" s="236"/>
      <c r="VQH12" s="236"/>
      <c r="VQI12" s="236"/>
      <c r="VQJ12" s="236"/>
      <c r="VQK12" s="236"/>
      <c r="VQL12" s="236"/>
      <c r="VQM12" s="236"/>
      <c r="VQN12" s="236"/>
      <c r="VQO12" s="236"/>
      <c r="VQP12" s="236"/>
      <c r="VQQ12" s="236"/>
      <c r="VQR12" s="236"/>
      <c r="VQS12" s="236"/>
      <c r="VQT12" s="236"/>
      <c r="VQU12" s="236"/>
      <c r="VQV12" s="236"/>
      <c r="VQW12" s="236"/>
      <c r="VQX12" s="236"/>
      <c r="VQY12" s="236"/>
      <c r="VQZ12" s="236"/>
      <c r="VRA12" s="236"/>
      <c r="VRB12" s="236"/>
      <c r="VRC12" s="236"/>
      <c r="VRD12" s="236"/>
      <c r="VRE12" s="236"/>
      <c r="VRF12" s="236"/>
      <c r="VRG12" s="236"/>
      <c r="VRH12" s="236"/>
      <c r="VRI12" s="236"/>
      <c r="VRJ12" s="236"/>
      <c r="VRK12" s="236"/>
      <c r="VRL12" s="236"/>
      <c r="VRM12" s="236"/>
      <c r="VRN12" s="236"/>
      <c r="VRO12" s="236"/>
      <c r="VRP12" s="236"/>
      <c r="VRQ12" s="236"/>
      <c r="VRR12" s="236"/>
      <c r="VRS12" s="236"/>
      <c r="VRT12" s="236"/>
      <c r="VRU12" s="236"/>
      <c r="VRV12" s="236"/>
      <c r="VRW12" s="236"/>
      <c r="VRX12" s="236"/>
      <c r="VRY12" s="236"/>
      <c r="VRZ12" s="236"/>
      <c r="VSA12" s="236"/>
      <c r="VSB12" s="236"/>
      <c r="VSC12" s="236"/>
      <c r="VSD12" s="236"/>
      <c r="VSE12" s="236"/>
      <c r="VSF12" s="236"/>
      <c r="VSG12" s="236"/>
      <c r="VSH12" s="236"/>
      <c r="VSI12" s="236"/>
      <c r="VSJ12" s="236"/>
      <c r="VSK12" s="236"/>
      <c r="VSL12" s="236"/>
      <c r="VSM12" s="236"/>
      <c r="VSN12" s="236"/>
      <c r="VSO12" s="236"/>
      <c r="VSP12" s="236"/>
      <c r="VSQ12" s="236"/>
      <c r="VSR12" s="236"/>
      <c r="VSS12" s="236"/>
      <c r="VST12" s="236"/>
      <c r="VSU12" s="236"/>
      <c r="VSV12" s="236"/>
      <c r="VSW12" s="236"/>
      <c r="VSX12" s="236"/>
      <c r="VSY12" s="236"/>
      <c r="VSZ12" s="236"/>
      <c r="VTA12" s="236"/>
      <c r="VTB12" s="236"/>
      <c r="VTC12" s="236"/>
      <c r="VTD12" s="236"/>
      <c r="VTE12" s="236"/>
      <c r="VTF12" s="236"/>
      <c r="VTG12" s="236"/>
      <c r="VTH12" s="236"/>
      <c r="VTI12" s="236"/>
      <c r="VTJ12" s="236"/>
      <c r="VTK12" s="236"/>
      <c r="VTL12" s="236"/>
      <c r="VTM12" s="236"/>
      <c r="VTN12" s="236"/>
      <c r="VTO12" s="236"/>
      <c r="VTP12" s="236"/>
      <c r="VTQ12" s="236"/>
      <c r="VTR12" s="236"/>
      <c r="VTS12" s="236"/>
      <c r="VTT12" s="236"/>
      <c r="VTU12" s="236"/>
      <c r="VTV12" s="236"/>
      <c r="VTW12" s="236"/>
      <c r="VTX12" s="236"/>
      <c r="VTY12" s="236"/>
      <c r="VTZ12" s="236"/>
      <c r="VUA12" s="236"/>
      <c r="VUB12" s="236"/>
      <c r="VUC12" s="236"/>
      <c r="VUD12" s="236"/>
      <c r="VUE12" s="236"/>
      <c r="VUF12" s="236"/>
      <c r="VUG12" s="236"/>
      <c r="VUH12" s="236"/>
      <c r="VUI12" s="236"/>
      <c r="VUJ12" s="236"/>
      <c r="VUK12" s="236"/>
      <c r="VUL12" s="236"/>
      <c r="VUM12" s="236"/>
      <c r="VUN12" s="236"/>
      <c r="VUO12" s="236"/>
      <c r="VUP12" s="236"/>
      <c r="VUQ12" s="236"/>
      <c r="VUR12" s="236"/>
      <c r="VUS12" s="236"/>
      <c r="VUT12" s="236"/>
      <c r="VUU12" s="236"/>
      <c r="VUV12" s="236"/>
      <c r="VUW12" s="236"/>
      <c r="VUX12" s="236"/>
      <c r="VUY12" s="236"/>
      <c r="VUZ12" s="236"/>
      <c r="VVA12" s="236"/>
      <c r="VVB12" s="236"/>
      <c r="VVC12" s="236"/>
      <c r="VVD12" s="236"/>
      <c r="VVE12" s="236"/>
      <c r="VVF12" s="236"/>
      <c r="VVG12" s="236"/>
      <c r="VVH12" s="236"/>
      <c r="VVI12" s="236"/>
      <c r="VVJ12" s="236"/>
      <c r="VVK12" s="236"/>
      <c r="VVL12" s="236"/>
      <c r="VVM12" s="236"/>
      <c r="VVN12" s="236"/>
      <c r="VVO12" s="236"/>
      <c r="VVP12" s="236"/>
      <c r="VVQ12" s="236"/>
      <c r="VVR12" s="236"/>
      <c r="VVS12" s="236"/>
      <c r="VVT12" s="236"/>
      <c r="VVU12" s="236"/>
      <c r="VVV12" s="236"/>
      <c r="VVW12" s="236"/>
      <c r="VVX12" s="236"/>
      <c r="VVY12" s="236"/>
      <c r="VVZ12" s="236"/>
      <c r="VWA12" s="236"/>
      <c r="VWB12" s="236"/>
      <c r="VWC12" s="236"/>
      <c r="VWD12" s="236"/>
      <c r="VWE12" s="236"/>
      <c r="VWF12" s="236"/>
      <c r="VWG12" s="236"/>
      <c r="VWH12" s="236"/>
      <c r="VWI12" s="236"/>
      <c r="VWJ12" s="236"/>
      <c r="VWK12" s="236"/>
      <c r="VWL12" s="236"/>
      <c r="VWM12" s="236"/>
      <c r="VWN12" s="236"/>
      <c r="VWO12" s="236"/>
      <c r="VWP12" s="236"/>
      <c r="VWQ12" s="236"/>
      <c r="VWR12" s="236"/>
      <c r="VWS12" s="236"/>
      <c r="VWT12" s="236"/>
      <c r="VWU12" s="236"/>
      <c r="VWV12" s="236"/>
      <c r="VWW12" s="236"/>
      <c r="VWX12" s="236"/>
      <c r="VWY12" s="236"/>
      <c r="VWZ12" s="236"/>
      <c r="VXA12" s="236"/>
      <c r="VXB12" s="236"/>
      <c r="VXC12" s="236"/>
      <c r="VXD12" s="236"/>
      <c r="VXE12" s="236"/>
      <c r="VXF12" s="236"/>
      <c r="VXG12" s="236"/>
      <c r="VXH12" s="236"/>
      <c r="VXI12" s="236"/>
      <c r="VXJ12" s="236"/>
      <c r="VXK12" s="236"/>
      <c r="VXL12" s="236"/>
      <c r="VXM12" s="236"/>
      <c r="VXN12" s="236"/>
      <c r="VXO12" s="236"/>
      <c r="VXP12" s="236"/>
      <c r="VXQ12" s="236"/>
      <c r="VXR12" s="236"/>
      <c r="VXS12" s="236"/>
      <c r="VXT12" s="236"/>
      <c r="VXU12" s="236"/>
      <c r="VXV12" s="236"/>
      <c r="VXW12" s="236"/>
      <c r="VXX12" s="236"/>
      <c r="VXY12" s="236"/>
      <c r="VXZ12" s="236"/>
      <c r="VYA12" s="236"/>
      <c r="VYB12" s="236"/>
      <c r="VYC12" s="236"/>
      <c r="VYD12" s="236"/>
      <c r="VYE12" s="236"/>
      <c r="VYF12" s="236"/>
      <c r="VYG12" s="236"/>
      <c r="VYH12" s="236"/>
      <c r="VYI12" s="236"/>
      <c r="VYJ12" s="236"/>
      <c r="VYK12" s="236"/>
      <c r="VYL12" s="236"/>
      <c r="VYM12" s="236"/>
      <c r="VYN12" s="236"/>
      <c r="VYO12" s="236"/>
      <c r="VYP12" s="236"/>
      <c r="VYQ12" s="236"/>
      <c r="VYR12" s="236"/>
      <c r="VYS12" s="236"/>
      <c r="VYT12" s="236"/>
      <c r="VYU12" s="236"/>
      <c r="VYV12" s="236"/>
      <c r="VYW12" s="236"/>
      <c r="VYX12" s="236"/>
      <c r="VYY12" s="236"/>
      <c r="VYZ12" s="236"/>
      <c r="VZA12" s="236"/>
      <c r="VZB12" s="236"/>
      <c r="VZC12" s="236"/>
      <c r="VZD12" s="236"/>
      <c r="VZE12" s="236"/>
      <c r="VZF12" s="236"/>
      <c r="VZG12" s="236"/>
      <c r="VZH12" s="236"/>
      <c r="VZI12" s="236"/>
      <c r="VZJ12" s="236"/>
      <c r="VZK12" s="236"/>
      <c r="VZL12" s="236"/>
      <c r="VZM12" s="236"/>
      <c r="VZN12" s="236"/>
      <c r="VZO12" s="236"/>
      <c r="VZP12" s="236"/>
      <c r="VZQ12" s="236"/>
      <c r="VZR12" s="236"/>
      <c r="VZS12" s="236"/>
      <c r="VZT12" s="236"/>
      <c r="VZU12" s="236"/>
      <c r="VZV12" s="236"/>
      <c r="VZW12" s="236"/>
      <c r="VZX12" s="236"/>
      <c r="VZY12" s="236"/>
      <c r="VZZ12" s="236"/>
      <c r="WAA12" s="236"/>
      <c r="WAB12" s="236"/>
      <c r="WAC12" s="236"/>
      <c r="WAD12" s="236"/>
      <c r="WAE12" s="236"/>
      <c r="WAF12" s="236"/>
      <c r="WAG12" s="236"/>
      <c r="WAH12" s="236"/>
      <c r="WAI12" s="236"/>
      <c r="WAJ12" s="236"/>
      <c r="WAK12" s="236"/>
      <c r="WAL12" s="236"/>
      <c r="WAM12" s="236"/>
      <c r="WAN12" s="236"/>
      <c r="WAO12" s="236"/>
      <c r="WAP12" s="236"/>
      <c r="WAQ12" s="236"/>
      <c r="WAR12" s="236"/>
      <c r="WAS12" s="236"/>
      <c r="WAT12" s="236"/>
      <c r="WAU12" s="236"/>
      <c r="WAV12" s="236"/>
      <c r="WAW12" s="236"/>
      <c r="WAX12" s="236"/>
      <c r="WAY12" s="236"/>
      <c r="WAZ12" s="236"/>
      <c r="WBA12" s="236"/>
      <c r="WBB12" s="236"/>
      <c r="WBC12" s="236"/>
      <c r="WBD12" s="236"/>
      <c r="WBE12" s="236"/>
      <c r="WBF12" s="236"/>
      <c r="WBG12" s="236"/>
      <c r="WBH12" s="236"/>
      <c r="WBI12" s="236"/>
      <c r="WBJ12" s="236"/>
      <c r="WBK12" s="236"/>
      <c r="WBL12" s="236"/>
      <c r="WBM12" s="236"/>
      <c r="WBN12" s="236"/>
      <c r="WBO12" s="236"/>
      <c r="WBP12" s="236"/>
      <c r="WBQ12" s="236"/>
      <c r="WBR12" s="236"/>
      <c r="WBS12" s="236"/>
      <c r="WBT12" s="236"/>
      <c r="WBU12" s="236"/>
      <c r="WBV12" s="236"/>
      <c r="WBW12" s="236"/>
      <c r="WBX12" s="236"/>
      <c r="WBY12" s="236"/>
      <c r="WBZ12" s="236"/>
      <c r="WCA12" s="236"/>
      <c r="WCB12" s="236"/>
      <c r="WCC12" s="236"/>
      <c r="WCD12" s="236"/>
      <c r="WCE12" s="236"/>
      <c r="WCF12" s="236"/>
      <c r="WCG12" s="236"/>
      <c r="WCH12" s="236"/>
      <c r="WCI12" s="236"/>
      <c r="WCJ12" s="236"/>
      <c r="WCK12" s="236"/>
      <c r="WCL12" s="236"/>
      <c r="WCM12" s="236"/>
      <c r="WCN12" s="236"/>
      <c r="WCO12" s="236"/>
      <c r="WCP12" s="236"/>
      <c r="WCQ12" s="236"/>
      <c r="WCR12" s="236"/>
      <c r="WCS12" s="236"/>
      <c r="WCT12" s="236"/>
      <c r="WCU12" s="236"/>
      <c r="WCV12" s="236"/>
      <c r="WCW12" s="236"/>
      <c r="WCX12" s="236"/>
      <c r="WCY12" s="236"/>
      <c r="WCZ12" s="236"/>
      <c r="WDA12" s="236"/>
      <c r="WDB12" s="236"/>
      <c r="WDC12" s="236"/>
      <c r="WDD12" s="236"/>
      <c r="WDE12" s="236"/>
      <c r="WDF12" s="236"/>
      <c r="WDG12" s="236"/>
      <c r="WDH12" s="236"/>
      <c r="WDI12" s="236"/>
      <c r="WDJ12" s="236"/>
      <c r="WDK12" s="236"/>
      <c r="WDL12" s="236"/>
      <c r="WDM12" s="236"/>
      <c r="WDN12" s="236"/>
      <c r="WDO12" s="236"/>
      <c r="WDP12" s="236"/>
      <c r="WDQ12" s="236"/>
      <c r="WDR12" s="236"/>
      <c r="WDS12" s="236"/>
      <c r="WDT12" s="236"/>
      <c r="WDU12" s="236"/>
      <c r="WDV12" s="236"/>
      <c r="WDW12" s="236"/>
      <c r="WDX12" s="236"/>
      <c r="WDY12" s="236"/>
      <c r="WDZ12" s="236"/>
      <c r="WEA12" s="236"/>
      <c r="WEB12" s="236"/>
      <c r="WEC12" s="236"/>
      <c r="WED12" s="236"/>
      <c r="WEE12" s="236"/>
      <c r="WEF12" s="236"/>
      <c r="WEG12" s="236"/>
      <c r="WEH12" s="236"/>
      <c r="WEI12" s="236"/>
      <c r="WEJ12" s="236"/>
      <c r="WEK12" s="236"/>
      <c r="WEL12" s="236"/>
      <c r="WEM12" s="236"/>
      <c r="WEN12" s="236"/>
      <c r="WEO12" s="236"/>
      <c r="WEP12" s="236"/>
      <c r="WEQ12" s="236"/>
      <c r="WER12" s="236"/>
      <c r="WES12" s="236"/>
      <c r="WET12" s="236"/>
      <c r="WEU12" s="236"/>
      <c r="WEV12" s="236"/>
      <c r="WEW12" s="236"/>
      <c r="WEX12" s="236"/>
      <c r="WEY12" s="236"/>
      <c r="WEZ12" s="236"/>
      <c r="WFA12" s="236"/>
      <c r="WFB12" s="236"/>
      <c r="WFC12" s="236"/>
      <c r="WFD12" s="236"/>
      <c r="WFE12" s="236"/>
      <c r="WFF12" s="236"/>
      <c r="WFG12" s="236"/>
      <c r="WFH12" s="236"/>
      <c r="WFI12" s="236"/>
      <c r="WFJ12" s="236"/>
      <c r="WFK12" s="236"/>
      <c r="WFL12" s="236"/>
      <c r="WFM12" s="236"/>
      <c r="WFN12" s="236"/>
      <c r="WFO12" s="236"/>
      <c r="WFP12" s="236"/>
      <c r="WFQ12" s="236"/>
      <c r="WFR12" s="236"/>
      <c r="WFS12" s="236"/>
      <c r="WFT12" s="236"/>
      <c r="WFU12" s="236"/>
      <c r="WFV12" s="236"/>
      <c r="WFW12" s="236"/>
      <c r="WFX12" s="236"/>
      <c r="WFY12" s="236"/>
      <c r="WFZ12" s="236"/>
      <c r="WGA12" s="236"/>
      <c r="WGB12" s="236"/>
      <c r="WGC12" s="236"/>
      <c r="WGD12" s="236"/>
      <c r="WGE12" s="236"/>
      <c r="WGF12" s="236"/>
      <c r="WGG12" s="236"/>
      <c r="WGH12" s="236"/>
      <c r="WGI12" s="236"/>
      <c r="WGJ12" s="236"/>
      <c r="WGK12" s="236"/>
      <c r="WGL12" s="236"/>
      <c r="WGM12" s="236"/>
      <c r="WGN12" s="236"/>
      <c r="WGO12" s="236"/>
      <c r="WGP12" s="236"/>
      <c r="WGQ12" s="236"/>
      <c r="WGR12" s="236"/>
      <c r="WGS12" s="236"/>
      <c r="WGT12" s="236"/>
      <c r="WGU12" s="236"/>
      <c r="WGV12" s="236"/>
      <c r="WGW12" s="236"/>
      <c r="WGX12" s="236"/>
      <c r="WGY12" s="236"/>
      <c r="WGZ12" s="236"/>
      <c r="WHA12" s="236"/>
      <c r="WHB12" s="236"/>
      <c r="WHC12" s="236"/>
      <c r="WHD12" s="236"/>
      <c r="WHE12" s="236"/>
      <c r="WHF12" s="236"/>
      <c r="WHG12" s="236"/>
      <c r="WHH12" s="236"/>
      <c r="WHI12" s="236"/>
      <c r="WHJ12" s="236"/>
      <c r="WHK12" s="236"/>
      <c r="WHL12" s="236"/>
      <c r="WHM12" s="236"/>
      <c r="WHN12" s="236"/>
      <c r="WHO12" s="236"/>
      <c r="WHP12" s="236"/>
      <c r="WHQ12" s="236"/>
      <c r="WHR12" s="236"/>
      <c r="WHS12" s="236"/>
      <c r="WHT12" s="236"/>
      <c r="WHU12" s="236"/>
      <c r="WHV12" s="236"/>
      <c r="WHW12" s="236"/>
      <c r="WHX12" s="236"/>
      <c r="WHY12" s="236"/>
      <c r="WHZ12" s="236"/>
      <c r="WIA12" s="236"/>
      <c r="WIB12" s="236"/>
      <c r="WIC12" s="236"/>
      <c r="WID12" s="236"/>
      <c r="WIE12" s="236"/>
      <c r="WIF12" s="236"/>
      <c r="WIG12" s="236"/>
      <c r="WIH12" s="236"/>
      <c r="WII12" s="236"/>
      <c r="WIJ12" s="236"/>
      <c r="WIK12" s="236"/>
      <c r="WIL12" s="236"/>
      <c r="WIM12" s="236"/>
      <c r="WIN12" s="236"/>
      <c r="WIO12" s="236"/>
      <c r="WIP12" s="236"/>
      <c r="WIQ12" s="236"/>
      <c r="WIR12" s="236"/>
      <c r="WIS12" s="236"/>
      <c r="WIT12" s="236"/>
      <c r="WIU12" s="236"/>
      <c r="WIV12" s="236"/>
      <c r="WIW12" s="236"/>
      <c r="WIX12" s="236"/>
      <c r="WIY12" s="236"/>
      <c r="WIZ12" s="236"/>
      <c r="WJA12" s="236"/>
      <c r="WJB12" s="236"/>
      <c r="WJC12" s="236"/>
      <c r="WJD12" s="236"/>
      <c r="WJE12" s="236"/>
      <c r="WJF12" s="236"/>
      <c r="WJG12" s="236"/>
      <c r="WJH12" s="236"/>
      <c r="WJI12" s="236"/>
      <c r="WJJ12" s="236"/>
      <c r="WJK12" s="236"/>
      <c r="WJL12" s="236"/>
      <c r="WJM12" s="236"/>
      <c r="WJN12" s="236"/>
      <c r="WJO12" s="236"/>
      <c r="WJP12" s="236"/>
      <c r="WJQ12" s="236"/>
      <c r="WJR12" s="236"/>
      <c r="WJS12" s="236"/>
      <c r="WJT12" s="236"/>
      <c r="WJU12" s="236"/>
      <c r="WJV12" s="236"/>
      <c r="WJW12" s="236"/>
      <c r="WJX12" s="236"/>
      <c r="WJY12" s="236"/>
      <c r="WJZ12" s="236"/>
      <c r="WKA12" s="236"/>
      <c r="WKB12" s="236"/>
      <c r="WKC12" s="236"/>
      <c r="WKD12" s="236"/>
      <c r="WKE12" s="236"/>
      <c r="WKF12" s="236"/>
      <c r="WKG12" s="236"/>
      <c r="WKH12" s="236"/>
      <c r="WKI12" s="236"/>
      <c r="WKJ12" s="236"/>
      <c r="WKK12" s="236"/>
      <c r="WKL12" s="236"/>
      <c r="WKM12" s="236"/>
      <c r="WKN12" s="236"/>
      <c r="WKO12" s="236"/>
      <c r="WKP12" s="236"/>
      <c r="WKQ12" s="236"/>
      <c r="WKR12" s="236"/>
      <c r="WKS12" s="236"/>
      <c r="WKT12" s="236"/>
      <c r="WKU12" s="236"/>
      <c r="WKV12" s="236"/>
      <c r="WKW12" s="236"/>
      <c r="WKX12" s="236"/>
      <c r="WKY12" s="236"/>
      <c r="WKZ12" s="236"/>
      <c r="WLA12" s="236"/>
      <c r="WLB12" s="236"/>
      <c r="WLC12" s="236"/>
      <c r="WLD12" s="236"/>
      <c r="WLE12" s="236"/>
      <c r="WLF12" s="236"/>
      <c r="WLG12" s="236"/>
      <c r="WLH12" s="236"/>
      <c r="WLI12" s="236"/>
      <c r="WLJ12" s="236"/>
      <c r="WLK12" s="236"/>
      <c r="WLL12" s="236"/>
      <c r="WLM12" s="236"/>
      <c r="WLN12" s="236"/>
      <c r="WLO12" s="236"/>
      <c r="WLP12" s="236"/>
      <c r="WLQ12" s="236"/>
      <c r="WLR12" s="236"/>
      <c r="WLS12" s="236"/>
      <c r="WLT12" s="236"/>
      <c r="WLU12" s="236"/>
      <c r="WLV12" s="236"/>
      <c r="WLW12" s="236"/>
      <c r="WLX12" s="236"/>
      <c r="WLY12" s="236"/>
      <c r="WLZ12" s="236"/>
      <c r="WMA12" s="236"/>
      <c r="WMB12" s="236"/>
      <c r="WMC12" s="236"/>
      <c r="WMD12" s="236"/>
      <c r="WME12" s="236"/>
      <c r="WMF12" s="236"/>
      <c r="WMG12" s="236"/>
      <c r="WMH12" s="236"/>
      <c r="WMI12" s="236"/>
      <c r="WMJ12" s="236"/>
      <c r="WMK12" s="236"/>
      <c r="WML12" s="236"/>
      <c r="WMM12" s="236"/>
      <c r="WMN12" s="236"/>
      <c r="WMO12" s="236"/>
      <c r="WMP12" s="236"/>
      <c r="WMQ12" s="236"/>
      <c r="WMR12" s="236"/>
      <c r="WMS12" s="236"/>
      <c r="WMT12" s="236"/>
      <c r="WMU12" s="236"/>
      <c r="WMV12" s="236"/>
      <c r="WMW12" s="236"/>
      <c r="WMX12" s="236"/>
      <c r="WMY12" s="236"/>
      <c r="WMZ12" s="236"/>
      <c r="WNA12" s="236"/>
      <c r="WNB12" s="236"/>
      <c r="WNC12" s="236"/>
      <c r="WND12" s="236"/>
      <c r="WNE12" s="236"/>
      <c r="WNF12" s="236"/>
      <c r="WNG12" s="236"/>
      <c r="WNH12" s="236"/>
      <c r="WNI12" s="236"/>
      <c r="WNJ12" s="236"/>
      <c r="WNK12" s="236"/>
      <c r="WNL12" s="236"/>
      <c r="WNM12" s="236"/>
      <c r="WNN12" s="236"/>
      <c r="WNO12" s="236"/>
      <c r="WNP12" s="236"/>
      <c r="WNQ12" s="236"/>
      <c r="WNR12" s="236"/>
      <c r="WNS12" s="236"/>
      <c r="WNT12" s="236"/>
      <c r="WNU12" s="236"/>
      <c r="WNV12" s="236"/>
      <c r="WNW12" s="236"/>
      <c r="WNX12" s="236"/>
      <c r="WNY12" s="236"/>
      <c r="WNZ12" s="236"/>
      <c r="WOA12" s="236"/>
      <c r="WOB12" s="236"/>
      <c r="WOC12" s="236"/>
      <c r="WOD12" s="236"/>
      <c r="WOE12" s="236"/>
      <c r="WOF12" s="236"/>
      <c r="WOG12" s="236"/>
      <c r="WOH12" s="236"/>
      <c r="WOI12" s="236"/>
      <c r="WOJ12" s="236"/>
      <c r="WOK12" s="236"/>
      <c r="WOL12" s="236"/>
      <c r="WOM12" s="236"/>
      <c r="WON12" s="236"/>
      <c r="WOO12" s="236"/>
      <c r="WOP12" s="236"/>
      <c r="WOQ12" s="236"/>
      <c r="WOR12" s="236"/>
      <c r="WOS12" s="236"/>
      <c r="WOT12" s="236"/>
      <c r="WOU12" s="236"/>
      <c r="WOV12" s="236"/>
      <c r="WOW12" s="236"/>
      <c r="WOX12" s="236"/>
      <c r="WOY12" s="236"/>
      <c r="WOZ12" s="236"/>
      <c r="WPA12" s="236"/>
      <c r="WPB12" s="236"/>
      <c r="WPC12" s="236"/>
      <c r="WPD12" s="236"/>
      <c r="WPE12" s="236"/>
      <c r="WPF12" s="236"/>
      <c r="WPG12" s="236"/>
      <c r="WPH12" s="236"/>
      <c r="WPI12" s="236"/>
      <c r="WPJ12" s="236"/>
      <c r="WPK12" s="236"/>
      <c r="WPL12" s="236"/>
      <c r="WPM12" s="236"/>
      <c r="WPN12" s="236"/>
      <c r="WPO12" s="236"/>
      <c r="WPP12" s="236"/>
      <c r="WPQ12" s="236"/>
      <c r="WPR12" s="236"/>
      <c r="WPS12" s="236"/>
      <c r="WPT12" s="236"/>
      <c r="WPU12" s="236"/>
      <c r="WPV12" s="236"/>
      <c r="WPW12" s="236"/>
      <c r="WPX12" s="236"/>
      <c r="WPY12" s="236"/>
      <c r="WPZ12" s="236"/>
      <c r="WQA12" s="236"/>
      <c r="WQB12" s="236"/>
      <c r="WQC12" s="236"/>
      <c r="WQD12" s="236"/>
      <c r="WQE12" s="236"/>
      <c r="WQF12" s="236"/>
      <c r="WQG12" s="236"/>
      <c r="WQH12" s="236"/>
      <c r="WQI12" s="236"/>
      <c r="WQJ12" s="236"/>
      <c r="WQK12" s="236"/>
      <c r="WQL12" s="236"/>
      <c r="WQM12" s="236"/>
      <c r="WQN12" s="236"/>
      <c r="WQO12" s="236"/>
      <c r="WQP12" s="236"/>
      <c r="WQQ12" s="236"/>
      <c r="WQR12" s="236"/>
      <c r="WQS12" s="236"/>
      <c r="WQT12" s="236"/>
      <c r="WQU12" s="236"/>
      <c r="WQV12" s="236"/>
      <c r="WQW12" s="236"/>
      <c r="WQX12" s="236"/>
      <c r="WQY12" s="236"/>
      <c r="WQZ12" s="236"/>
      <c r="WRA12" s="236"/>
      <c r="WRB12" s="236"/>
      <c r="WRC12" s="236"/>
      <c r="WRD12" s="236"/>
      <c r="WRE12" s="236"/>
      <c r="WRF12" s="236"/>
      <c r="WRG12" s="236"/>
      <c r="WRH12" s="236"/>
      <c r="WRI12" s="236"/>
      <c r="WRJ12" s="236"/>
      <c r="WRK12" s="236"/>
      <c r="WRL12" s="236"/>
      <c r="WRM12" s="236"/>
      <c r="WRN12" s="236"/>
      <c r="WRO12" s="236"/>
      <c r="WRP12" s="236"/>
      <c r="WRQ12" s="236"/>
      <c r="WRR12" s="236"/>
      <c r="WRS12" s="236"/>
      <c r="WRT12" s="236"/>
      <c r="WRU12" s="236"/>
      <c r="WRV12" s="236"/>
      <c r="WRW12" s="236"/>
      <c r="WRX12" s="236"/>
      <c r="WRY12" s="236"/>
      <c r="WRZ12" s="236"/>
      <c r="WSA12" s="236"/>
      <c r="WSB12" s="236"/>
      <c r="WSC12" s="236"/>
      <c r="WSD12" s="236"/>
      <c r="WSE12" s="236"/>
      <c r="WSF12" s="236"/>
      <c r="WSG12" s="236"/>
      <c r="WSH12" s="236"/>
      <c r="WSI12" s="236"/>
      <c r="WSJ12" s="236"/>
      <c r="WSK12" s="236"/>
      <c r="WSL12" s="236"/>
      <c r="WSM12" s="236"/>
      <c r="WSN12" s="236"/>
      <c r="WSO12" s="236"/>
      <c r="WSP12" s="236"/>
      <c r="WSQ12" s="236"/>
      <c r="WSR12" s="236"/>
      <c r="WSS12" s="236"/>
      <c r="WST12" s="236"/>
      <c r="WSU12" s="236"/>
      <c r="WSV12" s="236"/>
      <c r="WSW12" s="236"/>
      <c r="WSX12" s="236"/>
      <c r="WSY12" s="236"/>
      <c r="WSZ12" s="236"/>
      <c r="WTA12" s="236"/>
      <c r="WTB12" s="236"/>
      <c r="WTC12" s="236"/>
      <c r="WTD12" s="236"/>
      <c r="WTE12" s="236"/>
      <c r="WTF12" s="236"/>
      <c r="WTG12" s="236"/>
      <c r="WTH12" s="236"/>
      <c r="WTI12" s="236"/>
      <c r="WTJ12" s="236"/>
      <c r="WTK12" s="236"/>
      <c r="WTL12" s="236"/>
      <c r="WTM12" s="236"/>
      <c r="WTN12" s="236"/>
      <c r="WTO12" s="236"/>
      <c r="WTP12" s="236"/>
      <c r="WTQ12" s="236"/>
      <c r="WTR12" s="236"/>
      <c r="WTS12" s="236"/>
      <c r="WTT12" s="236"/>
      <c r="WTU12" s="236"/>
      <c r="WTV12" s="236"/>
      <c r="WTW12" s="236"/>
      <c r="WTX12" s="236"/>
      <c r="WTY12" s="236"/>
      <c r="WTZ12" s="236"/>
      <c r="WUA12" s="236"/>
      <c r="WUB12" s="236"/>
      <c r="WUC12" s="236"/>
      <c r="WUD12" s="236"/>
      <c r="WUE12" s="236"/>
      <c r="WUF12" s="236"/>
      <c r="WUG12" s="236"/>
      <c r="WUH12" s="236"/>
      <c r="WUI12" s="236"/>
      <c r="WUJ12" s="236"/>
      <c r="WUK12" s="236"/>
      <c r="WUL12" s="236"/>
      <c r="WUM12" s="236"/>
      <c r="WUN12" s="236"/>
      <c r="WUO12" s="236"/>
      <c r="WUP12" s="236"/>
      <c r="WUQ12" s="236"/>
      <c r="WUR12" s="236"/>
      <c r="WUS12" s="236"/>
      <c r="WUT12" s="236"/>
      <c r="WUU12" s="236"/>
      <c r="WUV12" s="236"/>
      <c r="WUW12" s="236"/>
      <c r="WUX12" s="236"/>
      <c r="WUY12" s="236"/>
      <c r="WUZ12" s="236"/>
      <c r="WVA12" s="236"/>
      <c r="WVB12" s="236"/>
      <c r="WVC12" s="236"/>
      <c r="WVD12" s="236"/>
      <c r="WVE12" s="236"/>
      <c r="WVF12" s="236"/>
      <c r="WVG12" s="236"/>
      <c r="WVH12" s="236"/>
      <c r="WVI12" s="236"/>
      <c r="WVJ12" s="236"/>
      <c r="WVK12" s="236"/>
      <c r="WVL12" s="236"/>
      <c r="WVM12" s="236"/>
      <c r="WVN12" s="236"/>
      <c r="WVO12" s="236"/>
      <c r="WVP12" s="236"/>
      <c r="WVQ12" s="236"/>
      <c r="WVR12" s="236"/>
      <c r="WVS12" s="236"/>
      <c r="WVT12" s="236"/>
      <c r="WVU12" s="236"/>
      <c r="WVV12" s="236"/>
      <c r="WVW12" s="236"/>
      <c r="WVX12" s="236"/>
      <c r="WVY12" s="236"/>
      <c r="WVZ12" s="236"/>
      <c r="WWA12" s="236"/>
      <c r="WWB12" s="236"/>
      <c r="WWC12" s="236"/>
      <c r="WWD12" s="236"/>
      <c r="WWE12" s="236"/>
      <c r="WWF12" s="236"/>
      <c r="WWG12" s="236"/>
      <c r="WWH12" s="236"/>
      <c r="WWI12" s="236"/>
      <c r="WWJ12" s="236"/>
      <c r="WWK12" s="236"/>
      <c r="WWL12" s="236"/>
      <c r="WWM12" s="236"/>
      <c r="WWN12" s="236"/>
      <c r="WWO12" s="236"/>
      <c r="WWP12" s="236"/>
      <c r="WWQ12" s="236"/>
      <c r="WWR12" s="236"/>
      <c r="WWS12" s="236"/>
      <c r="WWT12" s="236"/>
      <c r="WWU12" s="236"/>
      <c r="WWV12" s="236"/>
      <c r="WWW12" s="236"/>
      <c r="WWX12" s="236"/>
      <c r="WWY12" s="236"/>
      <c r="WWZ12" s="236"/>
      <c r="WXA12" s="236"/>
      <c r="WXB12" s="236"/>
      <c r="WXC12" s="236"/>
      <c r="WXD12" s="236"/>
      <c r="WXE12" s="236"/>
      <c r="WXF12" s="236"/>
      <c r="WXG12" s="236"/>
      <c r="WXH12" s="236"/>
      <c r="WXI12" s="236"/>
      <c r="WXJ12" s="236"/>
      <c r="WXK12" s="236"/>
      <c r="WXL12" s="236"/>
      <c r="WXM12" s="236"/>
      <c r="WXN12" s="236"/>
      <c r="WXO12" s="236"/>
      <c r="WXP12" s="236"/>
      <c r="WXQ12" s="236"/>
      <c r="WXR12" s="236"/>
      <c r="WXS12" s="236"/>
      <c r="WXT12" s="236"/>
      <c r="WXU12" s="236"/>
      <c r="WXV12" s="236"/>
      <c r="WXW12" s="236"/>
      <c r="WXX12" s="236"/>
      <c r="WXY12" s="236"/>
      <c r="WXZ12" s="236"/>
      <c r="WYA12" s="236"/>
      <c r="WYB12" s="236"/>
      <c r="WYC12" s="236"/>
      <c r="WYD12" s="236"/>
      <c r="WYE12" s="236"/>
      <c r="WYF12" s="236"/>
      <c r="WYG12" s="236"/>
      <c r="WYH12" s="236"/>
      <c r="WYI12" s="236"/>
      <c r="WYJ12" s="236"/>
      <c r="WYK12" s="236"/>
      <c r="WYL12" s="236"/>
      <c r="WYM12" s="236"/>
      <c r="WYN12" s="236"/>
      <c r="WYO12" s="236"/>
      <c r="WYP12" s="236"/>
      <c r="WYQ12" s="236"/>
      <c r="WYR12" s="236"/>
      <c r="WYS12" s="236"/>
      <c r="WYT12" s="236"/>
      <c r="WYU12" s="236"/>
      <c r="WYV12" s="236"/>
      <c r="WYW12" s="236"/>
      <c r="WYX12" s="236"/>
      <c r="WYY12" s="236"/>
      <c r="WYZ12" s="236"/>
      <c r="WZA12" s="236"/>
      <c r="WZB12" s="236"/>
      <c r="WZC12" s="236"/>
      <c r="WZD12" s="236"/>
      <c r="WZE12" s="236"/>
      <c r="WZF12" s="236"/>
      <c r="WZG12" s="236"/>
      <c r="WZH12" s="236"/>
      <c r="WZI12" s="236"/>
      <c r="WZJ12" s="236"/>
      <c r="WZK12" s="236"/>
      <c r="WZL12" s="236"/>
      <c r="WZM12" s="236"/>
      <c r="WZN12" s="236"/>
      <c r="WZO12" s="236"/>
      <c r="WZP12" s="236"/>
      <c r="WZQ12" s="236"/>
      <c r="WZR12" s="236"/>
      <c r="WZS12" s="236"/>
      <c r="WZT12" s="236"/>
      <c r="WZU12" s="236"/>
      <c r="WZV12" s="236"/>
      <c r="WZW12" s="236"/>
      <c r="WZX12" s="236"/>
      <c r="WZY12" s="236"/>
      <c r="WZZ12" s="236"/>
      <c r="XAA12" s="236"/>
      <c r="XAB12" s="236"/>
      <c r="XAC12" s="236"/>
      <c r="XAD12" s="236"/>
      <c r="XAE12" s="236"/>
      <c r="XAF12" s="236"/>
      <c r="XAG12" s="236"/>
      <c r="XAH12" s="236"/>
      <c r="XAI12" s="236"/>
      <c r="XAJ12" s="236"/>
      <c r="XAK12" s="236"/>
      <c r="XAL12" s="236"/>
      <c r="XAM12" s="236"/>
      <c r="XAN12" s="236"/>
      <c r="XAO12" s="236"/>
      <c r="XAP12" s="236"/>
      <c r="XAQ12" s="236"/>
      <c r="XAR12" s="236"/>
      <c r="XAS12" s="236"/>
      <c r="XAT12" s="236"/>
      <c r="XAU12" s="236"/>
      <c r="XAV12" s="236"/>
      <c r="XAW12" s="236"/>
      <c r="XAX12" s="236"/>
      <c r="XAY12" s="236"/>
      <c r="XAZ12" s="236"/>
      <c r="XBA12" s="236"/>
      <c r="XBB12" s="236"/>
      <c r="XBC12" s="236"/>
      <c r="XBD12" s="236"/>
      <c r="XBE12" s="236"/>
      <c r="XBF12" s="236"/>
      <c r="XBG12" s="236"/>
      <c r="XBH12" s="236"/>
      <c r="XBI12" s="236"/>
      <c r="XBJ12" s="236"/>
      <c r="XBK12" s="236"/>
      <c r="XBL12" s="236"/>
      <c r="XBM12" s="236"/>
      <c r="XBN12" s="236"/>
      <c r="XBO12" s="236"/>
      <c r="XBP12" s="236"/>
      <c r="XBQ12" s="236"/>
      <c r="XBR12" s="236"/>
      <c r="XBS12" s="236"/>
      <c r="XBT12" s="236"/>
      <c r="XBU12" s="236"/>
      <c r="XBV12" s="236"/>
      <c r="XBW12" s="236"/>
      <c r="XBX12" s="236"/>
      <c r="XBY12" s="236"/>
      <c r="XBZ12" s="236"/>
      <c r="XCA12" s="236"/>
      <c r="XCB12" s="236"/>
      <c r="XCC12" s="236"/>
      <c r="XCD12" s="236"/>
      <c r="XCE12" s="236"/>
      <c r="XCF12" s="236"/>
      <c r="XCG12" s="236"/>
      <c r="XCH12" s="236"/>
      <c r="XCI12" s="236"/>
      <c r="XCJ12" s="236"/>
      <c r="XCK12" s="236"/>
      <c r="XCL12" s="236"/>
      <c r="XCM12" s="236"/>
      <c r="XCN12" s="236"/>
      <c r="XCO12" s="236"/>
      <c r="XCP12" s="236"/>
      <c r="XCQ12" s="236"/>
      <c r="XCR12" s="236"/>
      <c r="XCS12" s="236"/>
      <c r="XCT12" s="236"/>
      <c r="XCU12" s="236"/>
      <c r="XCV12" s="236"/>
      <c r="XCW12" s="236"/>
      <c r="XCX12" s="236"/>
      <c r="XCY12" s="236"/>
      <c r="XCZ12" s="236"/>
      <c r="XDA12" s="236"/>
      <c r="XDB12" s="236"/>
      <c r="XDC12" s="236"/>
      <c r="XDD12" s="236"/>
      <c r="XDE12" s="236"/>
      <c r="XDF12" s="236"/>
      <c r="XDG12" s="236"/>
      <c r="XDH12" s="236"/>
      <c r="XDI12" s="236"/>
      <c r="XDJ12" s="236"/>
      <c r="XDK12" s="236"/>
      <c r="XDL12" s="236"/>
      <c r="XDM12" s="236"/>
      <c r="XDN12" s="236"/>
      <c r="XDO12" s="236"/>
      <c r="XDP12" s="236"/>
      <c r="XDQ12" s="236"/>
      <c r="XDR12" s="236"/>
      <c r="XDS12" s="236"/>
      <c r="XDT12" s="236"/>
      <c r="XDU12" s="236"/>
      <c r="XDV12" s="236"/>
      <c r="XDW12" s="236"/>
      <c r="XDX12" s="236"/>
      <c r="XDY12" s="236"/>
      <c r="XDZ12" s="236"/>
      <c r="XEA12" s="236"/>
      <c r="XEB12" s="236"/>
      <c r="XEC12" s="236"/>
      <c r="XED12" s="236"/>
      <c r="XEE12" s="236"/>
      <c r="XEF12" s="236"/>
      <c r="XEG12" s="236"/>
      <c r="XEH12" s="236"/>
      <c r="XEI12" s="236"/>
      <c r="XEJ12" s="236"/>
      <c r="XEK12" s="236"/>
      <c r="XEL12" s="236"/>
      <c r="XEM12" s="236"/>
      <c r="XEN12" s="236"/>
      <c r="XEO12" s="236"/>
      <c r="XEP12" s="236"/>
      <c r="XEQ12" s="236"/>
      <c r="XER12" s="236"/>
      <c r="XES12" s="236"/>
      <c r="XET12" s="236"/>
      <c r="XEU12" s="236"/>
      <c r="XEV12" s="236"/>
      <c r="XEW12" s="236"/>
      <c r="XEX12" s="236"/>
      <c r="XEY12" s="236"/>
      <c r="XEZ12" s="236"/>
      <c r="XFA12" s="236"/>
      <c r="XFB12" s="236"/>
      <c r="XFC12" s="236"/>
      <c r="XFD12" s="236"/>
    </row>
    <row r="13" spans="1:16384" ht="15.75" customHeight="1" x14ac:dyDescent="0.3">
      <c r="A13" s="238" t="str">
        <f>CONCATENATE("на основании ",H13)</f>
        <v xml:space="preserve">на основании </v>
      </c>
      <c r="B13" s="239"/>
      <c r="C13" s="239"/>
      <c r="D13" s="239"/>
      <c r="E13" s="239"/>
      <c r="F13" s="239"/>
      <c r="G13" s="239"/>
      <c r="H13" s="174" t="str">
        <f>IF(Опросный_лист!C182="","",Опросный_лист!C182)</f>
        <v/>
      </c>
    </row>
    <row r="14" spans="1:16384" ht="10.5" customHeight="1" x14ac:dyDescent="0.3">
      <c r="A14" s="236" t="s">
        <v>38</v>
      </c>
      <c r="B14" s="236"/>
      <c r="C14" s="236"/>
      <c r="D14" s="236"/>
      <c r="E14" s="236"/>
      <c r="F14" s="236"/>
      <c r="G14" s="236"/>
      <c r="H14" s="178"/>
      <c r="I14" s="178"/>
      <c r="J14" s="178"/>
      <c r="K14" s="178"/>
      <c r="L14" s="178"/>
      <c r="M14" s="178"/>
      <c r="N14" s="10"/>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c r="HK14" s="236"/>
      <c r="HL14" s="236"/>
      <c r="HM14" s="236"/>
      <c r="HN14" s="236"/>
      <c r="HO14" s="236"/>
      <c r="HP14" s="236"/>
      <c r="HQ14" s="236"/>
      <c r="HR14" s="236"/>
      <c r="HS14" s="236"/>
      <c r="HT14" s="236"/>
      <c r="HU14" s="236"/>
      <c r="HV14" s="236"/>
      <c r="HW14" s="236"/>
      <c r="HX14" s="236"/>
      <c r="HY14" s="236"/>
      <c r="HZ14" s="236"/>
      <c r="IA14" s="236"/>
      <c r="IB14" s="236"/>
      <c r="IC14" s="236"/>
      <c r="ID14" s="236"/>
      <c r="IE14" s="236"/>
      <c r="IF14" s="236"/>
      <c r="IG14" s="236"/>
      <c r="IH14" s="236"/>
      <c r="II14" s="236"/>
      <c r="IJ14" s="236"/>
      <c r="IK14" s="236"/>
      <c r="IL14" s="236"/>
      <c r="IM14" s="236"/>
      <c r="IN14" s="236"/>
      <c r="IO14" s="236"/>
      <c r="IP14" s="236"/>
      <c r="IQ14" s="236"/>
      <c r="IR14" s="236"/>
      <c r="IS14" s="236"/>
      <c r="IT14" s="236"/>
      <c r="IU14" s="236"/>
      <c r="IV14" s="236"/>
      <c r="IW14" s="236"/>
      <c r="IX14" s="236"/>
      <c r="IY14" s="236"/>
      <c r="IZ14" s="236"/>
      <c r="JA14" s="236"/>
      <c r="JB14" s="236"/>
      <c r="JC14" s="236"/>
      <c r="JD14" s="236"/>
      <c r="JE14" s="236"/>
      <c r="JF14" s="236"/>
      <c r="JG14" s="236"/>
      <c r="JH14" s="236"/>
      <c r="JI14" s="236"/>
      <c r="JJ14" s="236"/>
      <c r="JK14" s="236"/>
      <c r="JL14" s="236"/>
      <c r="JM14" s="236"/>
      <c r="JN14" s="236"/>
      <c r="JO14" s="236"/>
      <c r="JP14" s="236"/>
      <c r="JQ14" s="236"/>
      <c r="JR14" s="236"/>
      <c r="JS14" s="236"/>
      <c r="JT14" s="236"/>
      <c r="JU14" s="236"/>
      <c r="JV14" s="236"/>
      <c r="JW14" s="236"/>
      <c r="JX14" s="236"/>
      <c r="JY14" s="236"/>
      <c r="JZ14" s="236"/>
      <c r="KA14" s="236"/>
      <c r="KB14" s="236"/>
      <c r="KC14" s="236"/>
      <c r="KD14" s="236"/>
      <c r="KE14" s="236"/>
      <c r="KF14" s="236"/>
      <c r="KG14" s="236"/>
      <c r="KH14" s="236"/>
      <c r="KI14" s="236"/>
      <c r="KJ14" s="236"/>
      <c r="KK14" s="236"/>
      <c r="KL14" s="236"/>
      <c r="KM14" s="236"/>
      <c r="KN14" s="236"/>
      <c r="KO14" s="236"/>
      <c r="KP14" s="236"/>
      <c r="KQ14" s="236"/>
      <c r="KR14" s="236"/>
      <c r="KS14" s="236"/>
      <c r="KT14" s="236"/>
      <c r="KU14" s="236"/>
      <c r="KV14" s="236"/>
      <c r="KW14" s="236"/>
      <c r="KX14" s="236"/>
      <c r="KY14" s="236"/>
      <c r="KZ14" s="236"/>
      <c r="LA14" s="236"/>
      <c r="LB14" s="236"/>
      <c r="LC14" s="236"/>
      <c r="LD14" s="236"/>
      <c r="LE14" s="236"/>
      <c r="LF14" s="236"/>
      <c r="LG14" s="236"/>
      <c r="LH14" s="236"/>
      <c r="LI14" s="236"/>
      <c r="LJ14" s="236"/>
      <c r="LK14" s="236"/>
      <c r="LL14" s="236"/>
      <c r="LM14" s="236"/>
      <c r="LN14" s="236"/>
      <c r="LO14" s="236"/>
      <c r="LP14" s="236"/>
      <c r="LQ14" s="236"/>
      <c r="LR14" s="236"/>
      <c r="LS14" s="236"/>
      <c r="LT14" s="236"/>
      <c r="LU14" s="236"/>
      <c r="LV14" s="236"/>
      <c r="LW14" s="236"/>
      <c r="LX14" s="236"/>
      <c r="LY14" s="236"/>
      <c r="LZ14" s="236"/>
      <c r="MA14" s="236"/>
      <c r="MB14" s="236"/>
      <c r="MC14" s="236"/>
      <c r="MD14" s="236"/>
      <c r="ME14" s="236"/>
      <c r="MF14" s="236"/>
      <c r="MG14" s="236"/>
      <c r="MH14" s="236"/>
      <c r="MI14" s="236"/>
      <c r="MJ14" s="236"/>
      <c r="MK14" s="236"/>
      <c r="ML14" s="236"/>
      <c r="MM14" s="236"/>
      <c r="MN14" s="236"/>
      <c r="MO14" s="236"/>
      <c r="MP14" s="236"/>
      <c r="MQ14" s="236"/>
      <c r="MR14" s="236"/>
      <c r="MS14" s="236"/>
      <c r="MT14" s="236"/>
      <c r="MU14" s="236"/>
      <c r="MV14" s="236"/>
      <c r="MW14" s="236"/>
      <c r="MX14" s="236"/>
      <c r="MY14" s="236"/>
      <c r="MZ14" s="236"/>
      <c r="NA14" s="236"/>
      <c r="NB14" s="236"/>
      <c r="NC14" s="236"/>
      <c r="ND14" s="236"/>
      <c r="NE14" s="236"/>
      <c r="NF14" s="236"/>
      <c r="NG14" s="236"/>
      <c r="NH14" s="236"/>
      <c r="NI14" s="236"/>
      <c r="NJ14" s="236"/>
      <c r="NK14" s="236"/>
      <c r="NL14" s="236"/>
      <c r="NM14" s="236"/>
      <c r="NN14" s="236"/>
      <c r="NO14" s="236"/>
      <c r="NP14" s="236"/>
      <c r="NQ14" s="236"/>
      <c r="NR14" s="236"/>
      <c r="NS14" s="236"/>
      <c r="NT14" s="236"/>
      <c r="NU14" s="236"/>
      <c r="NV14" s="236"/>
      <c r="NW14" s="236"/>
      <c r="NX14" s="236"/>
      <c r="NY14" s="236"/>
      <c r="NZ14" s="236"/>
      <c r="OA14" s="236"/>
      <c r="OB14" s="236"/>
      <c r="OC14" s="236"/>
      <c r="OD14" s="236"/>
      <c r="OE14" s="236"/>
      <c r="OF14" s="236"/>
      <c r="OG14" s="236"/>
      <c r="OH14" s="236"/>
      <c r="OI14" s="236"/>
      <c r="OJ14" s="236"/>
      <c r="OK14" s="236"/>
      <c r="OL14" s="236"/>
      <c r="OM14" s="236"/>
      <c r="ON14" s="236"/>
      <c r="OO14" s="236"/>
      <c r="OP14" s="236"/>
      <c r="OQ14" s="236"/>
      <c r="OR14" s="236"/>
      <c r="OS14" s="236"/>
      <c r="OT14" s="236"/>
      <c r="OU14" s="236"/>
      <c r="OV14" s="236"/>
      <c r="OW14" s="236"/>
      <c r="OX14" s="236"/>
      <c r="OY14" s="236"/>
      <c r="OZ14" s="236"/>
      <c r="PA14" s="236"/>
      <c r="PB14" s="236"/>
      <c r="PC14" s="236"/>
      <c r="PD14" s="236"/>
      <c r="PE14" s="236"/>
      <c r="PF14" s="236"/>
      <c r="PG14" s="236"/>
      <c r="PH14" s="236"/>
      <c r="PI14" s="236"/>
      <c r="PJ14" s="236"/>
      <c r="PK14" s="236"/>
      <c r="PL14" s="236"/>
      <c r="PM14" s="236"/>
      <c r="PN14" s="236"/>
      <c r="PO14" s="236"/>
      <c r="PP14" s="236"/>
      <c r="PQ14" s="236"/>
      <c r="PR14" s="236"/>
      <c r="PS14" s="236"/>
      <c r="PT14" s="236"/>
      <c r="PU14" s="236"/>
      <c r="PV14" s="236"/>
      <c r="PW14" s="236"/>
      <c r="PX14" s="236"/>
      <c r="PY14" s="236"/>
      <c r="PZ14" s="236"/>
      <c r="QA14" s="236"/>
      <c r="QB14" s="236"/>
      <c r="QC14" s="236"/>
      <c r="QD14" s="236"/>
      <c r="QE14" s="236"/>
      <c r="QF14" s="236"/>
      <c r="QG14" s="236"/>
      <c r="QH14" s="236"/>
      <c r="QI14" s="236"/>
      <c r="QJ14" s="236"/>
      <c r="QK14" s="236"/>
      <c r="QL14" s="236"/>
      <c r="QM14" s="236"/>
      <c r="QN14" s="236"/>
      <c r="QO14" s="236"/>
      <c r="QP14" s="236"/>
      <c r="QQ14" s="236"/>
      <c r="QR14" s="236"/>
      <c r="QS14" s="236"/>
      <c r="QT14" s="236"/>
      <c r="QU14" s="236"/>
      <c r="QV14" s="236"/>
      <c r="QW14" s="236"/>
      <c r="QX14" s="236"/>
      <c r="QY14" s="236"/>
      <c r="QZ14" s="236"/>
      <c r="RA14" s="236"/>
      <c r="RB14" s="236"/>
      <c r="RC14" s="236"/>
      <c r="RD14" s="236"/>
      <c r="RE14" s="236"/>
      <c r="RF14" s="236"/>
      <c r="RG14" s="236"/>
      <c r="RH14" s="236"/>
      <c r="RI14" s="236"/>
      <c r="RJ14" s="236"/>
      <c r="RK14" s="236"/>
      <c r="RL14" s="236"/>
      <c r="RM14" s="236"/>
      <c r="RN14" s="236"/>
      <c r="RO14" s="236"/>
      <c r="RP14" s="236"/>
      <c r="RQ14" s="236"/>
      <c r="RR14" s="236"/>
      <c r="RS14" s="236"/>
      <c r="RT14" s="236"/>
      <c r="RU14" s="236"/>
      <c r="RV14" s="236"/>
      <c r="RW14" s="236"/>
      <c r="RX14" s="236"/>
      <c r="RY14" s="236"/>
      <c r="RZ14" s="236"/>
      <c r="SA14" s="236"/>
      <c r="SB14" s="236"/>
      <c r="SC14" s="236"/>
      <c r="SD14" s="236"/>
      <c r="SE14" s="236"/>
      <c r="SF14" s="236"/>
      <c r="SG14" s="236"/>
      <c r="SH14" s="236"/>
      <c r="SI14" s="236"/>
      <c r="SJ14" s="236"/>
      <c r="SK14" s="236"/>
      <c r="SL14" s="236"/>
      <c r="SM14" s="236"/>
      <c r="SN14" s="236"/>
      <c r="SO14" s="236"/>
      <c r="SP14" s="236"/>
      <c r="SQ14" s="236"/>
      <c r="SR14" s="236"/>
      <c r="SS14" s="236"/>
      <c r="ST14" s="236"/>
      <c r="SU14" s="236"/>
      <c r="SV14" s="236"/>
      <c r="SW14" s="236"/>
      <c r="SX14" s="236"/>
      <c r="SY14" s="236"/>
      <c r="SZ14" s="236"/>
      <c r="TA14" s="236"/>
      <c r="TB14" s="236"/>
      <c r="TC14" s="236"/>
      <c r="TD14" s="236"/>
      <c r="TE14" s="236"/>
      <c r="TF14" s="236"/>
      <c r="TG14" s="236"/>
      <c r="TH14" s="236"/>
      <c r="TI14" s="236"/>
      <c r="TJ14" s="236"/>
      <c r="TK14" s="236"/>
      <c r="TL14" s="236"/>
      <c r="TM14" s="236"/>
      <c r="TN14" s="236"/>
      <c r="TO14" s="236"/>
      <c r="TP14" s="236"/>
      <c r="TQ14" s="236"/>
      <c r="TR14" s="236"/>
      <c r="TS14" s="236"/>
      <c r="TT14" s="236"/>
      <c r="TU14" s="236"/>
      <c r="TV14" s="236"/>
      <c r="TW14" s="236"/>
      <c r="TX14" s="236"/>
      <c r="TY14" s="236"/>
      <c r="TZ14" s="236"/>
      <c r="UA14" s="236"/>
      <c r="UB14" s="236"/>
      <c r="UC14" s="236"/>
      <c r="UD14" s="236"/>
      <c r="UE14" s="236"/>
      <c r="UF14" s="236"/>
      <c r="UG14" s="236"/>
      <c r="UH14" s="236"/>
      <c r="UI14" s="236"/>
      <c r="UJ14" s="236"/>
      <c r="UK14" s="236"/>
      <c r="UL14" s="236"/>
      <c r="UM14" s="236"/>
      <c r="UN14" s="236"/>
      <c r="UO14" s="236"/>
      <c r="UP14" s="236"/>
      <c r="UQ14" s="236"/>
      <c r="UR14" s="236"/>
      <c r="US14" s="236"/>
      <c r="UT14" s="236"/>
      <c r="UU14" s="236"/>
      <c r="UV14" s="236"/>
      <c r="UW14" s="236"/>
      <c r="UX14" s="236"/>
      <c r="UY14" s="236"/>
      <c r="UZ14" s="236"/>
      <c r="VA14" s="236"/>
      <c r="VB14" s="236"/>
      <c r="VC14" s="236"/>
      <c r="VD14" s="236"/>
      <c r="VE14" s="236"/>
      <c r="VF14" s="236"/>
      <c r="VG14" s="236"/>
      <c r="VH14" s="236"/>
      <c r="VI14" s="236"/>
      <c r="VJ14" s="236"/>
      <c r="VK14" s="236"/>
      <c r="VL14" s="236"/>
      <c r="VM14" s="236"/>
      <c r="VN14" s="236"/>
      <c r="VO14" s="236"/>
      <c r="VP14" s="236"/>
      <c r="VQ14" s="236"/>
      <c r="VR14" s="236"/>
      <c r="VS14" s="236"/>
      <c r="VT14" s="236"/>
      <c r="VU14" s="236"/>
      <c r="VV14" s="236"/>
      <c r="VW14" s="236"/>
      <c r="VX14" s="236"/>
      <c r="VY14" s="236"/>
      <c r="VZ14" s="236"/>
      <c r="WA14" s="236"/>
      <c r="WB14" s="236"/>
      <c r="WC14" s="236"/>
      <c r="WD14" s="236"/>
      <c r="WE14" s="236"/>
      <c r="WF14" s="236"/>
      <c r="WG14" s="236"/>
      <c r="WH14" s="236"/>
      <c r="WI14" s="236"/>
      <c r="WJ14" s="236"/>
      <c r="WK14" s="236"/>
      <c r="WL14" s="236"/>
      <c r="WM14" s="236"/>
      <c r="WN14" s="236"/>
      <c r="WO14" s="236"/>
      <c r="WP14" s="236"/>
      <c r="WQ14" s="236"/>
      <c r="WR14" s="236"/>
      <c r="WS14" s="236"/>
      <c r="WT14" s="236"/>
      <c r="WU14" s="236"/>
      <c r="WV14" s="236"/>
      <c r="WW14" s="236"/>
      <c r="WX14" s="236"/>
      <c r="WY14" s="236"/>
      <c r="WZ14" s="236"/>
      <c r="XA14" s="236"/>
      <c r="XB14" s="236"/>
      <c r="XC14" s="236"/>
      <c r="XD14" s="236"/>
      <c r="XE14" s="236"/>
      <c r="XF14" s="236"/>
      <c r="XG14" s="236"/>
      <c r="XH14" s="236"/>
      <c r="XI14" s="236"/>
      <c r="XJ14" s="236"/>
      <c r="XK14" s="236"/>
      <c r="XL14" s="236"/>
      <c r="XM14" s="236"/>
      <c r="XN14" s="236"/>
      <c r="XO14" s="236"/>
      <c r="XP14" s="236"/>
      <c r="XQ14" s="236"/>
      <c r="XR14" s="236"/>
      <c r="XS14" s="236"/>
      <c r="XT14" s="236"/>
      <c r="XU14" s="236"/>
      <c r="XV14" s="236"/>
      <c r="XW14" s="236"/>
      <c r="XX14" s="236"/>
      <c r="XY14" s="236"/>
      <c r="XZ14" s="236"/>
      <c r="YA14" s="236"/>
      <c r="YB14" s="236"/>
      <c r="YC14" s="236"/>
      <c r="YD14" s="236"/>
      <c r="YE14" s="236"/>
      <c r="YF14" s="236"/>
      <c r="YG14" s="236"/>
      <c r="YH14" s="236"/>
      <c r="YI14" s="236"/>
      <c r="YJ14" s="236"/>
      <c r="YK14" s="236"/>
      <c r="YL14" s="236"/>
      <c r="YM14" s="236"/>
      <c r="YN14" s="236"/>
      <c r="YO14" s="236"/>
      <c r="YP14" s="236"/>
      <c r="YQ14" s="236"/>
      <c r="YR14" s="236"/>
      <c r="YS14" s="236"/>
      <c r="YT14" s="236"/>
      <c r="YU14" s="236"/>
      <c r="YV14" s="236"/>
      <c r="YW14" s="236"/>
      <c r="YX14" s="236"/>
      <c r="YY14" s="236"/>
      <c r="YZ14" s="236"/>
      <c r="ZA14" s="236"/>
      <c r="ZB14" s="236"/>
      <c r="ZC14" s="236"/>
      <c r="ZD14" s="236"/>
      <c r="ZE14" s="236"/>
      <c r="ZF14" s="236"/>
      <c r="ZG14" s="236"/>
      <c r="ZH14" s="236"/>
      <c r="ZI14" s="236"/>
      <c r="ZJ14" s="236"/>
      <c r="ZK14" s="236"/>
      <c r="ZL14" s="236"/>
      <c r="ZM14" s="236"/>
      <c r="ZN14" s="236"/>
      <c r="ZO14" s="236"/>
      <c r="ZP14" s="236"/>
      <c r="ZQ14" s="236"/>
      <c r="ZR14" s="236"/>
      <c r="ZS14" s="236"/>
      <c r="ZT14" s="236"/>
      <c r="ZU14" s="236"/>
      <c r="ZV14" s="236"/>
      <c r="ZW14" s="236"/>
      <c r="ZX14" s="236"/>
      <c r="ZY14" s="236"/>
      <c r="ZZ14" s="236"/>
      <c r="AAA14" s="236"/>
      <c r="AAB14" s="236"/>
      <c r="AAC14" s="236"/>
      <c r="AAD14" s="236"/>
      <c r="AAE14" s="236"/>
      <c r="AAF14" s="236"/>
      <c r="AAG14" s="236"/>
      <c r="AAH14" s="236"/>
      <c r="AAI14" s="236"/>
      <c r="AAJ14" s="236"/>
      <c r="AAK14" s="236"/>
      <c r="AAL14" s="236"/>
      <c r="AAM14" s="236"/>
      <c r="AAN14" s="236"/>
      <c r="AAO14" s="236"/>
      <c r="AAP14" s="236"/>
      <c r="AAQ14" s="236"/>
      <c r="AAR14" s="236"/>
      <c r="AAS14" s="236"/>
      <c r="AAT14" s="236"/>
      <c r="AAU14" s="236"/>
      <c r="AAV14" s="236"/>
      <c r="AAW14" s="236"/>
      <c r="AAX14" s="236"/>
      <c r="AAY14" s="236"/>
      <c r="AAZ14" s="236"/>
      <c r="ABA14" s="236"/>
      <c r="ABB14" s="236"/>
      <c r="ABC14" s="236"/>
      <c r="ABD14" s="236"/>
      <c r="ABE14" s="236"/>
      <c r="ABF14" s="236"/>
      <c r="ABG14" s="236"/>
      <c r="ABH14" s="236"/>
      <c r="ABI14" s="236"/>
      <c r="ABJ14" s="236"/>
      <c r="ABK14" s="236"/>
      <c r="ABL14" s="236"/>
      <c r="ABM14" s="236"/>
      <c r="ABN14" s="236"/>
      <c r="ABO14" s="236"/>
      <c r="ABP14" s="236"/>
      <c r="ABQ14" s="236"/>
      <c r="ABR14" s="236"/>
      <c r="ABS14" s="236"/>
      <c r="ABT14" s="236"/>
      <c r="ABU14" s="236"/>
      <c r="ABV14" s="236"/>
      <c r="ABW14" s="236"/>
      <c r="ABX14" s="236"/>
      <c r="ABY14" s="236"/>
      <c r="ABZ14" s="236"/>
      <c r="ACA14" s="236"/>
      <c r="ACB14" s="236"/>
      <c r="ACC14" s="236"/>
      <c r="ACD14" s="236"/>
      <c r="ACE14" s="236"/>
      <c r="ACF14" s="236"/>
      <c r="ACG14" s="236"/>
      <c r="ACH14" s="236"/>
      <c r="ACI14" s="236"/>
      <c r="ACJ14" s="236"/>
      <c r="ACK14" s="236"/>
      <c r="ACL14" s="236"/>
      <c r="ACM14" s="236"/>
      <c r="ACN14" s="236"/>
      <c r="ACO14" s="236"/>
      <c r="ACP14" s="236"/>
      <c r="ACQ14" s="236"/>
      <c r="ACR14" s="236"/>
      <c r="ACS14" s="236"/>
      <c r="ACT14" s="236"/>
      <c r="ACU14" s="236"/>
      <c r="ACV14" s="236"/>
      <c r="ACW14" s="236"/>
      <c r="ACX14" s="236"/>
      <c r="ACY14" s="236"/>
      <c r="ACZ14" s="236"/>
      <c r="ADA14" s="236"/>
      <c r="ADB14" s="236"/>
      <c r="ADC14" s="236"/>
      <c r="ADD14" s="236"/>
      <c r="ADE14" s="236"/>
      <c r="ADF14" s="236"/>
      <c r="ADG14" s="236"/>
      <c r="ADH14" s="236"/>
      <c r="ADI14" s="236"/>
      <c r="ADJ14" s="236"/>
      <c r="ADK14" s="236"/>
      <c r="ADL14" s="236"/>
      <c r="ADM14" s="236"/>
      <c r="ADN14" s="236"/>
      <c r="ADO14" s="236"/>
      <c r="ADP14" s="236"/>
      <c r="ADQ14" s="236"/>
      <c r="ADR14" s="236"/>
      <c r="ADS14" s="236"/>
      <c r="ADT14" s="236"/>
      <c r="ADU14" s="236"/>
      <c r="ADV14" s="236"/>
      <c r="ADW14" s="236"/>
      <c r="ADX14" s="236"/>
      <c r="ADY14" s="236"/>
      <c r="ADZ14" s="236"/>
      <c r="AEA14" s="236"/>
      <c r="AEB14" s="236"/>
      <c r="AEC14" s="236"/>
      <c r="AED14" s="236"/>
      <c r="AEE14" s="236"/>
      <c r="AEF14" s="236"/>
      <c r="AEG14" s="236"/>
      <c r="AEH14" s="236"/>
      <c r="AEI14" s="236"/>
      <c r="AEJ14" s="236"/>
      <c r="AEK14" s="236"/>
      <c r="AEL14" s="236"/>
      <c r="AEM14" s="236"/>
      <c r="AEN14" s="236"/>
      <c r="AEO14" s="236"/>
      <c r="AEP14" s="236"/>
      <c r="AEQ14" s="236"/>
      <c r="AER14" s="236"/>
      <c r="AES14" s="236"/>
      <c r="AET14" s="236"/>
      <c r="AEU14" s="236"/>
      <c r="AEV14" s="236"/>
      <c r="AEW14" s="236"/>
      <c r="AEX14" s="236"/>
      <c r="AEY14" s="236"/>
      <c r="AEZ14" s="236"/>
      <c r="AFA14" s="236"/>
      <c r="AFB14" s="236"/>
      <c r="AFC14" s="236"/>
      <c r="AFD14" s="236"/>
      <c r="AFE14" s="236"/>
      <c r="AFF14" s="236"/>
      <c r="AFG14" s="236"/>
      <c r="AFH14" s="236"/>
      <c r="AFI14" s="236"/>
      <c r="AFJ14" s="236"/>
      <c r="AFK14" s="236"/>
      <c r="AFL14" s="236"/>
      <c r="AFM14" s="236"/>
      <c r="AFN14" s="236"/>
      <c r="AFO14" s="236"/>
      <c r="AFP14" s="236"/>
      <c r="AFQ14" s="236"/>
      <c r="AFR14" s="236"/>
      <c r="AFS14" s="236"/>
      <c r="AFT14" s="236"/>
      <c r="AFU14" s="236"/>
      <c r="AFV14" s="236"/>
      <c r="AFW14" s="236"/>
      <c r="AFX14" s="236"/>
      <c r="AFY14" s="236"/>
      <c r="AFZ14" s="236"/>
      <c r="AGA14" s="236"/>
      <c r="AGB14" s="236"/>
      <c r="AGC14" s="236"/>
      <c r="AGD14" s="236"/>
      <c r="AGE14" s="236"/>
      <c r="AGF14" s="236"/>
      <c r="AGG14" s="236"/>
      <c r="AGH14" s="236"/>
      <c r="AGI14" s="236"/>
      <c r="AGJ14" s="236"/>
      <c r="AGK14" s="236"/>
      <c r="AGL14" s="236"/>
      <c r="AGM14" s="236"/>
      <c r="AGN14" s="236"/>
      <c r="AGO14" s="236"/>
      <c r="AGP14" s="236"/>
      <c r="AGQ14" s="236"/>
      <c r="AGR14" s="236"/>
      <c r="AGS14" s="236"/>
      <c r="AGT14" s="236"/>
      <c r="AGU14" s="236"/>
      <c r="AGV14" s="236"/>
      <c r="AGW14" s="236"/>
      <c r="AGX14" s="236"/>
      <c r="AGY14" s="236"/>
      <c r="AGZ14" s="236"/>
      <c r="AHA14" s="236"/>
      <c r="AHB14" s="236"/>
      <c r="AHC14" s="236"/>
      <c r="AHD14" s="236"/>
      <c r="AHE14" s="236"/>
      <c r="AHF14" s="236"/>
      <c r="AHG14" s="236"/>
      <c r="AHH14" s="236"/>
      <c r="AHI14" s="236"/>
      <c r="AHJ14" s="236"/>
      <c r="AHK14" s="236"/>
      <c r="AHL14" s="236"/>
      <c r="AHM14" s="236"/>
      <c r="AHN14" s="236"/>
      <c r="AHO14" s="236"/>
      <c r="AHP14" s="236"/>
      <c r="AHQ14" s="236"/>
      <c r="AHR14" s="236"/>
      <c r="AHS14" s="236"/>
      <c r="AHT14" s="236"/>
      <c r="AHU14" s="236"/>
      <c r="AHV14" s="236"/>
      <c r="AHW14" s="236"/>
      <c r="AHX14" s="236"/>
      <c r="AHY14" s="236"/>
      <c r="AHZ14" s="236"/>
      <c r="AIA14" s="236"/>
      <c r="AIB14" s="236"/>
      <c r="AIC14" s="236"/>
      <c r="AID14" s="236"/>
      <c r="AIE14" s="236"/>
      <c r="AIF14" s="236"/>
      <c r="AIG14" s="236"/>
      <c r="AIH14" s="236"/>
      <c r="AII14" s="236"/>
      <c r="AIJ14" s="236"/>
      <c r="AIK14" s="236"/>
      <c r="AIL14" s="236"/>
      <c r="AIM14" s="236"/>
      <c r="AIN14" s="236"/>
      <c r="AIO14" s="236"/>
      <c r="AIP14" s="236"/>
      <c r="AIQ14" s="236"/>
      <c r="AIR14" s="236"/>
      <c r="AIS14" s="236"/>
      <c r="AIT14" s="236"/>
      <c r="AIU14" s="236"/>
      <c r="AIV14" s="236"/>
      <c r="AIW14" s="236"/>
      <c r="AIX14" s="236"/>
      <c r="AIY14" s="236"/>
      <c r="AIZ14" s="236"/>
      <c r="AJA14" s="236"/>
      <c r="AJB14" s="236"/>
      <c r="AJC14" s="236"/>
      <c r="AJD14" s="236"/>
      <c r="AJE14" s="236"/>
      <c r="AJF14" s="236"/>
      <c r="AJG14" s="236"/>
      <c r="AJH14" s="236"/>
      <c r="AJI14" s="236"/>
      <c r="AJJ14" s="236"/>
      <c r="AJK14" s="236"/>
      <c r="AJL14" s="236"/>
      <c r="AJM14" s="236"/>
      <c r="AJN14" s="236"/>
      <c r="AJO14" s="236"/>
      <c r="AJP14" s="236"/>
      <c r="AJQ14" s="236"/>
      <c r="AJR14" s="236"/>
      <c r="AJS14" s="236"/>
      <c r="AJT14" s="236"/>
      <c r="AJU14" s="236"/>
      <c r="AJV14" s="236"/>
      <c r="AJW14" s="236"/>
      <c r="AJX14" s="236"/>
      <c r="AJY14" s="236"/>
      <c r="AJZ14" s="236"/>
      <c r="AKA14" s="236"/>
      <c r="AKB14" s="236"/>
      <c r="AKC14" s="236"/>
      <c r="AKD14" s="236"/>
      <c r="AKE14" s="236"/>
      <c r="AKF14" s="236"/>
      <c r="AKG14" s="236"/>
      <c r="AKH14" s="236"/>
      <c r="AKI14" s="236"/>
      <c r="AKJ14" s="236"/>
      <c r="AKK14" s="236"/>
      <c r="AKL14" s="236"/>
      <c r="AKM14" s="236"/>
      <c r="AKN14" s="236"/>
      <c r="AKO14" s="236"/>
      <c r="AKP14" s="236"/>
      <c r="AKQ14" s="236"/>
      <c r="AKR14" s="236"/>
      <c r="AKS14" s="236"/>
      <c r="AKT14" s="236"/>
      <c r="AKU14" s="236"/>
      <c r="AKV14" s="236"/>
      <c r="AKW14" s="236"/>
      <c r="AKX14" s="236"/>
      <c r="AKY14" s="236"/>
      <c r="AKZ14" s="236"/>
      <c r="ALA14" s="236"/>
      <c r="ALB14" s="236"/>
      <c r="ALC14" s="236"/>
      <c r="ALD14" s="236"/>
      <c r="ALE14" s="236"/>
      <c r="ALF14" s="236"/>
      <c r="ALG14" s="236"/>
      <c r="ALH14" s="236"/>
      <c r="ALI14" s="236"/>
      <c r="ALJ14" s="236"/>
      <c r="ALK14" s="236"/>
      <c r="ALL14" s="236"/>
      <c r="ALM14" s="236"/>
      <c r="ALN14" s="236"/>
      <c r="ALO14" s="236"/>
      <c r="ALP14" s="236"/>
      <c r="ALQ14" s="236"/>
      <c r="ALR14" s="236"/>
      <c r="ALS14" s="236"/>
      <c r="ALT14" s="236"/>
      <c r="ALU14" s="236"/>
      <c r="ALV14" s="236"/>
      <c r="ALW14" s="236"/>
      <c r="ALX14" s="236"/>
      <c r="ALY14" s="236"/>
      <c r="ALZ14" s="236"/>
      <c r="AMA14" s="236"/>
      <c r="AMB14" s="236"/>
      <c r="AMC14" s="236"/>
      <c r="AMD14" s="236"/>
      <c r="AME14" s="236"/>
      <c r="AMF14" s="236"/>
      <c r="AMG14" s="236"/>
      <c r="AMH14" s="236"/>
      <c r="AMI14" s="236"/>
      <c r="AMJ14" s="236"/>
      <c r="AMK14" s="236"/>
      <c r="AML14" s="236"/>
      <c r="AMM14" s="236"/>
      <c r="AMN14" s="236"/>
      <c r="AMO14" s="236"/>
      <c r="AMP14" s="236"/>
      <c r="AMQ14" s="236"/>
      <c r="AMR14" s="236"/>
      <c r="AMS14" s="236"/>
      <c r="AMT14" s="236"/>
      <c r="AMU14" s="236"/>
      <c r="AMV14" s="236"/>
      <c r="AMW14" s="236"/>
      <c r="AMX14" s="236"/>
      <c r="AMY14" s="236"/>
      <c r="AMZ14" s="236"/>
      <c r="ANA14" s="236"/>
      <c r="ANB14" s="236"/>
      <c r="ANC14" s="236"/>
      <c r="AND14" s="236"/>
      <c r="ANE14" s="236"/>
      <c r="ANF14" s="236"/>
      <c r="ANG14" s="236"/>
      <c r="ANH14" s="236"/>
      <c r="ANI14" s="236"/>
      <c r="ANJ14" s="236"/>
      <c r="ANK14" s="236"/>
      <c r="ANL14" s="236"/>
      <c r="ANM14" s="236"/>
      <c r="ANN14" s="236"/>
      <c r="ANO14" s="236"/>
      <c r="ANP14" s="236"/>
      <c r="ANQ14" s="236"/>
      <c r="ANR14" s="236"/>
      <c r="ANS14" s="236"/>
      <c r="ANT14" s="236"/>
      <c r="ANU14" s="236"/>
      <c r="ANV14" s="236"/>
      <c r="ANW14" s="236"/>
      <c r="ANX14" s="236"/>
      <c r="ANY14" s="236"/>
      <c r="ANZ14" s="236"/>
      <c r="AOA14" s="236"/>
      <c r="AOB14" s="236"/>
      <c r="AOC14" s="236"/>
      <c r="AOD14" s="236"/>
      <c r="AOE14" s="236"/>
      <c r="AOF14" s="236"/>
      <c r="AOG14" s="236"/>
      <c r="AOH14" s="236"/>
      <c r="AOI14" s="236"/>
      <c r="AOJ14" s="236"/>
      <c r="AOK14" s="236"/>
      <c r="AOL14" s="236"/>
      <c r="AOM14" s="236"/>
      <c r="AON14" s="236"/>
      <c r="AOO14" s="236"/>
      <c r="AOP14" s="236"/>
      <c r="AOQ14" s="236"/>
      <c r="AOR14" s="236"/>
      <c r="AOS14" s="236"/>
      <c r="AOT14" s="236"/>
      <c r="AOU14" s="236"/>
      <c r="AOV14" s="236"/>
      <c r="AOW14" s="236"/>
      <c r="AOX14" s="236"/>
      <c r="AOY14" s="236"/>
      <c r="AOZ14" s="236"/>
      <c r="APA14" s="236"/>
      <c r="APB14" s="236"/>
      <c r="APC14" s="236"/>
      <c r="APD14" s="236"/>
      <c r="APE14" s="236"/>
      <c r="APF14" s="236"/>
      <c r="APG14" s="236"/>
      <c r="APH14" s="236"/>
      <c r="API14" s="236"/>
      <c r="APJ14" s="236"/>
      <c r="APK14" s="236"/>
      <c r="APL14" s="236"/>
      <c r="APM14" s="236"/>
      <c r="APN14" s="236"/>
      <c r="APO14" s="236"/>
      <c r="APP14" s="236"/>
      <c r="APQ14" s="236"/>
      <c r="APR14" s="236"/>
      <c r="APS14" s="236"/>
      <c r="APT14" s="236"/>
      <c r="APU14" s="236"/>
      <c r="APV14" s="236"/>
      <c r="APW14" s="236"/>
      <c r="APX14" s="236"/>
      <c r="APY14" s="236"/>
      <c r="APZ14" s="236"/>
      <c r="AQA14" s="236"/>
      <c r="AQB14" s="236"/>
      <c r="AQC14" s="236"/>
      <c r="AQD14" s="236"/>
      <c r="AQE14" s="236"/>
      <c r="AQF14" s="236"/>
      <c r="AQG14" s="236"/>
      <c r="AQH14" s="236"/>
      <c r="AQI14" s="236"/>
      <c r="AQJ14" s="236"/>
      <c r="AQK14" s="236"/>
      <c r="AQL14" s="236"/>
      <c r="AQM14" s="236"/>
      <c r="AQN14" s="236"/>
      <c r="AQO14" s="236"/>
      <c r="AQP14" s="236"/>
      <c r="AQQ14" s="236"/>
      <c r="AQR14" s="236"/>
      <c r="AQS14" s="236"/>
      <c r="AQT14" s="236"/>
      <c r="AQU14" s="236"/>
      <c r="AQV14" s="236"/>
      <c r="AQW14" s="236"/>
      <c r="AQX14" s="236"/>
      <c r="AQY14" s="236"/>
      <c r="AQZ14" s="236"/>
      <c r="ARA14" s="236"/>
      <c r="ARB14" s="236"/>
      <c r="ARC14" s="236"/>
      <c r="ARD14" s="236"/>
      <c r="ARE14" s="236"/>
      <c r="ARF14" s="236"/>
      <c r="ARG14" s="236"/>
      <c r="ARH14" s="236"/>
      <c r="ARI14" s="236"/>
      <c r="ARJ14" s="236"/>
      <c r="ARK14" s="236"/>
      <c r="ARL14" s="236"/>
      <c r="ARM14" s="236"/>
      <c r="ARN14" s="236"/>
      <c r="ARO14" s="236"/>
      <c r="ARP14" s="236"/>
      <c r="ARQ14" s="236"/>
      <c r="ARR14" s="236"/>
      <c r="ARS14" s="236"/>
      <c r="ART14" s="236"/>
      <c r="ARU14" s="236"/>
      <c r="ARV14" s="236"/>
      <c r="ARW14" s="236"/>
      <c r="ARX14" s="236"/>
      <c r="ARY14" s="236"/>
      <c r="ARZ14" s="236"/>
      <c r="ASA14" s="236"/>
      <c r="ASB14" s="236"/>
      <c r="ASC14" s="236"/>
      <c r="ASD14" s="236"/>
      <c r="ASE14" s="236"/>
      <c r="ASF14" s="236"/>
      <c r="ASG14" s="236"/>
      <c r="ASH14" s="236"/>
      <c r="ASI14" s="236"/>
      <c r="ASJ14" s="236"/>
      <c r="ASK14" s="236"/>
      <c r="ASL14" s="236"/>
      <c r="ASM14" s="236"/>
      <c r="ASN14" s="236"/>
      <c r="ASO14" s="236"/>
      <c r="ASP14" s="236"/>
      <c r="ASQ14" s="236"/>
      <c r="ASR14" s="236"/>
      <c r="ASS14" s="236"/>
      <c r="AST14" s="236"/>
      <c r="ASU14" s="236"/>
      <c r="ASV14" s="236"/>
      <c r="ASW14" s="236"/>
      <c r="ASX14" s="236"/>
      <c r="ASY14" s="236"/>
      <c r="ASZ14" s="236"/>
      <c r="ATA14" s="236"/>
      <c r="ATB14" s="236"/>
      <c r="ATC14" s="236"/>
      <c r="ATD14" s="236"/>
      <c r="ATE14" s="236"/>
      <c r="ATF14" s="236"/>
      <c r="ATG14" s="236"/>
      <c r="ATH14" s="236"/>
      <c r="ATI14" s="236"/>
      <c r="ATJ14" s="236"/>
      <c r="ATK14" s="236"/>
      <c r="ATL14" s="236"/>
      <c r="ATM14" s="236"/>
      <c r="ATN14" s="236"/>
      <c r="ATO14" s="236"/>
      <c r="ATP14" s="236"/>
      <c r="ATQ14" s="236"/>
      <c r="ATR14" s="236"/>
      <c r="ATS14" s="236"/>
      <c r="ATT14" s="236"/>
      <c r="ATU14" s="236"/>
      <c r="ATV14" s="236"/>
      <c r="ATW14" s="236"/>
      <c r="ATX14" s="236"/>
      <c r="ATY14" s="236"/>
      <c r="ATZ14" s="236"/>
      <c r="AUA14" s="236"/>
      <c r="AUB14" s="236"/>
      <c r="AUC14" s="236"/>
      <c r="AUD14" s="236"/>
      <c r="AUE14" s="236"/>
      <c r="AUF14" s="236"/>
      <c r="AUG14" s="236"/>
      <c r="AUH14" s="236"/>
      <c r="AUI14" s="236"/>
      <c r="AUJ14" s="236"/>
      <c r="AUK14" s="236"/>
      <c r="AUL14" s="236"/>
      <c r="AUM14" s="236"/>
      <c r="AUN14" s="236"/>
      <c r="AUO14" s="236"/>
      <c r="AUP14" s="236"/>
      <c r="AUQ14" s="236"/>
      <c r="AUR14" s="236"/>
      <c r="AUS14" s="236"/>
      <c r="AUT14" s="236"/>
      <c r="AUU14" s="236"/>
      <c r="AUV14" s="236"/>
      <c r="AUW14" s="236"/>
      <c r="AUX14" s="236"/>
      <c r="AUY14" s="236"/>
      <c r="AUZ14" s="236"/>
      <c r="AVA14" s="236"/>
      <c r="AVB14" s="236"/>
      <c r="AVC14" s="236"/>
      <c r="AVD14" s="236"/>
      <c r="AVE14" s="236"/>
      <c r="AVF14" s="236"/>
      <c r="AVG14" s="236"/>
      <c r="AVH14" s="236"/>
      <c r="AVI14" s="236"/>
      <c r="AVJ14" s="236"/>
      <c r="AVK14" s="236"/>
      <c r="AVL14" s="236"/>
      <c r="AVM14" s="236"/>
      <c r="AVN14" s="236"/>
      <c r="AVO14" s="236"/>
      <c r="AVP14" s="236"/>
      <c r="AVQ14" s="236"/>
      <c r="AVR14" s="236"/>
      <c r="AVS14" s="236"/>
      <c r="AVT14" s="236"/>
      <c r="AVU14" s="236"/>
      <c r="AVV14" s="236"/>
      <c r="AVW14" s="236"/>
      <c r="AVX14" s="236"/>
      <c r="AVY14" s="236"/>
      <c r="AVZ14" s="236"/>
      <c r="AWA14" s="236"/>
      <c r="AWB14" s="236"/>
      <c r="AWC14" s="236"/>
      <c r="AWD14" s="236"/>
      <c r="AWE14" s="236"/>
      <c r="AWF14" s="236"/>
      <c r="AWG14" s="236"/>
      <c r="AWH14" s="236"/>
      <c r="AWI14" s="236"/>
      <c r="AWJ14" s="236"/>
      <c r="AWK14" s="236"/>
      <c r="AWL14" s="236"/>
      <c r="AWM14" s="236"/>
      <c r="AWN14" s="236"/>
      <c r="AWO14" s="236"/>
      <c r="AWP14" s="236"/>
      <c r="AWQ14" s="236"/>
      <c r="AWR14" s="236"/>
      <c r="AWS14" s="236"/>
      <c r="AWT14" s="236"/>
      <c r="AWU14" s="236"/>
      <c r="AWV14" s="236"/>
      <c r="AWW14" s="236"/>
      <c r="AWX14" s="236"/>
      <c r="AWY14" s="236"/>
      <c r="AWZ14" s="236"/>
      <c r="AXA14" s="236"/>
      <c r="AXB14" s="236"/>
      <c r="AXC14" s="236"/>
      <c r="AXD14" s="236"/>
      <c r="AXE14" s="236"/>
      <c r="AXF14" s="236"/>
      <c r="AXG14" s="236"/>
      <c r="AXH14" s="236"/>
      <c r="AXI14" s="236"/>
      <c r="AXJ14" s="236"/>
      <c r="AXK14" s="236"/>
      <c r="AXL14" s="236"/>
      <c r="AXM14" s="236"/>
      <c r="AXN14" s="236"/>
      <c r="AXO14" s="236"/>
      <c r="AXP14" s="236"/>
      <c r="AXQ14" s="236"/>
      <c r="AXR14" s="236"/>
      <c r="AXS14" s="236"/>
      <c r="AXT14" s="236"/>
      <c r="AXU14" s="236"/>
      <c r="AXV14" s="236"/>
      <c r="AXW14" s="236"/>
      <c r="AXX14" s="236"/>
      <c r="AXY14" s="236"/>
      <c r="AXZ14" s="236"/>
      <c r="AYA14" s="236"/>
      <c r="AYB14" s="236"/>
      <c r="AYC14" s="236"/>
      <c r="AYD14" s="236"/>
      <c r="AYE14" s="236"/>
      <c r="AYF14" s="236"/>
      <c r="AYG14" s="236"/>
      <c r="AYH14" s="236"/>
      <c r="AYI14" s="236"/>
      <c r="AYJ14" s="236"/>
      <c r="AYK14" s="236"/>
      <c r="AYL14" s="236"/>
      <c r="AYM14" s="236"/>
      <c r="AYN14" s="236"/>
      <c r="AYO14" s="236"/>
      <c r="AYP14" s="236"/>
      <c r="AYQ14" s="236"/>
      <c r="AYR14" s="236"/>
      <c r="AYS14" s="236"/>
      <c r="AYT14" s="236"/>
      <c r="AYU14" s="236"/>
      <c r="AYV14" s="236"/>
      <c r="AYW14" s="236"/>
      <c r="AYX14" s="236"/>
      <c r="AYY14" s="236"/>
      <c r="AYZ14" s="236"/>
      <c r="AZA14" s="236"/>
      <c r="AZB14" s="236"/>
      <c r="AZC14" s="236"/>
      <c r="AZD14" s="236"/>
      <c r="AZE14" s="236"/>
      <c r="AZF14" s="236"/>
      <c r="AZG14" s="236"/>
      <c r="AZH14" s="236"/>
      <c r="AZI14" s="236"/>
      <c r="AZJ14" s="236"/>
      <c r="AZK14" s="236"/>
      <c r="AZL14" s="236"/>
      <c r="AZM14" s="236"/>
      <c r="AZN14" s="236"/>
      <c r="AZO14" s="236"/>
      <c r="AZP14" s="236"/>
      <c r="AZQ14" s="236"/>
      <c r="AZR14" s="236"/>
      <c r="AZS14" s="236"/>
      <c r="AZT14" s="236"/>
      <c r="AZU14" s="236"/>
      <c r="AZV14" s="236"/>
      <c r="AZW14" s="236"/>
      <c r="AZX14" s="236"/>
      <c r="AZY14" s="236"/>
      <c r="AZZ14" s="236"/>
      <c r="BAA14" s="236"/>
      <c r="BAB14" s="236"/>
      <c r="BAC14" s="236"/>
      <c r="BAD14" s="236"/>
      <c r="BAE14" s="236"/>
      <c r="BAF14" s="236"/>
      <c r="BAG14" s="236"/>
      <c r="BAH14" s="236"/>
      <c r="BAI14" s="236"/>
      <c r="BAJ14" s="236"/>
      <c r="BAK14" s="236"/>
      <c r="BAL14" s="236"/>
      <c r="BAM14" s="236"/>
      <c r="BAN14" s="236"/>
      <c r="BAO14" s="236"/>
      <c r="BAP14" s="236"/>
      <c r="BAQ14" s="236"/>
      <c r="BAR14" s="236"/>
      <c r="BAS14" s="236"/>
      <c r="BAT14" s="236"/>
      <c r="BAU14" s="236"/>
      <c r="BAV14" s="236"/>
      <c r="BAW14" s="236"/>
      <c r="BAX14" s="236"/>
      <c r="BAY14" s="236"/>
      <c r="BAZ14" s="236"/>
      <c r="BBA14" s="236"/>
      <c r="BBB14" s="236"/>
      <c r="BBC14" s="236"/>
      <c r="BBD14" s="236"/>
      <c r="BBE14" s="236"/>
      <c r="BBF14" s="236"/>
      <c r="BBG14" s="236"/>
      <c r="BBH14" s="236"/>
      <c r="BBI14" s="236"/>
      <c r="BBJ14" s="236"/>
      <c r="BBK14" s="236"/>
      <c r="BBL14" s="236"/>
      <c r="BBM14" s="236"/>
      <c r="BBN14" s="236"/>
      <c r="BBO14" s="236"/>
      <c r="BBP14" s="236"/>
      <c r="BBQ14" s="236"/>
      <c r="BBR14" s="236"/>
      <c r="BBS14" s="236"/>
      <c r="BBT14" s="236"/>
      <c r="BBU14" s="236"/>
      <c r="BBV14" s="236"/>
      <c r="BBW14" s="236"/>
      <c r="BBX14" s="236"/>
      <c r="BBY14" s="236"/>
      <c r="BBZ14" s="236"/>
      <c r="BCA14" s="236"/>
      <c r="BCB14" s="236"/>
      <c r="BCC14" s="236"/>
      <c r="BCD14" s="236"/>
      <c r="BCE14" s="236"/>
      <c r="BCF14" s="236"/>
      <c r="BCG14" s="236"/>
      <c r="BCH14" s="236"/>
      <c r="BCI14" s="236"/>
      <c r="BCJ14" s="236"/>
      <c r="BCK14" s="236"/>
      <c r="BCL14" s="236"/>
      <c r="BCM14" s="236"/>
      <c r="BCN14" s="236"/>
      <c r="BCO14" s="236"/>
      <c r="BCP14" s="236"/>
      <c r="BCQ14" s="236"/>
      <c r="BCR14" s="236"/>
      <c r="BCS14" s="236"/>
      <c r="BCT14" s="236"/>
      <c r="BCU14" s="236"/>
      <c r="BCV14" s="236"/>
      <c r="BCW14" s="236"/>
      <c r="BCX14" s="236"/>
      <c r="BCY14" s="236"/>
      <c r="BCZ14" s="236"/>
      <c r="BDA14" s="236"/>
      <c r="BDB14" s="236"/>
      <c r="BDC14" s="236"/>
      <c r="BDD14" s="236"/>
      <c r="BDE14" s="236"/>
      <c r="BDF14" s="236"/>
      <c r="BDG14" s="236"/>
      <c r="BDH14" s="236"/>
      <c r="BDI14" s="236"/>
      <c r="BDJ14" s="236"/>
      <c r="BDK14" s="236"/>
      <c r="BDL14" s="236"/>
      <c r="BDM14" s="236"/>
      <c r="BDN14" s="236"/>
      <c r="BDO14" s="236"/>
      <c r="BDP14" s="236"/>
      <c r="BDQ14" s="236"/>
      <c r="BDR14" s="236"/>
      <c r="BDS14" s="236"/>
      <c r="BDT14" s="236"/>
      <c r="BDU14" s="236"/>
      <c r="BDV14" s="236"/>
      <c r="BDW14" s="236"/>
      <c r="BDX14" s="236"/>
      <c r="BDY14" s="236"/>
      <c r="BDZ14" s="236"/>
      <c r="BEA14" s="236"/>
      <c r="BEB14" s="236"/>
      <c r="BEC14" s="236"/>
      <c r="BED14" s="236"/>
      <c r="BEE14" s="236"/>
      <c r="BEF14" s="236"/>
      <c r="BEG14" s="236"/>
      <c r="BEH14" s="236"/>
      <c r="BEI14" s="236"/>
      <c r="BEJ14" s="236"/>
      <c r="BEK14" s="236"/>
      <c r="BEL14" s="236"/>
      <c r="BEM14" s="236"/>
      <c r="BEN14" s="236"/>
      <c r="BEO14" s="236"/>
      <c r="BEP14" s="236"/>
      <c r="BEQ14" s="236"/>
      <c r="BER14" s="236"/>
      <c r="BES14" s="236"/>
      <c r="BET14" s="236"/>
      <c r="BEU14" s="236"/>
      <c r="BEV14" s="236"/>
      <c r="BEW14" s="236"/>
      <c r="BEX14" s="236"/>
      <c r="BEY14" s="236"/>
      <c r="BEZ14" s="236"/>
      <c r="BFA14" s="236"/>
      <c r="BFB14" s="236"/>
      <c r="BFC14" s="236"/>
      <c r="BFD14" s="236"/>
      <c r="BFE14" s="236"/>
      <c r="BFF14" s="236"/>
      <c r="BFG14" s="236"/>
      <c r="BFH14" s="236"/>
      <c r="BFI14" s="236"/>
      <c r="BFJ14" s="236"/>
      <c r="BFK14" s="236"/>
      <c r="BFL14" s="236"/>
      <c r="BFM14" s="236"/>
      <c r="BFN14" s="236"/>
      <c r="BFO14" s="236"/>
      <c r="BFP14" s="236"/>
      <c r="BFQ14" s="236"/>
      <c r="BFR14" s="236"/>
      <c r="BFS14" s="236"/>
      <c r="BFT14" s="236"/>
      <c r="BFU14" s="236"/>
      <c r="BFV14" s="236"/>
      <c r="BFW14" s="236"/>
      <c r="BFX14" s="236"/>
      <c r="BFY14" s="236"/>
      <c r="BFZ14" s="236"/>
      <c r="BGA14" s="236"/>
      <c r="BGB14" s="236"/>
      <c r="BGC14" s="236"/>
      <c r="BGD14" s="236"/>
      <c r="BGE14" s="236"/>
      <c r="BGF14" s="236"/>
      <c r="BGG14" s="236"/>
      <c r="BGH14" s="236"/>
      <c r="BGI14" s="236"/>
      <c r="BGJ14" s="236"/>
      <c r="BGK14" s="236"/>
      <c r="BGL14" s="236"/>
      <c r="BGM14" s="236"/>
      <c r="BGN14" s="236"/>
      <c r="BGO14" s="236"/>
      <c r="BGP14" s="236"/>
      <c r="BGQ14" s="236"/>
      <c r="BGR14" s="236"/>
      <c r="BGS14" s="236"/>
      <c r="BGT14" s="236"/>
      <c r="BGU14" s="236"/>
      <c r="BGV14" s="236"/>
      <c r="BGW14" s="236"/>
      <c r="BGX14" s="236"/>
      <c r="BGY14" s="236"/>
      <c r="BGZ14" s="236"/>
      <c r="BHA14" s="236"/>
      <c r="BHB14" s="236"/>
      <c r="BHC14" s="236"/>
      <c r="BHD14" s="236"/>
      <c r="BHE14" s="236"/>
      <c r="BHF14" s="236"/>
      <c r="BHG14" s="236"/>
      <c r="BHH14" s="236"/>
      <c r="BHI14" s="236"/>
      <c r="BHJ14" s="236"/>
      <c r="BHK14" s="236"/>
      <c r="BHL14" s="236"/>
      <c r="BHM14" s="236"/>
      <c r="BHN14" s="236"/>
      <c r="BHO14" s="236"/>
      <c r="BHP14" s="236"/>
      <c r="BHQ14" s="236"/>
      <c r="BHR14" s="236"/>
      <c r="BHS14" s="236"/>
      <c r="BHT14" s="236"/>
      <c r="BHU14" s="236"/>
      <c r="BHV14" s="236"/>
      <c r="BHW14" s="236"/>
      <c r="BHX14" s="236"/>
      <c r="BHY14" s="236"/>
      <c r="BHZ14" s="236"/>
      <c r="BIA14" s="236"/>
      <c r="BIB14" s="236"/>
      <c r="BIC14" s="236"/>
      <c r="BID14" s="236"/>
      <c r="BIE14" s="236"/>
      <c r="BIF14" s="236"/>
      <c r="BIG14" s="236"/>
      <c r="BIH14" s="236"/>
      <c r="BII14" s="236"/>
      <c r="BIJ14" s="236"/>
      <c r="BIK14" s="236"/>
      <c r="BIL14" s="236"/>
      <c r="BIM14" s="236"/>
      <c r="BIN14" s="236"/>
      <c r="BIO14" s="236"/>
      <c r="BIP14" s="236"/>
      <c r="BIQ14" s="236"/>
      <c r="BIR14" s="236"/>
      <c r="BIS14" s="236"/>
      <c r="BIT14" s="236"/>
      <c r="BIU14" s="236"/>
      <c r="BIV14" s="236"/>
      <c r="BIW14" s="236"/>
      <c r="BIX14" s="236"/>
      <c r="BIY14" s="236"/>
      <c r="BIZ14" s="236"/>
      <c r="BJA14" s="236"/>
      <c r="BJB14" s="236"/>
      <c r="BJC14" s="236"/>
      <c r="BJD14" s="236"/>
      <c r="BJE14" s="236"/>
      <c r="BJF14" s="236"/>
      <c r="BJG14" s="236"/>
      <c r="BJH14" s="236"/>
      <c r="BJI14" s="236"/>
      <c r="BJJ14" s="236"/>
      <c r="BJK14" s="236"/>
      <c r="BJL14" s="236"/>
      <c r="BJM14" s="236"/>
      <c r="BJN14" s="236"/>
      <c r="BJO14" s="236"/>
      <c r="BJP14" s="236"/>
      <c r="BJQ14" s="236"/>
      <c r="BJR14" s="236"/>
      <c r="BJS14" s="236"/>
      <c r="BJT14" s="236"/>
      <c r="BJU14" s="236"/>
      <c r="BJV14" s="236"/>
      <c r="BJW14" s="236"/>
      <c r="BJX14" s="236"/>
      <c r="BJY14" s="236"/>
      <c r="BJZ14" s="236"/>
      <c r="BKA14" s="236"/>
      <c r="BKB14" s="236"/>
      <c r="BKC14" s="236"/>
      <c r="BKD14" s="236"/>
      <c r="BKE14" s="236"/>
      <c r="BKF14" s="236"/>
      <c r="BKG14" s="236"/>
      <c r="BKH14" s="236"/>
      <c r="BKI14" s="236"/>
      <c r="BKJ14" s="236"/>
      <c r="BKK14" s="236"/>
      <c r="BKL14" s="236"/>
      <c r="BKM14" s="236"/>
      <c r="BKN14" s="236"/>
      <c r="BKO14" s="236"/>
      <c r="BKP14" s="236"/>
      <c r="BKQ14" s="236"/>
      <c r="BKR14" s="236"/>
      <c r="BKS14" s="236"/>
      <c r="BKT14" s="236"/>
      <c r="BKU14" s="236"/>
      <c r="BKV14" s="236"/>
      <c r="BKW14" s="236"/>
      <c r="BKX14" s="236"/>
      <c r="BKY14" s="236"/>
      <c r="BKZ14" s="236"/>
      <c r="BLA14" s="236"/>
      <c r="BLB14" s="236"/>
      <c r="BLC14" s="236"/>
      <c r="BLD14" s="236"/>
      <c r="BLE14" s="236"/>
      <c r="BLF14" s="236"/>
      <c r="BLG14" s="236"/>
      <c r="BLH14" s="236"/>
      <c r="BLI14" s="236"/>
      <c r="BLJ14" s="236"/>
      <c r="BLK14" s="236"/>
      <c r="BLL14" s="236"/>
      <c r="BLM14" s="236"/>
      <c r="BLN14" s="236"/>
      <c r="BLO14" s="236"/>
      <c r="BLP14" s="236"/>
      <c r="BLQ14" s="236"/>
      <c r="BLR14" s="236"/>
      <c r="BLS14" s="236"/>
      <c r="BLT14" s="236"/>
      <c r="BLU14" s="236"/>
      <c r="BLV14" s="236"/>
      <c r="BLW14" s="236"/>
      <c r="BLX14" s="236"/>
      <c r="BLY14" s="236"/>
      <c r="BLZ14" s="236"/>
      <c r="BMA14" s="236"/>
      <c r="BMB14" s="236"/>
      <c r="BMC14" s="236"/>
      <c r="BMD14" s="236"/>
      <c r="BME14" s="236"/>
      <c r="BMF14" s="236"/>
      <c r="BMG14" s="236"/>
      <c r="BMH14" s="236"/>
      <c r="BMI14" s="236"/>
      <c r="BMJ14" s="236"/>
      <c r="BMK14" s="236"/>
      <c r="BML14" s="236"/>
      <c r="BMM14" s="236"/>
      <c r="BMN14" s="236"/>
      <c r="BMO14" s="236"/>
      <c r="BMP14" s="236"/>
      <c r="BMQ14" s="236"/>
      <c r="BMR14" s="236"/>
      <c r="BMS14" s="236"/>
      <c r="BMT14" s="236"/>
      <c r="BMU14" s="236"/>
      <c r="BMV14" s="236"/>
      <c r="BMW14" s="236"/>
      <c r="BMX14" s="236"/>
      <c r="BMY14" s="236"/>
      <c r="BMZ14" s="236"/>
      <c r="BNA14" s="236"/>
      <c r="BNB14" s="236"/>
      <c r="BNC14" s="236"/>
      <c r="BND14" s="236"/>
      <c r="BNE14" s="236"/>
      <c r="BNF14" s="236"/>
      <c r="BNG14" s="236"/>
      <c r="BNH14" s="236"/>
      <c r="BNI14" s="236"/>
      <c r="BNJ14" s="236"/>
      <c r="BNK14" s="236"/>
      <c r="BNL14" s="236"/>
      <c r="BNM14" s="236"/>
      <c r="BNN14" s="236"/>
      <c r="BNO14" s="236"/>
      <c r="BNP14" s="236"/>
      <c r="BNQ14" s="236"/>
      <c r="BNR14" s="236"/>
      <c r="BNS14" s="236"/>
      <c r="BNT14" s="236"/>
      <c r="BNU14" s="236"/>
      <c r="BNV14" s="236"/>
      <c r="BNW14" s="236"/>
      <c r="BNX14" s="236"/>
      <c r="BNY14" s="236"/>
      <c r="BNZ14" s="236"/>
      <c r="BOA14" s="236"/>
      <c r="BOB14" s="236"/>
      <c r="BOC14" s="236"/>
      <c r="BOD14" s="236"/>
      <c r="BOE14" s="236"/>
      <c r="BOF14" s="236"/>
      <c r="BOG14" s="236"/>
      <c r="BOH14" s="236"/>
      <c r="BOI14" s="236"/>
      <c r="BOJ14" s="236"/>
      <c r="BOK14" s="236"/>
      <c r="BOL14" s="236"/>
      <c r="BOM14" s="236"/>
      <c r="BON14" s="236"/>
      <c r="BOO14" s="236"/>
      <c r="BOP14" s="236"/>
      <c r="BOQ14" s="236"/>
      <c r="BOR14" s="236"/>
      <c r="BOS14" s="236"/>
      <c r="BOT14" s="236"/>
      <c r="BOU14" s="236"/>
      <c r="BOV14" s="236"/>
      <c r="BOW14" s="236"/>
      <c r="BOX14" s="236"/>
      <c r="BOY14" s="236"/>
      <c r="BOZ14" s="236"/>
      <c r="BPA14" s="236"/>
      <c r="BPB14" s="236"/>
      <c r="BPC14" s="236"/>
      <c r="BPD14" s="236"/>
      <c r="BPE14" s="236"/>
      <c r="BPF14" s="236"/>
      <c r="BPG14" s="236"/>
      <c r="BPH14" s="236"/>
      <c r="BPI14" s="236"/>
      <c r="BPJ14" s="236"/>
      <c r="BPK14" s="236"/>
      <c r="BPL14" s="236"/>
      <c r="BPM14" s="236"/>
      <c r="BPN14" s="236"/>
      <c r="BPO14" s="236"/>
      <c r="BPP14" s="236"/>
      <c r="BPQ14" s="236"/>
      <c r="BPR14" s="236"/>
      <c r="BPS14" s="236"/>
      <c r="BPT14" s="236"/>
      <c r="BPU14" s="236"/>
      <c r="BPV14" s="236"/>
      <c r="BPW14" s="236"/>
      <c r="BPX14" s="236"/>
      <c r="BPY14" s="236"/>
      <c r="BPZ14" s="236"/>
      <c r="BQA14" s="236"/>
      <c r="BQB14" s="236"/>
      <c r="BQC14" s="236"/>
      <c r="BQD14" s="236"/>
      <c r="BQE14" s="236"/>
      <c r="BQF14" s="236"/>
      <c r="BQG14" s="236"/>
      <c r="BQH14" s="236"/>
      <c r="BQI14" s="236"/>
      <c r="BQJ14" s="236"/>
      <c r="BQK14" s="236"/>
      <c r="BQL14" s="236"/>
      <c r="BQM14" s="236"/>
      <c r="BQN14" s="236"/>
      <c r="BQO14" s="236"/>
      <c r="BQP14" s="236"/>
      <c r="BQQ14" s="236"/>
      <c r="BQR14" s="236"/>
      <c r="BQS14" s="236"/>
      <c r="BQT14" s="236"/>
      <c r="BQU14" s="236"/>
      <c r="BQV14" s="236"/>
      <c r="BQW14" s="236"/>
      <c r="BQX14" s="236"/>
      <c r="BQY14" s="236"/>
      <c r="BQZ14" s="236"/>
      <c r="BRA14" s="236"/>
      <c r="BRB14" s="236"/>
      <c r="BRC14" s="236"/>
      <c r="BRD14" s="236"/>
      <c r="BRE14" s="236"/>
      <c r="BRF14" s="236"/>
      <c r="BRG14" s="236"/>
      <c r="BRH14" s="236"/>
      <c r="BRI14" s="236"/>
      <c r="BRJ14" s="236"/>
      <c r="BRK14" s="236"/>
      <c r="BRL14" s="236"/>
      <c r="BRM14" s="236"/>
      <c r="BRN14" s="236"/>
      <c r="BRO14" s="236"/>
      <c r="BRP14" s="236"/>
      <c r="BRQ14" s="236"/>
      <c r="BRR14" s="236"/>
      <c r="BRS14" s="236"/>
      <c r="BRT14" s="236"/>
      <c r="BRU14" s="236"/>
      <c r="BRV14" s="236"/>
      <c r="BRW14" s="236"/>
      <c r="BRX14" s="236"/>
      <c r="BRY14" s="236"/>
      <c r="BRZ14" s="236"/>
      <c r="BSA14" s="236"/>
      <c r="BSB14" s="236"/>
      <c r="BSC14" s="236"/>
      <c r="BSD14" s="236"/>
      <c r="BSE14" s="236"/>
      <c r="BSF14" s="236"/>
      <c r="BSG14" s="236"/>
      <c r="BSH14" s="236"/>
      <c r="BSI14" s="236"/>
      <c r="BSJ14" s="236"/>
      <c r="BSK14" s="236"/>
      <c r="BSL14" s="236"/>
      <c r="BSM14" s="236"/>
      <c r="BSN14" s="236"/>
      <c r="BSO14" s="236"/>
      <c r="BSP14" s="236"/>
      <c r="BSQ14" s="236"/>
      <c r="BSR14" s="236"/>
      <c r="BSS14" s="236"/>
      <c r="BST14" s="236"/>
      <c r="BSU14" s="236"/>
      <c r="BSV14" s="236"/>
      <c r="BSW14" s="236"/>
      <c r="BSX14" s="236"/>
      <c r="BSY14" s="236"/>
      <c r="BSZ14" s="236"/>
      <c r="BTA14" s="236"/>
      <c r="BTB14" s="236"/>
      <c r="BTC14" s="236"/>
      <c r="BTD14" s="236"/>
      <c r="BTE14" s="236"/>
      <c r="BTF14" s="236"/>
      <c r="BTG14" s="236"/>
      <c r="BTH14" s="236"/>
      <c r="BTI14" s="236"/>
      <c r="BTJ14" s="236"/>
      <c r="BTK14" s="236"/>
      <c r="BTL14" s="236"/>
      <c r="BTM14" s="236"/>
      <c r="BTN14" s="236"/>
      <c r="BTO14" s="236"/>
      <c r="BTP14" s="236"/>
      <c r="BTQ14" s="236"/>
      <c r="BTR14" s="236"/>
      <c r="BTS14" s="236"/>
      <c r="BTT14" s="236"/>
      <c r="BTU14" s="236"/>
      <c r="BTV14" s="236"/>
      <c r="BTW14" s="236"/>
      <c r="BTX14" s="236"/>
      <c r="BTY14" s="236"/>
      <c r="BTZ14" s="236"/>
      <c r="BUA14" s="236"/>
      <c r="BUB14" s="236"/>
      <c r="BUC14" s="236"/>
      <c r="BUD14" s="236"/>
      <c r="BUE14" s="236"/>
      <c r="BUF14" s="236"/>
      <c r="BUG14" s="236"/>
      <c r="BUH14" s="236"/>
      <c r="BUI14" s="236"/>
      <c r="BUJ14" s="236"/>
      <c r="BUK14" s="236"/>
      <c r="BUL14" s="236"/>
      <c r="BUM14" s="236"/>
      <c r="BUN14" s="236"/>
      <c r="BUO14" s="236"/>
      <c r="BUP14" s="236"/>
      <c r="BUQ14" s="236"/>
      <c r="BUR14" s="236"/>
      <c r="BUS14" s="236"/>
      <c r="BUT14" s="236"/>
      <c r="BUU14" s="236"/>
      <c r="BUV14" s="236"/>
      <c r="BUW14" s="236"/>
      <c r="BUX14" s="236"/>
      <c r="BUY14" s="236"/>
      <c r="BUZ14" s="236"/>
      <c r="BVA14" s="236"/>
      <c r="BVB14" s="236"/>
      <c r="BVC14" s="236"/>
      <c r="BVD14" s="236"/>
      <c r="BVE14" s="236"/>
      <c r="BVF14" s="236"/>
      <c r="BVG14" s="236"/>
      <c r="BVH14" s="236"/>
      <c r="BVI14" s="236"/>
      <c r="BVJ14" s="236"/>
      <c r="BVK14" s="236"/>
      <c r="BVL14" s="236"/>
      <c r="BVM14" s="236"/>
      <c r="BVN14" s="236"/>
      <c r="BVO14" s="236"/>
      <c r="BVP14" s="236"/>
      <c r="BVQ14" s="236"/>
      <c r="BVR14" s="236"/>
      <c r="BVS14" s="236"/>
      <c r="BVT14" s="236"/>
      <c r="BVU14" s="236"/>
      <c r="BVV14" s="236"/>
      <c r="BVW14" s="236"/>
      <c r="BVX14" s="236"/>
      <c r="BVY14" s="236"/>
      <c r="BVZ14" s="236"/>
      <c r="BWA14" s="236"/>
      <c r="BWB14" s="236"/>
      <c r="BWC14" s="236"/>
      <c r="BWD14" s="236"/>
      <c r="BWE14" s="236"/>
      <c r="BWF14" s="236"/>
      <c r="BWG14" s="236"/>
      <c r="BWH14" s="236"/>
      <c r="BWI14" s="236"/>
      <c r="BWJ14" s="236"/>
      <c r="BWK14" s="236"/>
      <c r="BWL14" s="236"/>
      <c r="BWM14" s="236"/>
      <c r="BWN14" s="236"/>
      <c r="BWO14" s="236"/>
      <c r="BWP14" s="236"/>
      <c r="BWQ14" s="236"/>
      <c r="BWR14" s="236"/>
      <c r="BWS14" s="236"/>
      <c r="BWT14" s="236"/>
      <c r="BWU14" s="236"/>
      <c r="BWV14" s="236"/>
      <c r="BWW14" s="236"/>
      <c r="BWX14" s="236"/>
      <c r="BWY14" s="236"/>
      <c r="BWZ14" s="236"/>
      <c r="BXA14" s="236"/>
      <c r="BXB14" s="236"/>
      <c r="BXC14" s="236"/>
      <c r="BXD14" s="236"/>
      <c r="BXE14" s="236"/>
      <c r="BXF14" s="236"/>
      <c r="BXG14" s="236"/>
      <c r="BXH14" s="236"/>
      <c r="BXI14" s="236"/>
      <c r="BXJ14" s="236"/>
      <c r="BXK14" s="236"/>
      <c r="BXL14" s="236"/>
      <c r="BXM14" s="236"/>
      <c r="BXN14" s="236"/>
      <c r="BXO14" s="236"/>
      <c r="BXP14" s="236"/>
      <c r="BXQ14" s="236"/>
      <c r="BXR14" s="236"/>
      <c r="BXS14" s="236"/>
      <c r="BXT14" s="236"/>
      <c r="BXU14" s="236"/>
      <c r="BXV14" s="236"/>
      <c r="BXW14" s="236"/>
      <c r="BXX14" s="236"/>
      <c r="BXY14" s="236"/>
      <c r="BXZ14" s="236"/>
      <c r="BYA14" s="236"/>
      <c r="BYB14" s="236"/>
      <c r="BYC14" s="236"/>
      <c r="BYD14" s="236"/>
      <c r="BYE14" s="236"/>
      <c r="BYF14" s="236"/>
      <c r="BYG14" s="236"/>
      <c r="BYH14" s="236"/>
      <c r="BYI14" s="236"/>
      <c r="BYJ14" s="236"/>
      <c r="BYK14" s="236"/>
      <c r="BYL14" s="236"/>
      <c r="BYM14" s="236"/>
      <c r="BYN14" s="236"/>
      <c r="BYO14" s="236"/>
      <c r="BYP14" s="236"/>
      <c r="BYQ14" s="236"/>
      <c r="BYR14" s="236"/>
      <c r="BYS14" s="236"/>
      <c r="BYT14" s="236"/>
      <c r="BYU14" s="236"/>
      <c r="BYV14" s="236"/>
      <c r="BYW14" s="236"/>
      <c r="BYX14" s="236"/>
      <c r="BYY14" s="236"/>
      <c r="BYZ14" s="236"/>
      <c r="BZA14" s="236"/>
      <c r="BZB14" s="236"/>
      <c r="BZC14" s="236"/>
      <c r="BZD14" s="236"/>
      <c r="BZE14" s="236"/>
      <c r="BZF14" s="236"/>
      <c r="BZG14" s="236"/>
      <c r="BZH14" s="236"/>
      <c r="BZI14" s="236"/>
      <c r="BZJ14" s="236"/>
      <c r="BZK14" s="236"/>
      <c r="BZL14" s="236"/>
      <c r="BZM14" s="236"/>
      <c r="BZN14" s="236"/>
      <c r="BZO14" s="236"/>
      <c r="BZP14" s="236"/>
      <c r="BZQ14" s="236"/>
      <c r="BZR14" s="236"/>
      <c r="BZS14" s="236"/>
      <c r="BZT14" s="236"/>
      <c r="BZU14" s="236"/>
      <c r="BZV14" s="236"/>
      <c r="BZW14" s="236"/>
      <c r="BZX14" s="236"/>
      <c r="BZY14" s="236"/>
      <c r="BZZ14" s="236"/>
      <c r="CAA14" s="236"/>
      <c r="CAB14" s="236"/>
      <c r="CAC14" s="236"/>
      <c r="CAD14" s="236"/>
      <c r="CAE14" s="236"/>
      <c r="CAF14" s="236"/>
      <c r="CAG14" s="236"/>
      <c r="CAH14" s="236"/>
      <c r="CAI14" s="236"/>
      <c r="CAJ14" s="236"/>
      <c r="CAK14" s="236"/>
      <c r="CAL14" s="236"/>
      <c r="CAM14" s="236"/>
      <c r="CAN14" s="236"/>
      <c r="CAO14" s="236"/>
      <c r="CAP14" s="236"/>
      <c r="CAQ14" s="236"/>
      <c r="CAR14" s="236"/>
      <c r="CAS14" s="236"/>
      <c r="CAT14" s="236"/>
      <c r="CAU14" s="236"/>
      <c r="CAV14" s="236"/>
      <c r="CAW14" s="236"/>
      <c r="CAX14" s="236"/>
      <c r="CAY14" s="236"/>
      <c r="CAZ14" s="236"/>
      <c r="CBA14" s="236"/>
      <c r="CBB14" s="236"/>
      <c r="CBC14" s="236"/>
      <c r="CBD14" s="236"/>
      <c r="CBE14" s="236"/>
      <c r="CBF14" s="236"/>
      <c r="CBG14" s="236"/>
      <c r="CBH14" s="236"/>
      <c r="CBI14" s="236"/>
      <c r="CBJ14" s="236"/>
      <c r="CBK14" s="236"/>
      <c r="CBL14" s="236"/>
      <c r="CBM14" s="236"/>
      <c r="CBN14" s="236"/>
      <c r="CBO14" s="236"/>
      <c r="CBP14" s="236"/>
      <c r="CBQ14" s="236"/>
      <c r="CBR14" s="236"/>
      <c r="CBS14" s="236"/>
      <c r="CBT14" s="236"/>
      <c r="CBU14" s="236"/>
      <c r="CBV14" s="236"/>
      <c r="CBW14" s="236"/>
      <c r="CBX14" s="236"/>
      <c r="CBY14" s="236"/>
      <c r="CBZ14" s="236"/>
      <c r="CCA14" s="236"/>
      <c r="CCB14" s="236"/>
      <c r="CCC14" s="236"/>
      <c r="CCD14" s="236"/>
      <c r="CCE14" s="236"/>
      <c r="CCF14" s="236"/>
      <c r="CCG14" s="236"/>
      <c r="CCH14" s="236"/>
      <c r="CCI14" s="236"/>
      <c r="CCJ14" s="236"/>
      <c r="CCK14" s="236"/>
      <c r="CCL14" s="236"/>
      <c r="CCM14" s="236"/>
      <c r="CCN14" s="236"/>
      <c r="CCO14" s="236"/>
      <c r="CCP14" s="236"/>
      <c r="CCQ14" s="236"/>
      <c r="CCR14" s="236"/>
      <c r="CCS14" s="236"/>
      <c r="CCT14" s="236"/>
      <c r="CCU14" s="236"/>
      <c r="CCV14" s="236"/>
      <c r="CCW14" s="236"/>
      <c r="CCX14" s="236"/>
      <c r="CCY14" s="236"/>
      <c r="CCZ14" s="236"/>
      <c r="CDA14" s="236"/>
      <c r="CDB14" s="236"/>
      <c r="CDC14" s="236"/>
      <c r="CDD14" s="236"/>
      <c r="CDE14" s="236"/>
      <c r="CDF14" s="236"/>
      <c r="CDG14" s="236"/>
      <c r="CDH14" s="236"/>
      <c r="CDI14" s="236"/>
      <c r="CDJ14" s="236"/>
      <c r="CDK14" s="236"/>
      <c r="CDL14" s="236"/>
      <c r="CDM14" s="236"/>
      <c r="CDN14" s="236"/>
      <c r="CDO14" s="236"/>
      <c r="CDP14" s="236"/>
      <c r="CDQ14" s="236"/>
      <c r="CDR14" s="236"/>
      <c r="CDS14" s="236"/>
      <c r="CDT14" s="236"/>
      <c r="CDU14" s="236"/>
      <c r="CDV14" s="236"/>
      <c r="CDW14" s="236"/>
      <c r="CDX14" s="236"/>
      <c r="CDY14" s="236"/>
      <c r="CDZ14" s="236"/>
      <c r="CEA14" s="236"/>
      <c r="CEB14" s="236"/>
      <c r="CEC14" s="236"/>
      <c r="CED14" s="236"/>
      <c r="CEE14" s="236"/>
      <c r="CEF14" s="236"/>
      <c r="CEG14" s="236"/>
      <c r="CEH14" s="236"/>
      <c r="CEI14" s="236"/>
      <c r="CEJ14" s="236"/>
      <c r="CEK14" s="236"/>
      <c r="CEL14" s="236"/>
      <c r="CEM14" s="236"/>
      <c r="CEN14" s="236"/>
      <c r="CEO14" s="236"/>
      <c r="CEP14" s="236"/>
      <c r="CEQ14" s="236"/>
      <c r="CER14" s="236"/>
      <c r="CES14" s="236"/>
      <c r="CET14" s="236"/>
      <c r="CEU14" s="236"/>
      <c r="CEV14" s="236"/>
      <c r="CEW14" s="236"/>
      <c r="CEX14" s="236"/>
      <c r="CEY14" s="236"/>
      <c r="CEZ14" s="236"/>
      <c r="CFA14" s="236"/>
      <c r="CFB14" s="236"/>
      <c r="CFC14" s="236"/>
      <c r="CFD14" s="236"/>
      <c r="CFE14" s="236"/>
      <c r="CFF14" s="236"/>
      <c r="CFG14" s="236"/>
      <c r="CFH14" s="236"/>
      <c r="CFI14" s="236"/>
      <c r="CFJ14" s="236"/>
      <c r="CFK14" s="236"/>
      <c r="CFL14" s="236"/>
      <c r="CFM14" s="236"/>
      <c r="CFN14" s="236"/>
      <c r="CFO14" s="236"/>
      <c r="CFP14" s="236"/>
      <c r="CFQ14" s="236"/>
      <c r="CFR14" s="236"/>
      <c r="CFS14" s="236"/>
      <c r="CFT14" s="236"/>
      <c r="CFU14" s="236"/>
      <c r="CFV14" s="236"/>
      <c r="CFW14" s="236"/>
      <c r="CFX14" s="236"/>
      <c r="CFY14" s="236"/>
      <c r="CFZ14" s="236"/>
      <c r="CGA14" s="236"/>
      <c r="CGB14" s="236"/>
      <c r="CGC14" s="236"/>
      <c r="CGD14" s="236"/>
      <c r="CGE14" s="236"/>
      <c r="CGF14" s="236"/>
      <c r="CGG14" s="236"/>
      <c r="CGH14" s="236"/>
      <c r="CGI14" s="236"/>
      <c r="CGJ14" s="236"/>
      <c r="CGK14" s="236"/>
      <c r="CGL14" s="236"/>
      <c r="CGM14" s="236"/>
      <c r="CGN14" s="236"/>
      <c r="CGO14" s="236"/>
      <c r="CGP14" s="236"/>
      <c r="CGQ14" s="236"/>
      <c r="CGR14" s="236"/>
      <c r="CGS14" s="236"/>
      <c r="CGT14" s="236"/>
      <c r="CGU14" s="236"/>
      <c r="CGV14" s="236"/>
      <c r="CGW14" s="236"/>
      <c r="CGX14" s="236"/>
      <c r="CGY14" s="236"/>
      <c r="CGZ14" s="236"/>
      <c r="CHA14" s="236"/>
      <c r="CHB14" s="236"/>
      <c r="CHC14" s="236"/>
      <c r="CHD14" s="236"/>
      <c r="CHE14" s="236"/>
      <c r="CHF14" s="236"/>
      <c r="CHG14" s="236"/>
      <c r="CHH14" s="236"/>
      <c r="CHI14" s="236"/>
      <c r="CHJ14" s="236"/>
      <c r="CHK14" s="236"/>
      <c r="CHL14" s="236"/>
      <c r="CHM14" s="236"/>
      <c r="CHN14" s="236"/>
      <c r="CHO14" s="236"/>
      <c r="CHP14" s="236"/>
      <c r="CHQ14" s="236"/>
      <c r="CHR14" s="236"/>
      <c r="CHS14" s="236"/>
      <c r="CHT14" s="236"/>
      <c r="CHU14" s="236"/>
      <c r="CHV14" s="236"/>
      <c r="CHW14" s="236"/>
      <c r="CHX14" s="236"/>
      <c r="CHY14" s="236"/>
      <c r="CHZ14" s="236"/>
      <c r="CIA14" s="236"/>
      <c r="CIB14" s="236"/>
      <c r="CIC14" s="236"/>
      <c r="CID14" s="236"/>
      <c r="CIE14" s="236"/>
      <c r="CIF14" s="236"/>
      <c r="CIG14" s="236"/>
      <c r="CIH14" s="236"/>
      <c r="CII14" s="236"/>
      <c r="CIJ14" s="236"/>
      <c r="CIK14" s="236"/>
      <c r="CIL14" s="236"/>
      <c r="CIM14" s="236"/>
      <c r="CIN14" s="236"/>
      <c r="CIO14" s="236"/>
      <c r="CIP14" s="236"/>
      <c r="CIQ14" s="236"/>
      <c r="CIR14" s="236"/>
      <c r="CIS14" s="236"/>
      <c r="CIT14" s="236"/>
      <c r="CIU14" s="236"/>
      <c r="CIV14" s="236"/>
      <c r="CIW14" s="236"/>
      <c r="CIX14" s="236"/>
      <c r="CIY14" s="236"/>
      <c r="CIZ14" s="236"/>
      <c r="CJA14" s="236"/>
      <c r="CJB14" s="236"/>
      <c r="CJC14" s="236"/>
      <c r="CJD14" s="236"/>
      <c r="CJE14" s="236"/>
      <c r="CJF14" s="236"/>
      <c r="CJG14" s="236"/>
      <c r="CJH14" s="236"/>
      <c r="CJI14" s="236"/>
      <c r="CJJ14" s="236"/>
      <c r="CJK14" s="236"/>
      <c r="CJL14" s="236"/>
      <c r="CJM14" s="236"/>
      <c r="CJN14" s="236"/>
      <c r="CJO14" s="236"/>
      <c r="CJP14" s="236"/>
      <c r="CJQ14" s="236"/>
      <c r="CJR14" s="236"/>
      <c r="CJS14" s="236"/>
      <c r="CJT14" s="236"/>
      <c r="CJU14" s="236"/>
      <c r="CJV14" s="236"/>
      <c r="CJW14" s="236"/>
      <c r="CJX14" s="236"/>
      <c r="CJY14" s="236"/>
      <c r="CJZ14" s="236"/>
      <c r="CKA14" s="236"/>
      <c r="CKB14" s="236"/>
      <c r="CKC14" s="236"/>
      <c r="CKD14" s="236"/>
      <c r="CKE14" s="236"/>
      <c r="CKF14" s="236"/>
      <c r="CKG14" s="236"/>
      <c r="CKH14" s="236"/>
      <c r="CKI14" s="236"/>
      <c r="CKJ14" s="236"/>
      <c r="CKK14" s="236"/>
      <c r="CKL14" s="236"/>
      <c r="CKM14" s="236"/>
      <c r="CKN14" s="236"/>
      <c r="CKO14" s="236"/>
      <c r="CKP14" s="236"/>
      <c r="CKQ14" s="236"/>
      <c r="CKR14" s="236"/>
      <c r="CKS14" s="236"/>
      <c r="CKT14" s="236"/>
      <c r="CKU14" s="236"/>
      <c r="CKV14" s="236"/>
      <c r="CKW14" s="236"/>
      <c r="CKX14" s="236"/>
      <c r="CKY14" s="236"/>
      <c r="CKZ14" s="236"/>
      <c r="CLA14" s="236"/>
      <c r="CLB14" s="236"/>
      <c r="CLC14" s="236"/>
      <c r="CLD14" s="236"/>
      <c r="CLE14" s="236"/>
      <c r="CLF14" s="236"/>
      <c r="CLG14" s="236"/>
      <c r="CLH14" s="236"/>
      <c r="CLI14" s="236"/>
      <c r="CLJ14" s="236"/>
      <c r="CLK14" s="236"/>
      <c r="CLL14" s="236"/>
      <c r="CLM14" s="236"/>
      <c r="CLN14" s="236"/>
      <c r="CLO14" s="236"/>
      <c r="CLP14" s="236"/>
      <c r="CLQ14" s="236"/>
      <c r="CLR14" s="236"/>
      <c r="CLS14" s="236"/>
      <c r="CLT14" s="236"/>
      <c r="CLU14" s="236"/>
      <c r="CLV14" s="236"/>
      <c r="CLW14" s="236"/>
      <c r="CLX14" s="236"/>
      <c r="CLY14" s="236"/>
      <c r="CLZ14" s="236"/>
      <c r="CMA14" s="236"/>
      <c r="CMB14" s="236"/>
      <c r="CMC14" s="236"/>
      <c r="CMD14" s="236"/>
      <c r="CME14" s="236"/>
      <c r="CMF14" s="236"/>
      <c r="CMG14" s="236"/>
      <c r="CMH14" s="236"/>
      <c r="CMI14" s="236"/>
      <c r="CMJ14" s="236"/>
      <c r="CMK14" s="236"/>
      <c r="CML14" s="236"/>
      <c r="CMM14" s="236"/>
      <c r="CMN14" s="236"/>
      <c r="CMO14" s="236"/>
      <c r="CMP14" s="236"/>
      <c r="CMQ14" s="236"/>
      <c r="CMR14" s="236"/>
      <c r="CMS14" s="236"/>
      <c r="CMT14" s="236"/>
      <c r="CMU14" s="236"/>
      <c r="CMV14" s="236"/>
      <c r="CMW14" s="236"/>
      <c r="CMX14" s="236"/>
      <c r="CMY14" s="236"/>
      <c r="CMZ14" s="236"/>
      <c r="CNA14" s="236"/>
      <c r="CNB14" s="236"/>
      <c r="CNC14" s="236"/>
      <c r="CND14" s="236"/>
      <c r="CNE14" s="236"/>
      <c r="CNF14" s="236"/>
      <c r="CNG14" s="236"/>
      <c r="CNH14" s="236"/>
      <c r="CNI14" s="236"/>
      <c r="CNJ14" s="236"/>
      <c r="CNK14" s="236"/>
      <c r="CNL14" s="236"/>
      <c r="CNM14" s="236"/>
      <c r="CNN14" s="236"/>
      <c r="CNO14" s="236"/>
      <c r="CNP14" s="236"/>
      <c r="CNQ14" s="236"/>
      <c r="CNR14" s="236"/>
      <c r="CNS14" s="236"/>
      <c r="CNT14" s="236"/>
      <c r="CNU14" s="236"/>
      <c r="CNV14" s="236"/>
      <c r="CNW14" s="236"/>
      <c r="CNX14" s="236"/>
      <c r="CNY14" s="236"/>
      <c r="CNZ14" s="236"/>
      <c r="COA14" s="236"/>
      <c r="COB14" s="236"/>
      <c r="COC14" s="236"/>
      <c r="COD14" s="236"/>
      <c r="COE14" s="236"/>
      <c r="COF14" s="236"/>
      <c r="COG14" s="236"/>
      <c r="COH14" s="236"/>
      <c r="COI14" s="236"/>
      <c r="COJ14" s="236"/>
      <c r="COK14" s="236"/>
      <c r="COL14" s="236"/>
      <c r="COM14" s="236"/>
      <c r="CON14" s="236"/>
      <c r="COO14" s="236"/>
      <c r="COP14" s="236"/>
      <c r="COQ14" s="236"/>
      <c r="COR14" s="236"/>
      <c r="COS14" s="236"/>
      <c r="COT14" s="236"/>
      <c r="COU14" s="236"/>
      <c r="COV14" s="236"/>
      <c r="COW14" s="236"/>
      <c r="COX14" s="236"/>
      <c r="COY14" s="236"/>
      <c r="COZ14" s="236"/>
      <c r="CPA14" s="236"/>
      <c r="CPB14" s="236"/>
      <c r="CPC14" s="236"/>
      <c r="CPD14" s="236"/>
      <c r="CPE14" s="236"/>
      <c r="CPF14" s="236"/>
      <c r="CPG14" s="236"/>
      <c r="CPH14" s="236"/>
      <c r="CPI14" s="236"/>
      <c r="CPJ14" s="236"/>
      <c r="CPK14" s="236"/>
      <c r="CPL14" s="236"/>
      <c r="CPM14" s="236"/>
      <c r="CPN14" s="236"/>
      <c r="CPO14" s="236"/>
      <c r="CPP14" s="236"/>
      <c r="CPQ14" s="236"/>
      <c r="CPR14" s="236"/>
      <c r="CPS14" s="236"/>
      <c r="CPT14" s="236"/>
      <c r="CPU14" s="236"/>
      <c r="CPV14" s="236"/>
      <c r="CPW14" s="236"/>
      <c r="CPX14" s="236"/>
      <c r="CPY14" s="236"/>
      <c r="CPZ14" s="236"/>
      <c r="CQA14" s="236"/>
      <c r="CQB14" s="236"/>
      <c r="CQC14" s="236"/>
      <c r="CQD14" s="236"/>
      <c r="CQE14" s="236"/>
      <c r="CQF14" s="236"/>
      <c r="CQG14" s="236"/>
      <c r="CQH14" s="236"/>
      <c r="CQI14" s="236"/>
      <c r="CQJ14" s="236"/>
      <c r="CQK14" s="236"/>
      <c r="CQL14" s="236"/>
      <c r="CQM14" s="236"/>
      <c r="CQN14" s="236"/>
      <c r="CQO14" s="236"/>
      <c r="CQP14" s="236"/>
      <c r="CQQ14" s="236"/>
      <c r="CQR14" s="236"/>
      <c r="CQS14" s="236"/>
      <c r="CQT14" s="236"/>
      <c r="CQU14" s="236"/>
      <c r="CQV14" s="236"/>
      <c r="CQW14" s="236"/>
      <c r="CQX14" s="236"/>
      <c r="CQY14" s="236"/>
      <c r="CQZ14" s="236"/>
      <c r="CRA14" s="236"/>
      <c r="CRB14" s="236"/>
      <c r="CRC14" s="236"/>
      <c r="CRD14" s="236"/>
      <c r="CRE14" s="236"/>
      <c r="CRF14" s="236"/>
      <c r="CRG14" s="236"/>
      <c r="CRH14" s="236"/>
      <c r="CRI14" s="236"/>
      <c r="CRJ14" s="236"/>
      <c r="CRK14" s="236"/>
      <c r="CRL14" s="236"/>
      <c r="CRM14" s="236"/>
      <c r="CRN14" s="236"/>
      <c r="CRO14" s="236"/>
      <c r="CRP14" s="236"/>
      <c r="CRQ14" s="236"/>
      <c r="CRR14" s="236"/>
      <c r="CRS14" s="236"/>
      <c r="CRT14" s="236"/>
      <c r="CRU14" s="236"/>
      <c r="CRV14" s="236"/>
      <c r="CRW14" s="236"/>
      <c r="CRX14" s="236"/>
      <c r="CRY14" s="236"/>
      <c r="CRZ14" s="236"/>
      <c r="CSA14" s="236"/>
      <c r="CSB14" s="236"/>
      <c r="CSC14" s="236"/>
      <c r="CSD14" s="236"/>
      <c r="CSE14" s="236"/>
      <c r="CSF14" s="236"/>
      <c r="CSG14" s="236"/>
      <c r="CSH14" s="236"/>
      <c r="CSI14" s="236"/>
      <c r="CSJ14" s="236"/>
      <c r="CSK14" s="236"/>
      <c r="CSL14" s="236"/>
      <c r="CSM14" s="236"/>
      <c r="CSN14" s="236"/>
      <c r="CSO14" s="236"/>
      <c r="CSP14" s="236"/>
      <c r="CSQ14" s="236"/>
      <c r="CSR14" s="236"/>
      <c r="CSS14" s="236"/>
      <c r="CST14" s="236"/>
      <c r="CSU14" s="236"/>
      <c r="CSV14" s="236"/>
      <c r="CSW14" s="236"/>
      <c r="CSX14" s="236"/>
      <c r="CSY14" s="236"/>
      <c r="CSZ14" s="236"/>
      <c r="CTA14" s="236"/>
      <c r="CTB14" s="236"/>
      <c r="CTC14" s="236"/>
      <c r="CTD14" s="236"/>
      <c r="CTE14" s="236"/>
      <c r="CTF14" s="236"/>
      <c r="CTG14" s="236"/>
      <c r="CTH14" s="236"/>
      <c r="CTI14" s="236"/>
      <c r="CTJ14" s="236"/>
      <c r="CTK14" s="236"/>
      <c r="CTL14" s="236"/>
      <c r="CTM14" s="236"/>
      <c r="CTN14" s="236"/>
      <c r="CTO14" s="236"/>
      <c r="CTP14" s="236"/>
      <c r="CTQ14" s="236"/>
      <c r="CTR14" s="236"/>
      <c r="CTS14" s="236"/>
      <c r="CTT14" s="236"/>
      <c r="CTU14" s="236"/>
      <c r="CTV14" s="236"/>
      <c r="CTW14" s="236"/>
      <c r="CTX14" s="236"/>
      <c r="CTY14" s="236"/>
      <c r="CTZ14" s="236"/>
      <c r="CUA14" s="236"/>
      <c r="CUB14" s="236"/>
      <c r="CUC14" s="236"/>
      <c r="CUD14" s="236"/>
      <c r="CUE14" s="236"/>
      <c r="CUF14" s="236"/>
      <c r="CUG14" s="236"/>
      <c r="CUH14" s="236"/>
      <c r="CUI14" s="236"/>
      <c r="CUJ14" s="236"/>
      <c r="CUK14" s="236"/>
      <c r="CUL14" s="236"/>
      <c r="CUM14" s="236"/>
      <c r="CUN14" s="236"/>
      <c r="CUO14" s="236"/>
      <c r="CUP14" s="236"/>
      <c r="CUQ14" s="236"/>
      <c r="CUR14" s="236"/>
      <c r="CUS14" s="236"/>
      <c r="CUT14" s="236"/>
      <c r="CUU14" s="236"/>
      <c r="CUV14" s="236"/>
      <c r="CUW14" s="236"/>
      <c r="CUX14" s="236"/>
      <c r="CUY14" s="236"/>
      <c r="CUZ14" s="236"/>
      <c r="CVA14" s="236"/>
      <c r="CVB14" s="236"/>
      <c r="CVC14" s="236"/>
      <c r="CVD14" s="236"/>
      <c r="CVE14" s="236"/>
      <c r="CVF14" s="236"/>
      <c r="CVG14" s="236"/>
      <c r="CVH14" s="236"/>
      <c r="CVI14" s="236"/>
      <c r="CVJ14" s="236"/>
      <c r="CVK14" s="236"/>
      <c r="CVL14" s="236"/>
      <c r="CVM14" s="236"/>
      <c r="CVN14" s="236"/>
      <c r="CVO14" s="236"/>
      <c r="CVP14" s="236"/>
      <c r="CVQ14" s="236"/>
      <c r="CVR14" s="236"/>
      <c r="CVS14" s="236"/>
      <c r="CVT14" s="236"/>
      <c r="CVU14" s="236"/>
      <c r="CVV14" s="236"/>
      <c r="CVW14" s="236"/>
      <c r="CVX14" s="236"/>
      <c r="CVY14" s="236"/>
      <c r="CVZ14" s="236"/>
      <c r="CWA14" s="236"/>
      <c r="CWB14" s="236"/>
      <c r="CWC14" s="236"/>
      <c r="CWD14" s="236"/>
      <c r="CWE14" s="236"/>
      <c r="CWF14" s="236"/>
      <c r="CWG14" s="236"/>
      <c r="CWH14" s="236"/>
      <c r="CWI14" s="236"/>
      <c r="CWJ14" s="236"/>
      <c r="CWK14" s="236"/>
      <c r="CWL14" s="236"/>
      <c r="CWM14" s="236"/>
      <c r="CWN14" s="236"/>
      <c r="CWO14" s="236"/>
      <c r="CWP14" s="236"/>
      <c r="CWQ14" s="236"/>
      <c r="CWR14" s="236"/>
      <c r="CWS14" s="236"/>
      <c r="CWT14" s="236"/>
      <c r="CWU14" s="236"/>
      <c r="CWV14" s="236"/>
      <c r="CWW14" s="236"/>
      <c r="CWX14" s="236"/>
      <c r="CWY14" s="236"/>
      <c r="CWZ14" s="236"/>
      <c r="CXA14" s="236"/>
      <c r="CXB14" s="236"/>
      <c r="CXC14" s="236"/>
      <c r="CXD14" s="236"/>
      <c r="CXE14" s="236"/>
      <c r="CXF14" s="236"/>
      <c r="CXG14" s="236"/>
      <c r="CXH14" s="236"/>
      <c r="CXI14" s="236"/>
      <c r="CXJ14" s="236"/>
      <c r="CXK14" s="236"/>
      <c r="CXL14" s="236"/>
      <c r="CXM14" s="236"/>
      <c r="CXN14" s="236"/>
      <c r="CXO14" s="236"/>
      <c r="CXP14" s="236"/>
      <c r="CXQ14" s="236"/>
      <c r="CXR14" s="236"/>
      <c r="CXS14" s="236"/>
      <c r="CXT14" s="236"/>
      <c r="CXU14" s="236"/>
      <c r="CXV14" s="236"/>
      <c r="CXW14" s="236"/>
      <c r="CXX14" s="236"/>
      <c r="CXY14" s="236"/>
      <c r="CXZ14" s="236"/>
      <c r="CYA14" s="236"/>
      <c r="CYB14" s="236"/>
      <c r="CYC14" s="236"/>
      <c r="CYD14" s="236"/>
      <c r="CYE14" s="236"/>
      <c r="CYF14" s="236"/>
      <c r="CYG14" s="236"/>
      <c r="CYH14" s="236"/>
      <c r="CYI14" s="236"/>
      <c r="CYJ14" s="236"/>
      <c r="CYK14" s="236"/>
      <c r="CYL14" s="236"/>
      <c r="CYM14" s="236"/>
      <c r="CYN14" s="236"/>
      <c r="CYO14" s="236"/>
      <c r="CYP14" s="236"/>
      <c r="CYQ14" s="236"/>
      <c r="CYR14" s="236"/>
      <c r="CYS14" s="236"/>
      <c r="CYT14" s="236"/>
      <c r="CYU14" s="236"/>
      <c r="CYV14" s="236"/>
      <c r="CYW14" s="236"/>
      <c r="CYX14" s="236"/>
      <c r="CYY14" s="236"/>
      <c r="CYZ14" s="236"/>
      <c r="CZA14" s="236"/>
      <c r="CZB14" s="236"/>
      <c r="CZC14" s="236"/>
      <c r="CZD14" s="236"/>
      <c r="CZE14" s="236"/>
      <c r="CZF14" s="236"/>
      <c r="CZG14" s="236"/>
      <c r="CZH14" s="236"/>
      <c r="CZI14" s="236"/>
      <c r="CZJ14" s="236"/>
      <c r="CZK14" s="236"/>
      <c r="CZL14" s="236"/>
      <c r="CZM14" s="236"/>
      <c r="CZN14" s="236"/>
      <c r="CZO14" s="236"/>
      <c r="CZP14" s="236"/>
      <c r="CZQ14" s="236"/>
      <c r="CZR14" s="236"/>
      <c r="CZS14" s="236"/>
      <c r="CZT14" s="236"/>
      <c r="CZU14" s="236"/>
      <c r="CZV14" s="236"/>
      <c r="CZW14" s="236"/>
      <c r="CZX14" s="236"/>
      <c r="CZY14" s="236"/>
      <c r="CZZ14" s="236"/>
      <c r="DAA14" s="236"/>
      <c r="DAB14" s="236"/>
      <c r="DAC14" s="236"/>
      <c r="DAD14" s="236"/>
      <c r="DAE14" s="236"/>
      <c r="DAF14" s="236"/>
      <c r="DAG14" s="236"/>
      <c r="DAH14" s="236"/>
      <c r="DAI14" s="236"/>
      <c r="DAJ14" s="236"/>
      <c r="DAK14" s="236"/>
      <c r="DAL14" s="236"/>
      <c r="DAM14" s="236"/>
      <c r="DAN14" s="236"/>
      <c r="DAO14" s="236"/>
      <c r="DAP14" s="236"/>
      <c r="DAQ14" s="236"/>
      <c r="DAR14" s="236"/>
      <c r="DAS14" s="236"/>
      <c r="DAT14" s="236"/>
      <c r="DAU14" s="236"/>
      <c r="DAV14" s="236"/>
      <c r="DAW14" s="236"/>
      <c r="DAX14" s="236"/>
      <c r="DAY14" s="236"/>
      <c r="DAZ14" s="236"/>
      <c r="DBA14" s="236"/>
      <c r="DBB14" s="236"/>
      <c r="DBC14" s="236"/>
      <c r="DBD14" s="236"/>
      <c r="DBE14" s="236"/>
      <c r="DBF14" s="236"/>
      <c r="DBG14" s="236"/>
      <c r="DBH14" s="236"/>
      <c r="DBI14" s="236"/>
      <c r="DBJ14" s="236"/>
      <c r="DBK14" s="236"/>
      <c r="DBL14" s="236"/>
      <c r="DBM14" s="236"/>
      <c r="DBN14" s="236"/>
      <c r="DBO14" s="236"/>
      <c r="DBP14" s="236"/>
      <c r="DBQ14" s="236"/>
      <c r="DBR14" s="236"/>
      <c r="DBS14" s="236"/>
      <c r="DBT14" s="236"/>
      <c r="DBU14" s="236"/>
      <c r="DBV14" s="236"/>
      <c r="DBW14" s="236"/>
      <c r="DBX14" s="236"/>
      <c r="DBY14" s="236"/>
      <c r="DBZ14" s="236"/>
      <c r="DCA14" s="236"/>
      <c r="DCB14" s="236"/>
      <c r="DCC14" s="236"/>
      <c r="DCD14" s="236"/>
      <c r="DCE14" s="236"/>
      <c r="DCF14" s="236"/>
      <c r="DCG14" s="236"/>
      <c r="DCH14" s="236"/>
      <c r="DCI14" s="236"/>
      <c r="DCJ14" s="236"/>
      <c r="DCK14" s="236"/>
      <c r="DCL14" s="236"/>
      <c r="DCM14" s="236"/>
      <c r="DCN14" s="236"/>
      <c r="DCO14" s="236"/>
      <c r="DCP14" s="236"/>
      <c r="DCQ14" s="236"/>
      <c r="DCR14" s="236"/>
      <c r="DCS14" s="236"/>
      <c r="DCT14" s="236"/>
      <c r="DCU14" s="236"/>
      <c r="DCV14" s="236"/>
      <c r="DCW14" s="236"/>
      <c r="DCX14" s="236"/>
      <c r="DCY14" s="236"/>
      <c r="DCZ14" s="236"/>
      <c r="DDA14" s="236"/>
      <c r="DDB14" s="236"/>
      <c r="DDC14" s="236"/>
      <c r="DDD14" s="236"/>
      <c r="DDE14" s="236"/>
      <c r="DDF14" s="236"/>
      <c r="DDG14" s="236"/>
      <c r="DDH14" s="236"/>
      <c r="DDI14" s="236"/>
      <c r="DDJ14" s="236"/>
      <c r="DDK14" s="236"/>
      <c r="DDL14" s="236"/>
      <c r="DDM14" s="236"/>
      <c r="DDN14" s="236"/>
      <c r="DDO14" s="236"/>
      <c r="DDP14" s="236"/>
      <c r="DDQ14" s="236"/>
      <c r="DDR14" s="236"/>
      <c r="DDS14" s="236"/>
      <c r="DDT14" s="236"/>
      <c r="DDU14" s="236"/>
      <c r="DDV14" s="236"/>
      <c r="DDW14" s="236"/>
      <c r="DDX14" s="236"/>
      <c r="DDY14" s="236"/>
      <c r="DDZ14" s="236"/>
      <c r="DEA14" s="236"/>
      <c r="DEB14" s="236"/>
      <c r="DEC14" s="236"/>
      <c r="DED14" s="236"/>
      <c r="DEE14" s="236"/>
      <c r="DEF14" s="236"/>
      <c r="DEG14" s="236"/>
      <c r="DEH14" s="236"/>
      <c r="DEI14" s="236"/>
      <c r="DEJ14" s="236"/>
      <c r="DEK14" s="236"/>
      <c r="DEL14" s="236"/>
      <c r="DEM14" s="236"/>
      <c r="DEN14" s="236"/>
      <c r="DEO14" s="236"/>
      <c r="DEP14" s="236"/>
      <c r="DEQ14" s="236"/>
      <c r="DER14" s="236"/>
      <c r="DES14" s="236"/>
      <c r="DET14" s="236"/>
      <c r="DEU14" s="236"/>
      <c r="DEV14" s="236"/>
      <c r="DEW14" s="236"/>
      <c r="DEX14" s="236"/>
      <c r="DEY14" s="236"/>
      <c r="DEZ14" s="236"/>
      <c r="DFA14" s="236"/>
      <c r="DFB14" s="236"/>
      <c r="DFC14" s="236"/>
      <c r="DFD14" s="236"/>
      <c r="DFE14" s="236"/>
      <c r="DFF14" s="236"/>
      <c r="DFG14" s="236"/>
      <c r="DFH14" s="236"/>
      <c r="DFI14" s="236"/>
      <c r="DFJ14" s="236"/>
      <c r="DFK14" s="236"/>
      <c r="DFL14" s="236"/>
      <c r="DFM14" s="236"/>
      <c r="DFN14" s="236"/>
      <c r="DFO14" s="236"/>
      <c r="DFP14" s="236"/>
      <c r="DFQ14" s="236"/>
      <c r="DFR14" s="236"/>
      <c r="DFS14" s="236"/>
      <c r="DFT14" s="236"/>
      <c r="DFU14" s="236"/>
      <c r="DFV14" s="236"/>
      <c r="DFW14" s="236"/>
      <c r="DFX14" s="236"/>
      <c r="DFY14" s="236"/>
      <c r="DFZ14" s="236"/>
      <c r="DGA14" s="236"/>
      <c r="DGB14" s="236"/>
      <c r="DGC14" s="236"/>
      <c r="DGD14" s="236"/>
      <c r="DGE14" s="236"/>
      <c r="DGF14" s="236"/>
      <c r="DGG14" s="236"/>
      <c r="DGH14" s="236"/>
      <c r="DGI14" s="236"/>
      <c r="DGJ14" s="236"/>
      <c r="DGK14" s="236"/>
      <c r="DGL14" s="236"/>
      <c r="DGM14" s="236"/>
      <c r="DGN14" s="236"/>
      <c r="DGO14" s="236"/>
      <c r="DGP14" s="236"/>
      <c r="DGQ14" s="236"/>
      <c r="DGR14" s="236"/>
      <c r="DGS14" s="236"/>
      <c r="DGT14" s="236"/>
      <c r="DGU14" s="236"/>
      <c r="DGV14" s="236"/>
      <c r="DGW14" s="236"/>
      <c r="DGX14" s="236"/>
      <c r="DGY14" s="236"/>
      <c r="DGZ14" s="236"/>
      <c r="DHA14" s="236"/>
      <c r="DHB14" s="236"/>
      <c r="DHC14" s="236"/>
      <c r="DHD14" s="236"/>
      <c r="DHE14" s="236"/>
      <c r="DHF14" s="236"/>
      <c r="DHG14" s="236"/>
      <c r="DHH14" s="236"/>
      <c r="DHI14" s="236"/>
      <c r="DHJ14" s="236"/>
      <c r="DHK14" s="236"/>
      <c r="DHL14" s="236"/>
      <c r="DHM14" s="236"/>
      <c r="DHN14" s="236"/>
      <c r="DHO14" s="236"/>
      <c r="DHP14" s="236"/>
      <c r="DHQ14" s="236"/>
      <c r="DHR14" s="236"/>
      <c r="DHS14" s="236"/>
      <c r="DHT14" s="236"/>
      <c r="DHU14" s="236"/>
      <c r="DHV14" s="236"/>
      <c r="DHW14" s="236"/>
      <c r="DHX14" s="236"/>
      <c r="DHY14" s="236"/>
      <c r="DHZ14" s="236"/>
      <c r="DIA14" s="236"/>
      <c r="DIB14" s="236"/>
      <c r="DIC14" s="236"/>
      <c r="DID14" s="236"/>
      <c r="DIE14" s="236"/>
      <c r="DIF14" s="236"/>
      <c r="DIG14" s="236"/>
      <c r="DIH14" s="236"/>
      <c r="DII14" s="236"/>
      <c r="DIJ14" s="236"/>
      <c r="DIK14" s="236"/>
      <c r="DIL14" s="236"/>
      <c r="DIM14" s="236"/>
      <c r="DIN14" s="236"/>
      <c r="DIO14" s="236"/>
      <c r="DIP14" s="236"/>
      <c r="DIQ14" s="236"/>
      <c r="DIR14" s="236"/>
      <c r="DIS14" s="236"/>
      <c r="DIT14" s="236"/>
      <c r="DIU14" s="236"/>
      <c r="DIV14" s="236"/>
      <c r="DIW14" s="236"/>
      <c r="DIX14" s="236"/>
      <c r="DIY14" s="236"/>
      <c r="DIZ14" s="236"/>
      <c r="DJA14" s="236"/>
      <c r="DJB14" s="236"/>
      <c r="DJC14" s="236"/>
      <c r="DJD14" s="236"/>
      <c r="DJE14" s="236"/>
      <c r="DJF14" s="236"/>
      <c r="DJG14" s="236"/>
      <c r="DJH14" s="236"/>
      <c r="DJI14" s="236"/>
      <c r="DJJ14" s="236"/>
      <c r="DJK14" s="236"/>
      <c r="DJL14" s="236"/>
      <c r="DJM14" s="236"/>
      <c r="DJN14" s="236"/>
      <c r="DJO14" s="236"/>
      <c r="DJP14" s="236"/>
      <c r="DJQ14" s="236"/>
      <c r="DJR14" s="236"/>
      <c r="DJS14" s="236"/>
      <c r="DJT14" s="236"/>
      <c r="DJU14" s="236"/>
      <c r="DJV14" s="236"/>
      <c r="DJW14" s="236"/>
      <c r="DJX14" s="236"/>
      <c r="DJY14" s="236"/>
      <c r="DJZ14" s="236"/>
      <c r="DKA14" s="236"/>
      <c r="DKB14" s="236"/>
      <c r="DKC14" s="236"/>
      <c r="DKD14" s="236"/>
      <c r="DKE14" s="236"/>
      <c r="DKF14" s="236"/>
      <c r="DKG14" s="236"/>
      <c r="DKH14" s="236"/>
      <c r="DKI14" s="236"/>
      <c r="DKJ14" s="236"/>
      <c r="DKK14" s="236"/>
      <c r="DKL14" s="236"/>
      <c r="DKM14" s="236"/>
      <c r="DKN14" s="236"/>
      <c r="DKO14" s="236"/>
      <c r="DKP14" s="236"/>
      <c r="DKQ14" s="236"/>
      <c r="DKR14" s="236"/>
      <c r="DKS14" s="236"/>
      <c r="DKT14" s="236"/>
      <c r="DKU14" s="236"/>
      <c r="DKV14" s="236"/>
      <c r="DKW14" s="236"/>
      <c r="DKX14" s="236"/>
      <c r="DKY14" s="236"/>
      <c r="DKZ14" s="236"/>
      <c r="DLA14" s="236"/>
      <c r="DLB14" s="236"/>
      <c r="DLC14" s="236"/>
      <c r="DLD14" s="236"/>
      <c r="DLE14" s="236"/>
      <c r="DLF14" s="236"/>
      <c r="DLG14" s="236"/>
      <c r="DLH14" s="236"/>
      <c r="DLI14" s="236"/>
      <c r="DLJ14" s="236"/>
      <c r="DLK14" s="236"/>
      <c r="DLL14" s="236"/>
      <c r="DLM14" s="236"/>
      <c r="DLN14" s="236"/>
      <c r="DLO14" s="236"/>
      <c r="DLP14" s="236"/>
      <c r="DLQ14" s="236"/>
      <c r="DLR14" s="236"/>
      <c r="DLS14" s="236"/>
      <c r="DLT14" s="236"/>
      <c r="DLU14" s="236"/>
      <c r="DLV14" s="236"/>
      <c r="DLW14" s="236"/>
      <c r="DLX14" s="236"/>
      <c r="DLY14" s="236"/>
      <c r="DLZ14" s="236"/>
      <c r="DMA14" s="236"/>
      <c r="DMB14" s="236"/>
      <c r="DMC14" s="236"/>
      <c r="DMD14" s="236"/>
      <c r="DME14" s="236"/>
      <c r="DMF14" s="236"/>
      <c r="DMG14" s="236"/>
      <c r="DMH14" s="236"/>
      <c r="DMI14" s="236"/>
      <c r="DMJ14" s="236"/>
      <c r="DMK14" s="236"/>
      <c r="DML14" s="236"/>
      <c r="DMM14" s="236"/>
      <c r="DMN14" s="236"/>
      <c r="DMO14" s="236"/>
      <c r="DMP14" s="236"/>
      <c r="DMQ14" s="236"/>
      <c r="DMR14" s="236"/>
      <c r="DMS14" s="236"/>
      <c r="DMT14" s="236"/>
      <c r="DMU14" s="236"/>
      <c r="DMV14" s="236"/>
      <c r="DMW14" s="236"/>
      <c r="DMX14" s="236"/>
      <c r="DMY14" s="236"/>
      <c r="DMZ14" s="236"/>
      <c r="DNA14" s="236"/>
      <c r="DNB14" s="236"/>
      <c r="DNC14" s="236"/>
      <c r="DND14" s="236"/>
      <c r="DNE14" s="236"/>
      <c r="DNF14" s="236"/>
      <c r="DNG14" s="236"/>
      <c r="DNH14" s="236"/>
      <c r="DNI14" s="236"/>
      <c r="DNJ14" s="236"/>
      <c r="DNK14" s="236"/>
      <c r="DNL14" s="236"/>
      <c r="DNM14" s="236"/>
      <c r="DNN14" s="236"/>
      <c r="DNO14" s="236"/>
      <c r="DNP14" s="236"/>
      <c r="DNQ14" s="236"/>
      <c r="DNR14" s="236"/>
      <c r="DNS14" s="236"/>
      <c r="DNT14" s="236"/>
      <c r="DNU14" s="236"/>
      <c r="DNV14" s="236"/>
      <c r="DNW14" s="236"/>
      <c r="DNX14" s="236"/>
      <c r="DNY14" s="236"/>
      <c r="DNZ14" s="236"/>
      <c r="DOA14" s="236"/>
      <c r="DOB14" s="236"/>
      <c r="DOC14" s="236"/>
      <c r="DOD14" s="236"/>
      <c r="DOE14" s="236"/>
      <c r="DOF14" s="236"/>
      <c r="DOG14" s="236"/>
      <c r="DOH14" s="236"/>
      <c r="DOI14" s="236"/>
      <c r="DOJ14" s="236"/>
      <c r="DOK14" s="236"/>
      <c r="DOL14" s="236"/>
      <c r="DOM14" s="236"/>
      <c r="DON14" s="236"/>
      <c r="DOO14" s="236"/>
      <c r="DOP14" s="236"/>
      <c r="DOQ14" s="236"/>
      <c r="DOR14" s="236"/>
      <c r="DOS14" s="236"/>
      <c r="DOT14" s="236"/>
      <c r="DOU14" s="236"/>
      <c r="DOV14" s="236"/>
      <c r="DOW14" s="236"/>
      <c r="DOX14" s="236"/>
      <c r="DOY14" s="236"/>
      <c r="DOZ14" s="236"/>
      <c r="DPA14" s="236"/>
      <c r="DPB14" s="236"/>
      <c r="DPC14" s="236"/>
      <c r="DPD14" s="236"/>
      <c r="DPE14" s="236"/>
      <c r="DPF14" s="236"/>
      <c r="DPG14" s="236"/>
      <c r="DPH14" s="236"/>
      <c r="DPI14" s="236"/>
      <c r="DPJ14" s="236"/>
      <c r="DPK14" s="236"/>
      <c r="DPL14" s="236"/>
      <c r="DPM14" s="236"/>
      <c r="DPN14" s="236"/>
      <c r="DPO14" s="236"/>
      <c r="DPP14" s="236"/>
      <c r="DPQ14" s="236"/>
      <c r="DPR14" s="236"/>
      <c r="DPS14" s="236"/>
      <c r="DPT14" s="236"/>
      <c r="DPU14" s="236"/>
      <c r="DPV14" s="236"/>
      <c r="DPW14" s="236"/>
      <c r="DPX14" s="236"/>
      <c r="DPY14" s="236"/>
      <c r="DPZ14" s="236"/>
      <c r="DQA14" s="236"/>
      <c r="DQB14" s="236"/>
      <c r="DQC14" s="236"/>
      <c r="DQD14" s="236"/>
      <c r="DQE14" s="236"/>
      <c r="DQF14" s="236"/>
      <c r="DQG14" s="236"/>
      <c r="DQH14" s="236"/>
      <c r="DQI14" s="236"/>
      <c r="DQJ14" s="236"/>
      <c r="DQK14" s="236"/>
      <c r="DQL14" s="236"/>
      <c r="DQM14" s="236"/>
      <c r="DQN14" s="236"/>
      <c r="DQO14" s="236"/>
      <c r="DQP14" s="236"/>
      <c r="DQQ14" s="236"/>
      <c r="DQR14" s="236"/>
      <c r="DQS14" s="236"/>
      <c r="DQT14" s="236"/>
      <c r="DQU14" s="236"/>
      <c r="DQV14" s="236"/>
      <c r="DQW14" s="236"/>
      <c r="DQX14" s="236"/>
      <c r="DQY14" s="236"/>
      <c r="DQZ14" s="236"/>
      <c r="DRA14" s="236"/>
      <c r="DRB14" s="236"/>
      <c r="DRC14" s="236"/>
      <c r="DRD14" s="236"/>
      <c r="DRE14" s="236"/>
      <c r="DRF14" s="236"/>
      <c r="DRG14" s="236"/>
      <c r="DRH14" s="236"/>
      <c r="DRI14" s="236"/>
      <c r="DRJ14" s="236"/>
      <c r="DRK14" s="236"/>
      <c r="DRL14" s="236"/>
      <c r="DRM14" s="236"/>
      <c r="DRN14" s="236"/>
      <c r="DRO14" s="236"/>
      <c r="DRP14" s="236"/>
      <c r="DRQ14" s="236"/>
      <c r="DRR14" s="236"/>
      <c r="DRS14" s="236"/>
      <c r="DRT14" s="236"/>
      <c r="DRU14" s="236"/>
      <c r="DRV14" s="236"/>
      <c r="DRW14" s="236"/>
      <c r="DRX14" s="236"/>
      <c r="DRY14" s="236"/>
      <c r="DRZ14" s="236"/>
      <c r="DSA14" s="236"/>
      <c r="DSB14" s="236"/>
      <c r="DSC14" s="236"/>
      <c r="DSD14" s="236"/>
      <c r="DSE14" s="236"/>
      <c r="DSF14" s="236"/>
      <c r="DSG14" s="236"/>
      <c r="DSH14" s="236"/>
      <c r="DSI14" s="236"/>
      <c r="DSJ14" s="236"/>
      <c r="DSK14" s="236"/>
      <c r="DSL14" s="236"/>
      <c r="DSM14" s="236"/>
      <c r="DSN14" s="236"/>
      <c r="DSO14" s="236"/>
      <c r="DSP14" s="236"/>
      <c r="DSQ14" s="236"/>
      <c r="DSR14" s="236"/>
      <c r="DSS14" s="236"/>
      <c r="DST14" s="236"/>
      <c r="DSU14" s="236"/>
      <c r="DSV14" s="236"/>
      <c r="DSW14" s="236"/>
      <c r="DSX14" s="236"/>
      <c r="DSY14" s="236"/>
      <c r="DSZ14" s="236"/>
      <c r="DTA14" s="236"/>
      <c r="DTB14" s="236"/>
      <c r="DTC14" s="236"/>
      <c r="DTD14" s="236"/>
      <c r="DTE14" s="236"/>
      <c r="DTF14" s="236"/>
      <c r="DTG14" s="236"/>
      <c r="DTH14" s="236"/>
      <c r="DTI14" s="236"/>
      <c r="DTJ14" s="236"/>
      <c r="DTK14" s="236"/>
      <c r="DTL14" s="236"/>
      <c r="DTM14" s="236"/>
      <c r="DTN14" s="236"/>
      <c r="DTO14" s="236"/>
      <c r="DTP14" s="236"/>
      <c r="DTQ14" s="236"/>
      <c r="DTR14" s="236"/>
      <c r="DTS14" s="236"/>
      <c r="DTT14" s="236"/>
      <c r="DTU14" s="236"/>
      <c r="DTV14" s="236"/>
      <c r="DTW14" s="236"/>
      <c r="DTX14" s="236"/>
      <c r="DTY14" s="236"/>
      <c r="DTZ14" s="236"/>
      <c r="DUA14" s="236"/>
      <c r="DUB14" s="236"/>
      <c r="DUC14" s="236"/>
      <c r="DUD14" s="236"/>
      <c r="DUE14" s="236"/>
      <c r="DUF14" s="236"/>
      <c r="DUG14" s="236"/>
      <c r="DUH14" s="236"/>
      <c r="DUI14" s="236"/>
      <c r="DUJ14" s="236"/>
      <c r="DUK14" s="236"/>
      <c r="DUL14" s="236"/>
      <c r="DUM14" s="236"/>
      <c r="DUN14" s="236"/>
      <c r="DUO14" s="236"/>
      <c r="DUP14" s="236"/>
      <c r="DUQ14" s="236"/>
      <c r="DUR14" s="236"/>
      <c r="DUS14" s="236"/>
      <c r="DUT14" s="236"/>
      <c r="DUU14" s="236"/>
      <c r="DUV14" s="236"/>
      <c r="DUW14" s="236"/>
      <c r="DUX14" s="236"/>
      <c r="DUY14" s="236"/>
      <c r="DUZ14" s="236"/>
      <c r="DVA14" s="236"/>
      <c r="DVB14" s="236"/>
      <c r="DVC14" s="236"/>
      <c r="DVD14" s="236"/>
      <c r="DVE14" s="236"/>
      <c r="DVF14" s="236"/>
      <c r="DVG14" s="236"/>
      <c r="DVH14" s="236"/>
      <c r="DVI14" s="236"/>
      <c r="DVJ14" s="236"/>
      <c r="DVK14" s="236"/>
      <c r="DVL14" s="236"/>
      <c r="DVM14" s="236"/>
      <c r="DVN14" s="236"/>
      <c r="DVO14" s="236"/>
      <c r="DVP14" s="236"/>
      <c r="DVQ14" s="236"/>
      <c r="DVR14" s="236"/>
      <c r="DVS14" s="236"/>
      <c r="DVT14" s="236"/>
      <c r="DVU14" s="236"/>
      <c r="DVV14" s="236"/>
      <c r="DVW14" s="236"/>
      <c r="DVX14" s="236"/>
      <c r="DVY14" s="236"/>
      <c r="DVZ14" s="236"/>
      <c r="DWA14" s="236"/>
      <c r="DWB14" s="236"/>
      <c r="DWC14" s="236"/>
      <c r="DWD14" s="236"/>
      <c r="DWE14" s="236"/>
      <c r="DWF14" s="236"/>
      <c r="DWG14" s="236"/>
      <c r="DWH14" s="236"/>
      <c r="DWI14" s="236"/>
      <c r="DWJ14" s="236"/>
      <c r="DWK14" s="236"/>
      <c r="DWL14" s="236"/>
      <c r="DWM14" s="236"/>
      <c r="DWN14" s="236"/>
      <c r="DWO14" s="236"/>
      <c r="DWP14" s="236"/>
      <c r="DWQ14" s="236"/>
      <c r="DWR14" s="236"/>
      <c r="DWS14" s="236"/>
      <c r="DWT14" s="236"/>
      <c r="DWU14" s="236"/>
      <c r="DWV14" s="236"/>
      <c r="DWW14" s="236"/>
      <c r="DWX14" s="236"/>
      <c r="DWY14" s="236"/>
      <c r="DWZ14" s="236"/>
      <c r="DXA14" s="236"/>
      <c r="DXB14" s="236"/>
      <c r="DXC14" s="236"/>
      <c r="DXD14" s="236"/>
      <c r="DXE14" s="236"/>
      <c r="DXF14" s="236"/>
      <c r="DXG14" s="236"/>
      <c r="DXH14" s="236"/>
      <c r="DXI14" s="236"/>
      <c r="DXJ14" s="236"/>
      <c r="DXK14" s="236"/>
      <c r="DXL14" s="236"/>
      <c r="DXM14" s="236"/>
      <c r="DXN14" s="236"/>
      <c r="DXO14" s="236"/>
      <c r="DXP14" s="236"/>
      <c r="DXQ14" s="236"/>
      <c r="DXR14" s="236"/>
      <c r="DXS14" s="236"/>
      <c r="DXT14" s="236"/>
      <c r="DXU14" s="236"/>
      <c r="DXV14" s="236"/>
      <c r="DXW14" s="236"/>
      <c r="DXX14" s="236"/>
      <c r="DXY14" s="236"/>
      <c r="DXZ14" s="236"/>
      <c r="DYA14" s="236"/>
      <c r="DYB14" s="236"/>
      <c r="DYC14" s="236"/>
      <c r="DYD14" s="236"/>
      <c r="DYE14" s="236"/>
      <c r="DYF14" s="236"/>
      <c r="DYG14" s="236"/>
      <c r="DYH14" s="236"/>
      <c r="DYI14" s="236"/>
      <c r="DYJ14" s="236"/>
      <c r="DYK14" s="236"/>
      <c r="DYL14" s="236"/>
      <c r="DYM14" s="236"/>
      <c r="DYN14" s="236"/>
      <c r="DYO14" s="236"/>
      <c r="DYP14" s="236"/>
      <c r="DYQ14" s="236"/>
      <c r="DYR14" s="236"/>
      <c r="DYS14" s="236"/>
      <c r="DYT14" s="236"/>
      <c r="DYU14" s="236"/>
      <c r="DYV14" s="236"/>
      <c r="DYW14" s="236"/>
      <c r="DYX14" s="236"/>
      <c r="DYY14" s="236"/>
      <c r="DYZ14" s="236"/>
      <c r="DZA14" s="236"/>
      <c r="DZB14" s="236"/>
      <c r="DZC14" s="236"/>
      <c r="DZD14" s="236"/>
      <c r="DZE14" s="236"/>
      <c r="DZF14" s="236"/>
      <c r="DZG14" s="236"/>
      <c r="DZH14" s="236"/>
      <c r="DZI14" s="236"/>
      <c r="DZJ14" s="236"/>
      <c r="DZK14" s="236"/>
      <c r="DZL14" s="236"/>
      <c r="DZM14" s="236"/>
      <c r="DZN14" s="236"/>
      <c r="DZO14" s="236"/>
      <c r="DZP14" s="236"/>
      <c r="DZQ14" s="236"/>
      <c r="DZR14" s="236"/>
      <c r="DZS14" s="236"/>
      <c r="DZT14" s="236"/>
      <c r="DZU14" s="236"/>
      <c r="DZV14" s="236"/>
      <c r="DZW14" s="236"/>
      <c r="DZX14" s="236"/>
      <c r="DZY14" s="236"/>
      <c r="DZZ14" s="236"/>
      <c r="EAA14" s="236"/>
      <c r="EAB14" s="236"/>
      <c r="EAC14" s="236"/>
      <c r="EAD14" s="236"/>
      <c r="EAE14" s="236"/>
      <c r="EAF14" s="236"/>
      <c r="EAG14" s="236"/>
      <c r="EAH14" s="236"/>
      <c r="EAI14" s="236"/>
      <c r="EAJ14" s="236"/>
      <c r="EAK14" s="236"/>
      <c r="EAL14" s="236"/>
      <c r="EAM14" s="236"/>
      <c r="EAN14" s="236"/>
      <c r="EAO14" s="236"/>
      <c r="EAP14" s="236"/>
      <c r="EAQ14" s="236"/>
      <c r="EAR14" s="236"/>
      <c r="EAS14" s="236"/>
      <c r="EAT14" s="236"/>
      <c r="EAU14" s="236"/>
      <c r="EAV14" s="236"/>
      <c r="EAW14" s="236"/>
      <c r="EAX14" s="236"/>
      <c r="EAY14" s="236"/>
      <c r="EAZ14" s="236"/>
      <c r="EBA14" s="236"/>
      <c r="EBB14" s="236"/>
      <c r="EBC14" s="236"/>
      <c r="EBD14" s="236"/>
      <c r="EBE14" s="236"/>
      <c r="EBF14" s="236"/>
      <c r="EBG14" s="236"/>
      <c r="EBH14" s="236"/>
      <c r="EBI14" s="236"/>
      <c r="EBJ14" s="236"/>
      <c r="EBK14" s="236"/>
      <c r="EBL14" s="236"/>
      <c r="EBM14" s="236"/>
      <c r="EBN14" s="236"/>
      <c r="EBO14" s="236"/>
      <c r="EBP14" s="236"/>
      <c r="EBQ14" s="236"/>
      <c r="EBR14" s="236"/>
      <c r="EBS14" s="236"/>
      <c r="EBT14" s="236"/>
      <c r="EBU14" s="236"/>
      <c r="EBV14" s="236"/>
      <c r="EBW14" s="236"/>
      <c r="EBX14" s="236"/>
      <c r="EBY14" s="236"/>
      <c r="EBZ14" s="236"/>
      <c r="ECA14" s="236"/>
      <c r="ECB14" s="236"/>
      <c r="ECC14" s="236"/>
      <c r="ECD14" s="236"/>
      <c r="ECE14" s="236"/>
      <c r="ECF14" s="236"/>
      <c r="ECG14" s="236"/>
      <c r="ECH14" s="236"/>
      <c r="ECI14" s="236"/>
      <c r="ECJ14" s="236"/>
      <c r="ECK14" s="236"/>
      <c r="ECL14" s="236"/>
      <c r="ECM14" s="236"/>
      <c r="ECN14" s="236"/>
      <c r="ECO14" s="236"/>
      <c r="ECP14" s="236"/>
      <c r="ECQ14" s="236"/>
      <c r="ECR14" s="236"/>
      <c r="ECS14" s="236"/>
      <c r="ECT14" s="236"/>
      <c r="ECU14" s="236"/>
      <c r="ECV14" s="236"/>
      <c r="ECW14" s="236"/>
      <c r="ECX14" s="236"/>
      <c r="ECY14" s="236"/>
      <c r="ECZ14" s="236"/>
      <c r="EDA14" s="236"/>
      <c r="EDB14" s="236"/>
      <c r="EDC14" s="236"/>
      <c r="EDD14" s="236"/>
      <c r="EDE14" s="236"/>
      <c r="EDF14" s="236"/>
      <c r="EDG14" s="236"/>
      <c r="EDH14" s="236"/>
      <c r="EDI14" s="236"/>
      <c r="EDJ14" s="236"/>
      <c r="EDK14" s="236"/>
      <c r="EDL14" s="236"/>
      <c r="EDM14" s="236"/>
      <c r="EDN14" s="236"/>
      <c r="EDO14" s="236"/>
      <c r="EDP14" s="236"/>
      <c r="EDQ14" s="236"/>
      <c r="EDR14" s="236"/>
      <c r="EDS14" s="236"/>
      <c r="EDT14" s="236"/>
      <c r="EDU14" s="236"/>
      <c r="EDV14" s="236"/>
      <c r="EDW14" s="236"/>
      <c r="EDX14" s="236"/>
      <c r="EDY14" s="236"/>
      <c r="EDZ14" s="236"/>
      <c r="EEA14" s="236"/>
      <c r="EEB14" s="236"/>
      <c r="EEC14" s="236"/>
      <c r="EED14" s="236"/>
      <c r="EEE14" s="236"/>
      <c r="EEF14" s="236"/>
      <c r="EEG14" s="236"/>
      <c r="EEH14" s="236"/>
      <c r="EEI14" s="236"/>
      <c r="EEJ14" s="236"/>
      <c r="EEK14" s="236"/>
      <c r="EEL14" s="236"/>
      <c r="EEM14" s="236"/>
      <c r="EEN14" s="236"/>
      <c r="EEO14" s="236"/>
      <c r="EEP14" s="236"/>
      <c r="EEQ14" s="236"/>
      <c r="EER14" s="236"/>
      <c r="EES14" s="236"/>
      <c r="EET14" s="236"/>
      <c r="EEU14" s="236"/>
      <c r="EEV14" s="236"/>
      <c r="EEW14" s="236"/>
      <c r="EEX14" s="236"/>
      <c r="EEY14" s="236"/>
      <c r="EEZ14" s="236"/>
      <c r="EFA14" s="236"/>
      <c r="EFB14" s="236"/>
      <c r="EFC14" s="236"/>
      <c r="EFD14" s="236"/>
      <c r="EFE14" s="236"/>
      <c r="EFF14" s="236"/>
      <c r="EFG14" s="236"/>
      <c r="EFH14" s="236"/>
      <c r="EFI14" s="236"/>
      <c r="EFJ14" s="236"/>
      <c r="EFK14" s="236"/>
      <c r="EFL14" s="236"/>
      <c r="EFM14" s="236"/>
      <c r="EFN14" s="236"/>
      <c r="EFO14" s="236"/>
      <c r="EFP14" s="236"/>
      <c r="EFQ14" s="236"/>
      <c r="EFR14" s="236"/>
      <c r="EFS14" s="236"/>
      <c r="EFT14" s="236"/>
      <c r="EFU14" s="236"/>
      <c r="EFV14" s="236"/>
      <c r="EFW14" s="236"/>
      <c r="EFX14" s="236"/>
      <c r="EFY14" s="236"/>
      <c r="EFZ14" s="236"/>
      <c r="EGA14" s="236"/>
      <c r="EGB14" s="236"/>
      <c r="EGC14" s="236"/>
      <c r="EGD14" s="236"/>
      <c r="EGE14" s="236"/>
      <c r="EGF14" s="236"/>
      <c r="EGG14" s="236"/>
      <c r="EGH14" s="236"/>
      <c r="EGI14" s="236"/>
      <c r="EGJ14" s="236"/>
      <c r="EGK14" s="236"/>
      <c r="EGL14" s="236"/>
      <c r="EGM14" s="236"/>
      <c r="EGN14" s="236"/>
      <c r="EGO14" s="236"/>
      <c r="EGP14" s="236"/>
      <c r="EGQ14" s="236"/>
      <c r="EGR14" s="236"/>
      <c r="EGS14" s="236"/>
      <c r="EGT14" s="236"/>
      <c r="EGU14" s="236"/>
      <c r="EGV14" s="236"/>
      <c r="EGW14" s="236"/>
      <c r="EGX14" s="236"/>
      <c r="EGY14" s="236"/>
      <c r="EGZ14" s="236"/>
      <c r="EHA14" s="236"/>
      <c r="EHB14" s="236"/>
      <c r="EHC14" s="236"/>
      <c r="EHD14" s="236"/>
      <c r="EHE14" s="236"/>
      <c r="EHF14" s="236"/>
      <c r="EHG14" s="236"/>
      <c r="EHH14" s="236"/>
      <c r="EHI14" s="236"/>
      <c r="EHJ14" s="236"/>
      <c r="EHK14" s="236"/>
      <c r="EHL14" s="236"/>
      <c r="EHM14" s="236"/>
      <c r="EHN14" s="236"/>
      <c r="EHO14" s="236"/>
      <c r="EHP14" s="236"/>
      <c r="EHQ14" s="236"/>
      <c r="EHR14" s="236"/>
      <c r="EHS14" s="236"/>
      <c r="EHT14" s="236"/>
      <c r="EHU14" s="236"/>
      <c r="EHV14" s="236"/>
      <c r="EHW14" s="236"/>
      <c r="EHX14" s="236"/>
      <c r="EHY14" s="236"/>
      <c r="EHZ14" s="236"/>
      <c r="EIA14" s="236"/>
      <c r="EIB14" s="236"/>
      <c r="EIC14" s="236"/>
      <c r="EID14" s="236"/>
      <c r="EIE14" s="236"/>
      <c r="EIF14" s="236"/>
      <c r="EIG14" s="236"/>
      <c r="EIH14" s="236"/>
      <c r="EII14" s="236"/>
      <c r="EIJ14" s="236"/>
      <c r="EIK14" s="236"/>
      <c r="EIL14" s="236"/>
      <c r="EIM14" s="236"/>
      <c r="EIN14" s="236"/>
      <c r="EIO14" s="236"/>
      <c r="EIP14" s="236"/>
      <c r="EIQ14" s="236"/>
      <c r="EIR14" s="236"/>
      <c r="EIS14" s="236"/>
      <c r="EIT14" s="236"/>
      <c r="EIU14" s="236"/>
      <c r="EIV14" s="236"/>
      <c r="EIW14" s="236"/>
      <c r="EIX14" s="236"/>
      <c r="EIY14" s="236"/>
      <c r="EIZ14" s="236"/>
      <c r="EJA14" s="236"/>
      <c r="EJB14" s="236"/>
      <c r="EJC14" s="236"/>
      <c r="EJD14" s="236"/>
      <c r="EJE14" s="236"/>
      <c r="EJF14" s="236"/>
      <c r="EJG14" s="236"/>
      <c r="EJH14" s="236"/>
      <c r="EJI14" s="236"/>
      <c r="EJJ14" s="236"/>
      <c r="EJK14" s="236"/>
      <c r="EJL14" s="236"/>
      <c r="EJM14" s="236"/>
      <c r="EJN14" s="236"/>
      <c r="EJO14" s="236"/>
      <c r="EJP14" s="236"/>
      <c r="EJQ14" s="236"/>
      <c r="EJR14" s="236"/>
      <c r="EJS14" s="236"/>
      <c r="EJT14" s="236"/>
      <c r="EJU14" s="236"/>
      <c r="EJV14" s="236"/>
      <c r="EJW14" s="236"/>
      <c r="EJX14" s="236"/>
      <c r="EJY14" s="236"/>
      <c r="EJZ14" s="236"/>
      <c r="EKA14" s="236"/>
      <c r="EKB14" s="236"/>
      <c r="EKC14" s="236"/>
      <c r="EKD14" s="236"/>
      <c r="EKE14" s="236"/>
      <c r="EKF14" s="236"/>
      <c r="EKG14" s="236"/>
      <c r="EKH14" s="236"/>
      <c r="EKI14" s="236"/>
      <c r="EKJ14" s="236"/>
      <c r="EKK14" s="236"/>
      <c r="EKL14" s="236"/>
      <c r="EKM14" s="236"/>
      <c r="EKN14" s="236"/>
      <c r="EKO14" s="236"/>
      <c r="EKP14" s="236"/>
      <c r="EKQ14" s="236"/>
      <c r="EKR14" s="236"/>
      <c r="EKS14" s="236"/>
      <c r="EKT14" s="236"/>
      <c r="EKU14" s="236"/>
      <c r="EKV14" s="236"/>
      <c r="EKW14" s="236"/>
      <c r="EKX14" s="236"/>
      <c r="EKY14" s="236"/>
      <c r="EKZ14" s="236"/>
      <c r="ELA14" s="236"/>
      <c r="ELB14" s="236"/>
      <c r="ELC14" s="236"/>
      <c r="ELD14" s="236"/>
      <c r="ELE14" s="236"/>
      <c r="ELF14" s="236"/>
      <c r="ELG14" s="236"/>
      <c r="ELH14" s="236"/>
      <c r="ELI14" s="236"/>
      <c r="ELJ14" s="236"/>
      <c r="ELK14" s="236"/>
      <c r="ELL14" s="236"/>
      <c r="ELM14" s="236"/>
      <c r="ELN14" s="236"/>
      <c r="ELO14" s="236"/>
      <c r="ELP14" s="236"/>
      <c r="ELQ14" s="236"/>
      <c r="ELR14" s="236"/>
      <c r="ELS14" s="236"/>
      <c r="ELT14" s="236"/>
      <c r="ELU14" s="236"/>
      <c r="ELV14" s="236"/>
      <c r="ELW14" s="236"/>
      <c r="ELX14" s="236"/>
      <c r="ELY14" s="236"/>
      <c r="ELZ14" s="236"/>
      <c r="EMA14" s="236"/>
      <c r="EMB14" s="236"/>
      <c r="EMC14" s="236"/>
      <c r="EMD14" s="236"/>
      <c r="EME14" s="236"/>
      <c r="EMF14" s="236"/>
      <c r="EMG14" s="236"/>
      <c r="EMH14" s="236"/>
      <c r="EMI14" s="236"/>
      <c r="EMJ14" s="236"/>
      <c r="EMK14" s="236"/>
      <c r="EML14" s="236"/>
      <c r="EMM14" s="236"/>
      <c r="EMN14" s="236"/>
      <c r="EMO14" s="236"/>
      <c r="EMP14" s="236"/>
      <c r="EMQ14" s="236"/>
      <c r="EMR14" s="236"/>
      <c r="EMS14" s="236"/>
      <c r="EMT14" s="236"/>
      <c r="EMU14" s="236"/>
      <c r="EMV14" s="236"/>
      <c r="EMW14" s="236"/>
      <c r="EMX14" s="236"/>
      <c r="EMY14" s="236"/>
      <c r="EMZ14" s="236"/>
      <c r="ENA14" s="236"/>
      <c r="ENB14" s="236"/>
      <c r="ENC14" s="236"/>
      <c r="END14" s="236"/>
      <c r="ENE14" s="236"/>
      <c r="ENF14" s="236"/>
      <c r="ENG14" s="236"/>
      <c r="ENH14" s="236"/>
      <c r="ENI14" s="236"/>
      <c r="ENJ14" s="236"/>
      <c r="ENK14" s="236"/>
      <c r="ENL14" s="236"/>
      <c r="ENM14" s="236"/>
      <c r="ENN14" s="236"/>
      <c r="ENO14" s="236"/>
      <c r="ENP14" s="236"/>
      <c r="ENQ14" s="236"/>
      <c r="ENR14" s="236"/>
      <c r="ENS14" s="236"/>
      <c r="ENT14" s="236"/>
      <c r="ENU14" s="236"/>
      <c r="ENV14" s="236"/>
      <c r="ENW14" s="236"/>
      <c r="ENX14" s="236"/>
      <c r="ENY14" s="236"/>
      <c r="ENZ14" s="236"/>
      <c r="EOA14" s="236"/>
      <c r="EOB14" s="236"/>
      <c r="EOC14" s="236"/>
      <c r="EOD14" s="236"/>
      <c r="EOE14" s="236"/>
      <c r="EOF14" s="236"/>
      <c r="EOG14" s="236"/>
      <c r="EOH14" s="236"/>
      <c r="EOI14" s="236"/>
      <c r="EOJ14" s="236"/>
      <c r="EOK14" s="236"/>
      <c r="EOL14" s="236"/>
      <c r="EOM14" s="236"/>
      <c r="EON14" s="236"/>
      <c r="EOO14" s="236"/>
      <c r="EOP14" s="236"/>
      <c r="EOQ14" s="236"/>
      <c r="EOR14" s="236"/>
      <c r="EOS14" s="236"/>
      <c r="EOT14" s="236"/>
      <c r="EOU14" s="236"/>
      <c r="EOV14" s="236"/>
      <c r="EOW14" s="236"/>
      <c r="EOX14" s="236"/>
      <c r="EOY14" s="236"/>
      <c r="EOZ14" s="236"/>
      <c r="EPA14" s="236"/>
      <c r="EPB14" s="236"/>
      <c r="EPC14" s="236"/>
      <c r="EPD14" s="236"/>
      <c r="EPE14" s="236"/>
      <c r="EPF14" s="236"/>
      <c r="EPG14" s="236"/>
      <c r="EPH14" s="236"/>
      <c r="EPI14" s="236"/>
      <c r="EPJ14" s="236"/>
      <c r="EPK14" s="236"/>
      <c r="EPL14" s="236"/>
      <c r="EPM14" s="236"/>
      <c r="EPN14" s="236"/>
      <c r="EPO14" s="236"/>
      <c r="EPP14" s="236"/>
      <c r="EPQ14" s="236"/>
      <c r="EPR14" s="236"/>
      <c r="EPS14" s="236"/>
      <c r="EPT14" s="236"/>
      <c r="EPU14" s="236"/>
      <c r="EPV14" s="236"/>
      <c r="EPW14" s="236"/>
      <c r="EPX14" s="236"/>
      <c r="EPY14" s="236"/>
      <c r="EPZ14" s="236"/>
      <c r="EQA14" s="236"/>
      <c r="EQB14" s="236"/>
      <c r="EQC14" s="236"/>
      <c r="EQD14" s="236"/>
      <c r="EQE14" s="236"/>
      <c r="EQF14" s="236"/>
      <c r="EQG14" s="236"/>
      <c r="EQH14" s="236"/>
      <c r="EQI14" s="236"/>
      <c r="EQJ14" s="236"/>
      <c r="EQK14" s="236"/>
      <c r="EQL14" s="236"/>
      <c r="EQM14" s="236"/>
      <c r="EQN14" s="236"/>
      <c r="EQO14" s="236"/>
      <c r="EQP14" s="236"/>
      <c r="EQQ14" s="236"/>
      <c r="EQR14" s="236"/>
      <c r="EQS14" s="236"/>
      <c r="EQT14" s="236"/>
      <c r="EQU14" s="236"/>
      <c r="EQV14" s="236"/>
      <c r="EQW14" s="236"/>
      <c r="EQX14" s="236"/>
      <c r="EQY14" s="236"/>
      <c r="EQZ14" s="236"/>
      <c r="ERA14" s="236"/>
      <c r="ERB14" s="236"/>
      <c r="ERC14" s="236"/>
      <c r="ERD14" s="236"/>
      <c r="ERE14" s="236"/>
      <c r="ERF14" s="236"/>
      <c r="ERG14" s="236"/>
      <c r="ERH14" s="236"/>
      <c r="ERI14" s="236"/>
      <c r="ERJ14" s="236"/>
      <c r="ERK14" s="236"/>
      <c r="ERL14" s="236"/>
      <c r="ERM14" s="236"/>
      <c r="ERN14" s="236"/>
      <c r="ERO14" s="236"/>
      <c r="ERP14" s="236"/>
      <c r="ERQ14" s="236"/>
      <c r="ERR14" s="236"/>
      <c r="ERS14" s="236"/>
      <c r="ERT14" s="236"/>
      <c r="ERU14" s="236"/>
      <c r="ERV14" s="236"/>
      <c r="ERW14" s="236"/>
      <c r="ERX14" s="236"/>
      <c r="ERY14" s="236"/>
      <c r="ERZ14" s="236"/>
      <c r="ESA14" s="236"/>
      <c r="ESB14" s="236"/>
      <c r="ESC14" s="236"/>
      <c r="ESD14" s="236"/>
      <c r="ESE14" s="236"/>
      <c r="ESF14" s="236"/>
      <c r="ESG14" s="236"/>
      <c r="ESH14" s="236"/>
      <c r="ESI14" s="236"/>
      <c r="ESJ14" s="236"/>
      <c r="ESK14" s="236"/>
      <c r="ESL14" s="236"/>
      <c r="ESM14" s="236"/>
      <c r="ESN14" s="236"/>
      <c r="ESO14" s="236"/>
      <c r="ESP14" s="236"/>
      <c r="ESQ14" s="236"/>
      <c r="ESR14" s="236"/>
      <c r="ESS14" s="236"/>
      <c r="EST14" s="236"/>
      <c r="ESU14" s="236"/>
      <c r="ESV14" s="236"/>
      <c r="ESW14" s="236"/>
      <c r="ESX14" s="236"/>
      <c r="ESY14" s="236"/>
      <c r="ESZ14" s="236"/>
      <c r="ETA14" s="236"/>
      <c r="ETB14" s="236"/>
      <c r="ETC14" s="236"/>
      <c r="ETD14" s="236"/>
      <c r="ETE14" s="236"/>
      <c r="ETF14" s="236"/>
      <c r="ETG14" s="236"/>
      <c r="ETH14" s="236"/>
      <c r="ETI14" s="236"/>
      <c r="ETJ14" s="236"/>
      <c r="ETK14" s="236"/>
      <c r="ETL14" s="236"/>
      <c r="ETM14" s="236"/>
      <c r="ETN14" s="236"/>
      <c r="ETO14" s="236"/>
      <c r="ETP14" s="236"/>
      <c r="ETQ14" s="236"/>
      <c r="ETR14" s="236"/>
      <c r="ETS14" s="236"/>
      <c r="ETT14" s="236"/>
      <c r="ETU14" s="236"/>
      <c r="ETV14" s="236"/>
      <c r="ETW14" s="236"/>
      <c r="ETX14" s="236"/>
      <c r="ETY14" s="236"/>
      <c r="ETZ14" s="236"/>
      <c r="EUA14" s="236"/>
      <c r="EUB14" s="236"/>
      <c r="EUC14" s="236"/>
      <c r="EUD14" s="236"/>
      <c r="EUE14" s="236"/>
      <c r="EUF14" s="236"/>
      <c r="EUG14" s="236"/>
      <c r="EUH14" s="236"/>
      <c r="EUI14" s="236"/>
      <c r="EUJ14" s="236"/>
      <c r="EUK14" s="236"/>
      <c r="EUL14" s="236"/>
      <c r="EUM14" s="236"/>
      <c r="EUN14" s="236"/>
      <c r="EUO14" s="236"/>
      <c r="EUP14" s="236"/>
      <c r="EUQ14" s="236"/>
      <c r="EUR14" s="236"/>
      <c r="EUS14" s="236"/>
      <c r="EUT14" s="236"/>
      <c r="EUU14" s="236"/>
      <c r="EUV14" s="236"/>
      <c r="EUW14" s="236"/>
      <c r="EUX14" s="236"/>
      <c r="EUY14" s="236"/>
      <c r="EUZ14" s="236"/>
      <c r="EVA14" s="236"/>
      <c r="EVB14" s="236"/>
      <c r="EVC14" s="236"/>
      <c r="EVD14" s="236"/>
      <c r="EVE14" s="236"/>
      <c r="EVF14" s="236"/>
      <c r="EVG14" s="236"/>
      <c r="EVH14" s="236"/>
      <c r="EVI14" s="236"/>
      <c r="EVJ14" s="236"/>
      <c r="EVK14" s="236"/>
      <c r="EVL14" s="236"/>
      <c r="EVM14" s="236"/>
      <c r="EVN14" s="236"/>
      <c r="EVO14" s="236"/>
      <c r="EVP14" s="236"/>
      <c r="EVQ14" s="236"/>
      <c r="EVR14" s="236"/>
      <c r="EVS14" s="236"/>
      <c r="EVT14" s="236"/>
      <c r="EVU14" s="236"/>
      <c r="EVV14" s="236"/>
      <c r="EVW14" s="236"/>
      <c r="EVX14" s="236"/>
      <c r="EVY14" s="236"/>
      <c r="EVZ14" s="236"/>
      <c r="EWA14" s="236"/>
      <c r="EWB14" s="236"/>
      <c r="EWC14" s="236"/>
      <c r="EWD14" s="236"/>
      <c r="EWE14" s="236"/>
      <c r="EWF14" s="236"/>
      <c r="EWG14" s="236"/>
      <c r="EWH14" s="236"/>
      <c r="EWI14" s="236"/>
      <c r="EWJ14" s="236"/>
      <c r="EWK14" s="236"/>
      <c r="EWL14" s="236"/>
      <c r="EWM14" s="236"/>
      <c r="EWN14" s="236"/>
      <c r="EWO14" s="236"/>
      <c r="EWP14" s="236"/>
      <c r="EWQ14" s="236"/>
      <c r="EWR14" s="236"/>
      <c r="EWS14" s="236"/>
      <c r="EWT14" s="236"/>
      <c r="EWU14" s="236"/>
      <c r="EWV14" s="236"/>
      <c r="EWW14" s="236"/>
      <c r="EWX14" s="236"/>
      <c r="EWY14" s="236"/>
      <c r="EWZ14" s="236"/>
      <c r="EXA14" s="236"/>
      <c r="EXB14" s="236"/>
      <c r="EXC14" s="236"/>
      <c r="EXD14" s="236"/>
      <c r="EXE14" s="236"/>
      <c r="EXF14" s="236"/>
      <c r="EXG14" s="236"/>
      <c r="EXH14" s="236"/>
      <c r="EXI14" s="236"/>
      <c r="EXJ14" s="236"/>
      <c r="EXK14" s="236"/>
      <c r="EXL14" s="236"/>
      <c r="EXM14" s="236"/>
      <c r="EXN14" s="236"/>
      <c r="EXO14" s="236"/>
      <c r="EXP14" s="236"/>
      <c r="EXQ14" s="236"/>
      <c r="EXR14" s="236"/>
      <c r="EXS14" s="236"/>
      <c r="EXT14" s="236"/>
      <c r="EXU14" s="236"/>
      <c r="EXV14" s="236"/>
      <c r="EXW14" s="236"/>
      <c r="EXX14" s="236"/>
      <c r="EXY14" s="236"/>
      <c r="EXZ14" s="236"/>
      <c r="EYA14" s="236"/>
      <c r="EYB14" s="236"/>
      <c r="EYC14" s="236"/>
      <c r="EYD14" s="236"/>
      <c r="EYE14" s="236"/>
      <c r="EYF14" s="236"/>
      <c r="EYG14" s="236"/>
      <c r="EYH14" s="236"/>
      <c r="EYI14" s="236"/>
      <c r="EYJ14" s="236"/>
      <c r="EYK14" s="236"/>
      <c r="EYL14" s="236"/>
      <c r="EYM14" s="236"/>
      <c r="EYN14" s="236"/>
      <c r="EYO14" s="236"/>
      <c r="EYP14" s="236"/>
      <c r="EYQ14" s="236"/>
      <c r="EYR14" s="236"/>
      <c r="EYS14" s="236"/>
      <c r="EYT14" s="236"/>
      <c r="EYU14" s="236"/>
      <c r="EYV14" s="236"/>
      <c r="EYW14" s="236"/>
      <c r="EYX14" s="236"/>
      <c r="EYY14" s="236"/>
      <c r="EYZ14" s="236"/>
      <c r="EZA14" s="236"/>
      <c r="EZB14" s="236"/>
      <c r="EZC14" s="236"/>
      <c r="EZD14" s="236"/>
      <c r="EZE14" s="236"/>
      <c r="EZF14" s="236"/>
      <c r="EZG14" s="236"/>
      <c r="EZH14" s="236"/>
      <c r="EZI14" s="236"/>
      <c r="EZJ14" s="236"/>
      <c r="EZK14" s="236"/>
      <c r="EZL14" s="236"/>
      <c r="EZM14" s="236"/>
      <c r="EZN14" s="236"/>
      <c r="EZO14" s="236"/>
      <c r="EZP14" s="236"/>
      <c r="EZQ14" s="236"/>
      <c r="EZR14" s="236"/>
      <c r="EZS14" s="236"/>
      <c r="EZT14" s="236"/>
      <c r="EZU14" s="236"/>
      <c r="EZV14" s="236"/>
      <c r="EZW14" s="236"/>
      <c r="EZX14" s="236"/>
      <c r="EZY14" s="236"/>
      <c r="EZZ14" s="236"/>
      <c r="FAA14" s="236"/>
      <c r="FAB14" s="236"/>
      <c r="FAC14" s="236"/>
      <c r="FAD14" s="236"/>
      <c r="FAE14" s="236"/>
      <c r="FAF14" s="236"/>
      <c r="FAG14" s="236"/>
      <c r="FAH14" s="236"/>
      <c r="FAI14" s="236"/>
      <c r="FAJ14" s="236"/>
      <c r="FAK14" s="236"/>
      <c r="FAL14" s="236"/>
      <c r="FAM14" s="236"/>
      <c r="FAN14" s="236"/>
      <c r="FAO14" s="236"/>
      <c r="FAP14" s="236"/>
      <c r="FAQ14" s="236"/>
      <c r="FAR14" s="236"/>
      <c r="FAS14" s="236"/>
      <c r="FAT14" s="236"/>
      <c r="FAU14" s="236"/>
      <c r="FAV14" s="236"/>
      <c r="FAW14" s="236"/>
      <c r="FAX14" s="236"/>
      <c r="FAY14" s="236"/>
      <c r="FAZ14" s="236"/>
      <c r="FBA14" s="236"/>
      <c r="FBB14" s="236"/>
      <c r="FBC14" s="236"/>
      <c r="FBD14" s="236"/>
      <c r="FBE14" s="236"/>
      <c r="FBF14" s="236"/>
      <c r="FBG14" s="236"/>
      <c r="FBH14" s="236"/>
      <c r="FBI14" s="236"/>
      <c r="FBJ14" s="236"/>
      <c r="FBK14" s="236"/>
      <c r="FBL14" s="236"/>
      <c r="FBM14" s="236"/>
      <c r="FBN14" s="236"/>
      <c r="FBO14" s="236"/>
      <c r="FBP14" s="236"/>
      <c r="FBQ14" s="236"/>
      <c r="FBR14" s="236"/>
      <c r="FBS14" s="236"/>
      <c r="FBT14" s="236"/>
      <c r="FBU14" s="236"/>
      <c r="FBV14" s="236"/>
      <c r="FBW14" s="236"/>
      <c r="FBX14" s="236"/>
      <c r="FBY14" s="236"/>
      <c r="FBZ14" s="236"/>
      <c r="FCA14" s="236"/>
      <c r="FCB14" s="236"/>
      <c r="FCC14" s="236"/>
      <c r="FCD14" s="236"/>
      <c r="FCE14" s="236"/>
      <c r="FCF14" s="236"/>
      <c r="FCG14" s="236"/>
      <c r="FCH14" s="236"/>
      <c r="FCI14" s="236"/>
      <c r="FCJ14" s="236"/>
      <c r="FCK14" s="236"/>
      <c r="FCL14" s="236"/>
      <c r="FCM14" s="236"/>
      <c r="FCN14" s="236"/>
      <c r="FCO14" s="236"/>
      <c r="FCP14" s="236"/>
      <c r="FCQ14" s="236"/>
      <c r="FCR14" s="236"/>
      <c r="FCS14" s="236"/>
      <c r="FCT14" s="236"/>
      <c r="FCU14" s="236"/>
      <c r="FCV14" s="236"/>
      <c r="FCW14" s="236"/>
      <c r="FCX14" s="236"/>
      <c r="FCY14" s="236"/>
      <c r="FCZ14" s="236"/>
      <c r="FDA14" s="236"/>
      <c r="FDB14" s="236"/>
      <c r="FDC14" s="236"/>
      <c r="FDD14" s="236"/>
      <c r="FDE14" s="236"/>
      <c r="FDF14" s="236"/>
      <c r="FDG14" s="236"/>
      <c r="FDH14" s="236"/>
      <c r="FDI14" s="236"/>
      <c r="FDJ14" s="236"/>
      <c r="FDK14" s="236"/>
      <c r="FDL14" s="236"/>
      <c r="FDM14" s="236"/>
      <c r="FDN14" s="236"/>
      <c r="FDO14" s="236"/>
      <c r="FDP14" s="236"/>
      <c r="FDQ14" s="236"/>
      <c r="FDR14" s="236"/>
      <c r="FDS14" s="236"/>
      <c r="FDT14" s="236"/>
      <c r="FDU14" s="236"/>
      <c r="FDV14" s="236"/>
      <c r="FDW14" s="236"/>
      <c r="FDX14" s="236"/>
      <c r="FDY14" s="236"/>
      <c r="FDZ14" s="236"/>
      <c r="FEA14" s="236"/>
      <c r="FEB14" s="236"/>
      <c r="FEC14" s="236"/>
      <c r="FED14" s="236"/>
      <c r="FEE14" s="236"/>
      <c r="FEF14" s="236"/>
      <c r="FEG14" s="236"/>
      <c r="FEH14" s="236"/>
      <c r="FEI14" s="236"/>
      <c r="FEJ14" s="236"/>
      <c r="FEK14" s="236"/>
      <c r="FEL14" s="236"/>
      <c r="FEM14" s="236"/>
      <c r="FEN14" s="236"/>
      <c r="FEO14" s="236"/>
      <c r="FEP14" s="236"/>
      <c r="FEQ14" s="236"/>
      <c r="FER14" s="236"/>
      <c r="FES14" s="236"/>
      <c r="FET14" s="236"/>
      <c r="FEU14" s="236"/>
      <c r="FEV14" s="236"/>
      <c r="FEW14" s="236"/>
      <c r="FEX14" s="236"/>
      <c r="FEY14" s="236"/>
      <c r="FEZ14" s="236"/>
      <c r="FFA14" s="236"/>
      <c r="FFB14" s="236"/>
      <c r="FFC14" s="236"/>
      <c r="FFD14" s="236"/>
      <c r="FFE14" s="236"/>
      <c r="FFF14" s="236"/>
      <c r="FFG14" s="236"/>
      <c r="FFH14" s="236"/>
      <c r="FFI14" s="236"/>
      <c r="FFJ14" s="236"/>
      <c r="FFK14" s="236"/>
      <c r="FFL14" s="236"/>
      <c r="FFM14" s="236"/>
      <c r="FFN14" s="236"/>
      <c r="FFO14" s="236"/>
      <c r="FFP14" s="236"/>
      <c r="FFQ14" s="236"/>
      <c r="FFR14" s="236"/>
      <c r="FFS14" s="236"/>
      <c r="FFT14" s="236"/>
      <c r="FFU14" s="236"/>
      <c r="FFV14" s="236"/>
      <c r="FFW14" s="236"/>
      <c r="FFX14" s="236"/>
      <c r="FFY14" s="236"/>
      <c r="FFZ14" s="236"/>
      <c r="FGA14" s="236"/>
      <c r="FGB14" s="236"/>
      <c r="FGC14" s="236"/>
      <c r="FGD14" s="236"/>
      <c r="FGE14" s="236"/>
      <c r="FGF14" s="236"/>
      <c r="FGG14" s="236"/>
      <c r="FGH14" s="236"/>
      <c r="FGI14" s="236"/>
      <c r="FGJ14" s="236"/>
      <c r="FGK14" s="236"/>
      <c r="FGL14" s="236"/>
      <c r="FGM14" s="236"/>
      <c r="FGN14" s="236"/>
      <c r="FGO14" s="236"/>
      <c r="FGP14" s="236"/>
      <c r="FGQ14" s="236"/>
      <c r="FGR14" s="236"/>
      <c r="FGS14" s="236"/>
      <c r="FGT14" s="236"/>
      <c r="FGU14" s="236"/>
      <c r="FGV14" s="236"/>
      <c r="FGW14" s="236"/>
      <c r="FGX14" s="236"/>
      <c r="FGY14" s="236"/>
      <c r="FGZ14" s="236"/>
      <c r="FHA14" s="236"/>
      <c r="FHB14" s="236"/>
      <c r="FHC14" s="236"/>
      <c r="FHD14" s="236"/>
      <c r="FHE14" s="236"/>
      <c r="FHF14" s="236"/>
      <c r="FHG14" s="236"/>
      <c r="FHH14" s="236"/>
      <c r="FHI14" s="236"/>
      <c r="FHJ14" s="236"/>
      <c r="FHK14" s="236"/>
      <c r="FHL14" s="236"/>
      <c r="FHM14" s="236"/>
      <c r="FHN14" s="236"/>
      <c r="FHO14" s="236"/>
      <c r="FHP14" s="236"/>
      <c r="FHQ14" s="236"/>
      <c r="FHR14" s="236"/>
      <c r="FHS14" s="236"/>
      <c r="FHT14" s="236"/>
      <c r="FHU14" s="236"/>
      <c r="FHV14" s="236"/>
      <c r="FHW14" s="236"/>
      <c r="FHX14" s="236"/>
      <c r="FHY14" s="236"/>
      <c r="FHZ14" s="236"/>
      <c r="FIA14" s="236"/>
      <c r="FIB14" s="236"/>
      <c r="FIC14" s="236"/>
      <c r="FID14" s="236"/>
      <c r="FIE14" s="236"/>
      <c r="FIF14" s="236"/>
      <c r="FIG14" s="236"/>
      <c r="FIH14" s="236"/>
      <c r="FII14" s="236"/>
      <c r="FIJ14" s="236"/>
      <c r="FIK14" s="236"/>
      <c r="FIL14" s="236"/>
      <c r="FIM14" s="236"/>
      <c r="FIN14" s="236"/>
      <c r="FIO14" s="236"/>
      <c r="FIP14" s="236"/>
      <c r="FIQ14" s="236"/>
      <c r="FIR14" s="236"/>
      <c r="FIS14" s="236"/>
      <c r="FIT14" s="236"/>
      <c r="FIU14" s="236"/>
      <c r="FIV14" s="236"/>
      <c r="FIW14" s="236"/>
      <c r="FIX14" s="236"/>
      <c r="FIY14" s="236"/>
      <c r="FIZ14" s="236"/>
      <c r="FJA14" s="236"/>
      <c r="FJB14" s="236"/>
      <c r="FJC14" s="236"/>
      <c r="FJD14" s="236"/>
      <c r="FJE14" s="236"/>
      <c r="FJF14" s="236"/>
      <c r="FJG14" s="236"/>
      <c r="FJH14" s="236"/>
      <c r="FJI14" s="236"/>
      <c r="FJJ14" s="236"/>
      <c r="FJK14" s="236"/>
      <c r="FJL14" s="236"/>
      <c r="FJM14" s="236"/>
      <c r="FJN14" s="236"/>
      <c r="FJO14" s="236"/>
      <c r="FJP14" s="236"/>
      <c r="FJQ14" s="236"/>
      <c r="FJR14" s="236"/>
      <c r="FJS14" s="236"/>
      <c r="FJT14" s="236"/>
      <c r="FJU14" s="236"/>
      <c r="FJV14" s="236"/>
      <c r="FJW14" s="236"/>
      <c r="FJX14" s="236"/>
      <c r="FJY14" s="236"/>
      <c r="FJZ14" s="236"/>
      <c r="FKA14" s="236"/>
      <c r="FKB14" s="236"/>
      <c r="FKC14" s="236"/>
      <c r="FKD14" s="236"/>
      <c r="FKE14" s="236"/>
      <c r="FKF14" s="236"/>
      <c r="FKG14" s="236"/>
      <c r="FKH14" s="236"/>
      <c r="FKI14" s="236"/>
      <c r="FKJ14" s="236"/>
      <c r="FKK14" s="236"/>
      <c r="FKL14" s="236"/>
      <c r="FKM14" s="236"/>
      <c r="FKN14" s="236"/>
      <c r="FKO14" s="236"/>
      <c r="FKP14" s="236"/>
      <c r="FKQ14" s="236"/>
      <c r="FKR14" s="236"/>
      <c r="FKS14" s="236"/>
      <c r="FKT14" s="236"/>
      <c r="FKU14" s="236"/>
      <c r="FKV14" s="236"/>
      <c r="FKW14" s="236"/>
      <c r="FKX14" s="236"/>
      <c r="FKY14" s="236"/>
      <c r="FKZ14" s="236"/>
      <c r="FLA14" s="236"/>
      <c r="FLB14" s="236"/>
      <c r="FLC14" s="236"/>
      <c r="FLD14" s="236"/>
      <c r="FLE14" s="236"/>
      <c r="FLF14" s="236"/>
      <c r="FLG14" s="236"/>
      <c r="FLH14" s="236"/>
      <c r="FLI14" s="236"/>
      <c r="FLJ14" s="236"/>
      <c r="FLK14" s="236"/>
      <c r="FLL14" s="236"/>
      <c r="FLM14" s="236"/>
      <c r="FLN14" s="236"/>
      <c r="FLO14" s="236"/>
      <c r="FLP14" s="236"/>
      <c r="FLQ14" s="236"/>
      <c r="FLR14" s="236"/>
      <c r="FLS14" s="236"/>
      <c r="FLT14" s="236"/>
      <c r="FLU14" s="236"/>
      <c r="FLV14" s="236"/>
      <c r="FLW14" s="236"/>
      <c r="FLX14" s="236"/>
      <c r="FLY14" s="236"/>
      <c r="FLZ14" s="236"/>
      <c r="FMA14" s="236"/>
      <c r="FMB14" s="236"/>
      <c r="FMC14" s="236"/>
      <c r="FMD14" s="236"/>
      <c r="FME14" s="236"/>
      <c r="FMF14" s="236"/>
      <c r="FMG14" s="236"/>
      <c r="FMH14" s="236"/>
      <c r="FMI14" s="236"/>
      <c r="FMJ14" s="236"/>
      <c r="FMK14" s="236"/>
      <c r="FML14" s="236"/>
      <c r="FMM14" s="236"/>
      <c r="FMN14" s="236"/>
      <c r="FMO14" s="236"/>
      <c r="FMP14" s="236"/>
      <c r="FMQ14" s="236"/>
      <c r="FMR14" s="236"/>
      <c r="FMS14" s="236"/>
      <c r="FMT14" s="236"/>
      <c r="FMU14" s="236"/>
      <c r="FMV14" s="236"/>
      <c r="FMW14" s="236"/>
      <c r="FMX14" s="236"/>
      <c r="FMY14" s="236"/>
      <c r="FMZ14" s="236"/>
      <c r="FNA14" s="236"/>
      <c r="FNB14" s="236"/>
      <c r="FNC14" s="236"/>
      <c r="FND14" s="236"/>
      <c r="FNE14" s="236"/>
      <c r="FNF14" s="236"/>
      <c r="FNG14" s="236"/>
      <c r="FNH14" s="236"/>
      <c r="FNI14" s="236"/>
      <c r="FNJ14" s="236"/>
      <c r="FNK14" s="236"/>
      <c r="FNL14" s="236"/>
      <c r="FNM14" s="236"/>
      <c r="FNN14" s="236"/>
      <c r="FNO14" s="236"/>
      <c r="FNP14" s="236"/>
      <c r="FNQ14" s="236"/>
      <c r="FNR14" s="236"/>
      <c r="FNS14" s="236"/>
      <c r="FNT14" s="236"/>
      <c r="FNU14" s="236"/>
      <c r="FNV14" s="236"/>
      <c r="FNW14" s="236"/>
      <c r="FNX14" s="236"/>
      <c r="FNY14" s="236"/>
      <c r="FNZ14" s="236"/>
      <c r="FOA14" s="236"/>
      <c r="FOB14" s="236"/>
      <c r="FOC14" s="236"/>
      <c r="FOD14" s="236"/>
      <c r="FOE14" s="236"/>
      <c r="FOF14" s="236"/>
      <c r="FOG14" s="236"/>
      <c r="FOH14" s="236"/>
      <c r="FOI14" s="236"/>
      <c r="FOJ14" s="236"/>
      <c r="FOK14" s="236"/>
      <c r="FOL14" s="236"/>
      <c r="FOM14" s="236"/>
      <c r="FON14" s="236"/>
      <c r="FOO14" s="236"/>
      <c r="FOP14" s="236"/>
      <c r="FOQ14" s="236"/>
      <c r="FOR14" s="236"/>
      <c r="FOS14" s="236"/>
      <c r="FOT14" s="236"/>
      <c r="FOU14" s="236"/>
      <c r="FOV14" s="236"/>
      <c r="FOW14" s="236"/>
      <c r="FOX14" s="236"/>
      <c r="FOY14" s="236"/>
      <c r="FOZ14" s="236"/>
      <c r="FPA14" s="236"/>
      <c r="FPB14" s="236"/>
      <c r="FPC14" s="236"/>
      <c r="FPD14" s="236"/>
      <c r="FPE14" s="236"/>
      <c r="FPF14" s="236"/>
      <c r="FPG14" s="236"/>
      <c r="FPH14" s="236"/>
      <c r="FPI14" s="236"/>
      <c r="FPJ14" s="236"/>
      <c r="FPK14" s="236"/>
      <c r="FPL14" s="236"/>
      <c r="FPM14" s="236"/>
      <c r="FPN14" s="236"/>
      <c r="FPO14" s="236"/>
      <c r="FPP14" s="236"/>
      <c r="FPQ14" s="236"/>
      <c r="FPR14" s="236"/>
      <c r="FPS14" s="236"/>
      <c r="FPT14" s="236"/>
      <c r="FPU14" s="236"/>
      <c r="FPV14" s="236"/>
      <c r="FPW14" s="236"/>
      <c r="FPX14" s="236"/>
      <c r="FPY14" s="236"/>
      <c r="FPZ14" s="236"/>
      <c r="FQA14" s="236"/>
      <c r="FQB14" s="236"/>
      <c r="FQC14" s="236"/>
      <c r="FQD14" s="236"/>
      <c r="FQE14" s="236"/>
      <c r="FQF14" s="236"/>
      <c r="FQG14" s="236"/>
      <c r="FQH14" s="236"/>
      <c r="FQI14" s="236"/>
      <c r="FQJ14" s="236"/>
      <c r="FQK14" s="236"/>
      <c r="FQL14" s="236"/>
      <c r="FQM14" s="236"/>
      <c r="FQN14" s="236"/>
      <c r="FQO14" s="236"/>
      <c r="FQP14" s="236"/>
      <c r="FQQ14" s="236"/>
      <c r="FQR14" s="236"/>
      <c r="FQS14" s="236"/>
      <c r="FQT14" s="236"/>
      <c r="FQU14" s="236"/>
      <c r="FQV14" s="236"/>
      <c r="FQW14" s="236"/>
      <c r="FQX14" s="236"/>
      <c r="FQY14" s="236"/>
      <c r="FQZ14" s="236"/>
      <c r="FRA14" s="236"/>
      <c r="FRB14" s="236"/>
      <c r="FRC14" s="236"/>
      <c r="FRD14" s="236"/>
      <c r="FRE14" s="236"/>
      <c r="FRF14" s="236"/>
      <c r="FRG14" s="236"/>
      <c r="FRH14" s="236"/>
      <c r="FRI14" s="236"/>
      <c r="FRJ14" s="236"/>
      <c r="FRK14" s="236"/>
      <c r="FRL14" s="236"/>
      <c r="FRM14" s="236"/>
      <c r="FRN14" s="236"/>
      <c r="FRO14" s="236"/>
      <c r="FRP14" s="236"/>
      <c r="FRQ14" s="236"/>
      <c r="FRR14" s="236"/>
      <c r="FRS14" s="236"/>
      <c r="FRT14" s="236"/>
      <c r="FRU14" s="236"/>
      <c r="FRV14" s="236"/>
      <c r="FRW14" s="236"/>
      <c r="FRX14" s="236"/>
      <c r="FRY14" s="236"/>
      <c r="FRZ14" s="236"/>
      <c r="FSA14" s="236"/>
      <c r="FSB14" s="236"/>
      <c r="FSC14" s="236"/>
      <c r="FSD14" s="236"/>
      <c r="FSE14" s="236"/>
      <c r="FSF14" s="236"/>
      <c r="FSG14" s="236"/>
      <c r="FSH14" s="236"/>
      <c r="FSI14" s="236"/>
      <c r="FSJ14" s="236"/>
      <c r="FSK14" s="236"/>
      <c r="FSL14" s="236"/>
      <c r="FSM14" s="236"/>
      <c r="FSN14" s="236"/>
      <c r="FSO14" s="236"/>
      <c r="FSP14" s="236"/>
      <c r="FSQ14" s="236"/>
      <c r="FSR14" s="236"/>
      <c r="FSS14" s="236"/>
      <c r="FST14" s="236"/>
      <c r="FSU14" s="236"/>
      <c r="FSV14" s="236"/>
      <c r="FSW14" s="236"/>
      <c r="FSX14" s="236"/>
      <c r="FSY14" s="236"/>
      <c r="FSZ14" s="236"/>
      <c r="FTA14" s="236"/>
      <c r="FTB14" s="236"/>
      <c r="FTC14" s="236"/>
      <c r="FTD14" s="236"/>
      <c r="FTE14" s="236"/>
      <c r="FTF14" s="236"/>
      <c r="FTG14" s="236"/>
      <c r="FTH14" s="236"/>
      <c r="FTI14" s="236"/>
      <c r="FTJ14" s="236"/>
      <c r="FTK14" s="236"/>
      <c r="FTL14" s="236"/>
      <c r="FTM14" s="236"/>
      <c r="FTN14" s="236"/>
      <c r="FTO14" s="236"/>
      <c r="FTP14" s="236"/>
      <c r="FTQ14" s="236"/>
      <c r="FTR14" s="236"/>
      <c r="FTS14" s="236"/>
      <c r="FTT14" s="236"/>
      <c r="FTU14" s="236"/>
      <c r="FTV14" s="236"/>
      <c r="FTW14" s="236"/>
      <c r="FTX14" s="236"/>
      <c r="FTY14" s="236"/>
      <c r="FTZ14" s="236"/>
      <c r="FUA14" s="236"/>
      <c r="FUB14" s="236"/>
      <c r="FUC14" s="236"/>
      <c r="FUD14" s="236"/>
      <c r="FUE14" s="236"/>
      <c r="FUF14" s="236"/>
      <c r="FUG14" s="236"/>
      <c r="FUH14" s="236"/>
      <c r="FUI14" s="236"/>
      <c r="FUJ14" s="236"/>
      <c r="FUK14" s="236"/>
      <c r="FUL14" s="236"/>
      <c r="FUM14" s="236"/>
      <c r="FUN14" s="236"/>
      <c r="FUO14" s="236"/>
      <c r="FUP14" s="236"/>
      <c r="FUQ14" s="236"/>
      <c r="FUR14" s="236"/>
      <c r="FUS14" s="236"/>
      <c r="FUT14" s="236"/>
      <c r="FUU14" s="236"/>
      <c r="FUV14" s="236"/>
      <c r="FUW14" s="236"/>
      <c r="FUX14" s="236"/>
      <c r="FUY14" s="236"/>
      <c r="FUZ14" s="236"/>
      <c r="FVA14" s="236"/>
      <c r="FVB14" s="236"/>
      <c r="FVC14" s="236"/>
      <c r="FVD14" s="236"/>
      <c r="FVE14" s="236"/>
      <c r="FVF14" s="236"/>
      <c r="FVG14" s="236"/>
      <c r="FVH14" s="236"/>
      <c r="FVI14" s="236"/>
      <c r="FVJ14" s="236"/>
      <c r="FVK14" s="236"/>
      <c r="FVL14" s="236"/>
      <c r="FVM14" s="236"/>
      <c r="FVN14" s="236"/>
      <c r="FVO14" s="236"/>
      <c r="FVP14" s="236"/>
      <c r="FVQ14" s="236"/>
      <c r="FVR14" s="236"/>
      <c r="FVS14" s="236"/>
      <c r="FVT14" s="236"/>
      <c r="FVU14" s="236"/>
      <c r="FVV14" s="236"/>
      <c r="FVW14" s="236"/>
      <c r="FVX14" s="236"/>
      <c r="FVY14" s="236"/>
      <c r="FVZ14" s="236"/>
      <c r="FWA14" s="236"/>
      <c r="FWB14" s="236"/>
      <c r="FWC14" s="236"/>
      <c r="FWD14" s="236"/>
      <c r="FWE14" s="236"/>
      <c r="FWF14" s="236"/>
      <c r="FWG14" s="236"/>
      <c r="FWH14" s="236"/>
      <c r="FWI14" s="236"/>
      <c r="FWJ14" s="236"/>
      <c r="FWK14" s="236"/>
      <c r="FWL14" s="236"/>
      <c r="FWM14" s="236"/>
      <c r="FWN14" s="236"/>
      <c r="FWO14" s="236"/>
      <c r="FWP14" s="236"/>
      <c r="FWQ14" s="236"/>
      <c r="FWR14" s="236"/>
      <c r="FWS14" s="236"/>
      <c r="FWT14" s="236"/>
      <c r="FWU14" s="236"/>
      <c r="FWV14" s="236"/>
      <c r="FWW14" s="236"/>
      <c r="FWX14" s="236"/>
      <c r="FWY14" s="236"/>
      <c r="FWZ14" s="236"/>
      <c r="FXA14" s="236"/>
      <c r="FXB14" s="236"/>
      <c r="FXC14" s="236"/>
      <c r="FXD14" s="236"/>
      <c r="FXE14" s="236"/>
      <c r="FXF14" s="236"/>
      <c r="FXG14" s="236"/>
      <c r="FXH14" s="236"/>
      <c r="FXI14" s="236"/>
      <c r="FXJ14" s="236"/>
      <c r="FXK14" s="236"/>
      <c r="FXL14" s="236"/>
      <c r="FXM14" s="236"/>
      <c r="FXN14" s="236"/>
      <c r="FXO14" s="236"/>
      <c r="FXP14" s="236"/>
      <c r="FXQ14" s="236"/>
      <c r="FXR14" s="236"/>
      <c r="FXS14" s="236"/>
      <c r="FXT14" s="236"/>
      <c r="FXU14" s="236"/>
      <c r="FXV14" s="236"/>
      <c r="FXW14" s="236"/>
      <c r="FXX14" s="236"/>
      <c r="FXY14" s="236"/>
      <c r="FXZ14" s="236"/>
      <c r="FYA14" s="236"/>
      <c r="FYB14" s="236"/>
      <c r="FYC14" s="236"/>
      <c r="FYD14" s="236"/>
      <c r="FYE14" s="236"/>
      <c r="FYF14" s="236"/>
      <c r="FYG14" s="236"/>
      <c r="FYH14" s="236"/>
      <c r="FYI14" s="236"/>
      <c r="FYJ14" s="236"/>
      <c r="FYK14" s="236"/>
      <c r="FYL14" s="236"/>
      <c r="FYM14" s="236"/>
      <c r="FYN14" s="236"/>
      <c r="FYO14" s="236"/>
      <c r="FYP14" s="236"/>
      <c r="FYQ14" s="236"/>
      <c r="FYR14" s="236"/>
      <c r="FYS14" s="236"/>
      <c r="FYT14" s="236"/>
      <c r="FYU14" s="236"/>
      <c r="FYV14" s="236"/>
      <c r="FYW14" s="236"/>
      <c r="FYX14" s="236"/>
      <c r="FYY14" s="236"/>
      <c r="FYZ14" s="236"/>
      <c r="FZA14" s="236"/>
      <c r="FZB14" s="236"/>
      <c r="FZC14" s="236"/>
      <c r="FZD14" s="236"/>
      <c r="FZE14" s="236"/>
      <c r="FZF14" s="236"/>
      <c r="FZG14" s="236"/>
      <c r="FZH14" s="236"/>
      <c r="FZI14" s="236"/>
      <c r="FZJ14" s="236"/>
      <c r="FZK14" s="236"/>
      <c r="FZL14" s="236"/>
      <c r="FZM14" s="236"/>
      <c r="FZN14" s="236"/>
      <c r="FZO14" s="236"/>
      <c r="FZP14" s="236"/>
      <c r="FZQ14" s="236"/>
      <c r="FZR14" s="236"/>
      <c r="FZS14" s="236"/>
      <c r="FZT14" s="236"/>
      <c r="FZU14" s="236"/>
      <c r="FZV14" s="236"/>
      <c r="FZW14" s="236"/>
      <c r="FZX14" s="236"/>
      <c r="FZY14" s="236"/>
      <c r="FZZ14" s="236"/>
      <c r="GAA14" s="236"/>
      <c r="GAB14" s="236"/>
      <c r="GAC14" s="236"/>
      <c r="GAD14" s="236"/>
      <c r="GAE14" s="236"/>
      <c r="GAF14" s="236"/>
      <c r="GAG14" s="236"/>
      <c r="GAH14" s="236"/>
      <c r="GAI14" s="236"/>
      <c r="GAJ14" s="236"/>
      <c r="GAK14" s="236"/>
      <c r="GAL14" s="236"/>
      <c r="GAM14" s="236"/>
      <c r="GAN14" s="236"/>
      <c r="GAO14" s="236"/>
      <c r="GAP14" s="236"/>
      <c r="GAQ14" s="236"/>
      <c r="GAR14" s="236"/>
      <c r="GAS14" s="236"/>
      <c r="GAT14" s="236"/>
      <c r="GAU14" s="236"/>
      <c r="GAV14" s="236"/>
      <c r="GAW14" s="236"/>
      <c r="GAX14" s="236"/>
      <c r="GAY14" s="236"/>
      <c r="GAZ14" s="236"/>
      <c r="GBA14" s="236"/>
      <c r="GBB14" s="236"/>
      <c r="GBC14" s="236"/>
      <c r="GBD14" s="236"/>
      <c r="GBE14" s="236"/>
      <c r="GBF14" s="236"/>
      <c r="GBG14" s="236"/>
      <c r="GBH14" s="236"/>
      <c r="GBI14" s="236"/>
      <c r="GBJ14" s="236"/>
      <c r="GBK14" s="236"/>
      <c r="GBL14" s="236"/>
      <c r="GBM14" s="236"/>
      <c r="GBN14" s="236"/>
      <c r="GBO14" s="236"/>
      <c r="GBP14" s="236"/>
      <c r="GBQ14" s="236"/>
      <c r="GBR14" s="236"/>
      <c r="GBS14" s="236"/>
      <c r="GBT14" s="236"/>
      <c r="GBU14" s="236"/>
      <c r="GBV14" s="236"/>
      <c r="GBW14" s="236"/>
      <c r="GBX14" s="236"/>
      <c r="GBY14" s="236"/>
      <c r="GBZ14" s="236"/>
      <c r="GCA14" s="236"/>
      <c r="GCB14" s="236"/>
      <c r="GCC14" s="236"/>
      <c r="GCD14" s="236"/>
      <c r="GCE14" s="236"/>
      <c r="GCF14" s="236"/>
      <c r="GCG14" s="236"/>
      <c r="GCH14" s="236"/>
      <c r="GCI14" s="236"/>
      <c r="GCJ14" s="236"/>
      <c r="GCK14" s="236"/>
      <c r="GCL14" s="236"/>
      <c r="GCM14" s="236"/>
      <c r="GCN14" s="236"/>
      <c r="GCO14" s="236"/>
      <c r="GCP14" s="236"/>
      <c r="GCQ14" s="236"/>
      <c r="GCR14" s="236"/>
      <c r="GCS14" s="236"/>
      <c r="GCT14" s="236"/>
      <c r="GCU14" s="236"/>
      <c r="GCV14" s="236"/>
      <c r="GCW14" s="236"/>
      <c r="GCX14" s="236"/>
      <c r="GCY14" s="236"/>
      <c r="GCZ14" s="236"/>
      <c r="GDA14" s="236"/>
      <c r="GDB14" s="236"/>
      <c r="GDC14" s="236"/>
      <c r="GDD14" s="236"/>
      <c r="GDE14" s="236"/>
      <c r="GDF14" s="236"/>
      <c r="GDG14" s="236"/>
      <c r="GDH14" s="236"/>
      <c r="GDI14" s="236"/>
      <c r="GDJ14" s="236"/>
      <c r="GDK14" s="236"/>
      <c r="GDL14" s="236"/>
      <c r="GDM14" s="236"/>
      <c r="GDN14" s="236"/>
      <c r="GDO14" s="236"/>
      <c r="GDP14" s="236"/>
      <c r="GDQ14" s="236"/>
      <c r="GDR14" s="236"/>
      <c r="GDS14" s="236"/>
      <c r="GDT14" s="236"/>
      <c r="GDU14" s="236"/>
      <c r="GDV14" s="236"/>
      <c r="GDW14" s="236"/>
      <c r="GDX14" s="236"/>
      <c r="GDY14" s="236"/>
      <c r="GDZ14" s="236"/>
      <c r="GEA14" s="236"/>
      <c r="GEB14" s="236"/>
      <c r="GEC14" s="236"/>
      <c r="GED14" s="236"/>
      <c r="GEE14" s="236"/>
      <c r="GEF14" s="236"/>
      <c r="GEG14" s="236"/>
      <c r="GEH14" s="236"/>
      <c r="GEI14" s="236"/>
      <c r="GEJ14" s="236"/>
      <c r="GEK14" s="236"/>
      <c r="GEL14" s="236"/>
      <c r="GEM14" s="236"/>
      <c r="GEN14" s="236"/>
      <c r="GEO14" s="236"/>
      <c r="GEP14" s="236"/>
      <c r="GEQ14" s="236"/>
      <c r="GER14" s="236"/>
      <c r="GES14" s="236"/>
      <c r="GET14" s="236"/>
      <c r="GEU14" s="236"/>
      <c r="GEV14" s="236"/>
      <c r="GEW14" s="236"/>
      <c r="GEX14" s="236"/>
      <c r="GEY14" s="236"/>
      <c r="GEZ14" s="236"/>
      <c r="GFA14" s="236"/>
      <c r="GFB14" s="236"/>
      <c r="GFC14" s="236"/>
      <c r="GFD14" s="236"/>
      <c r="GFE14" s="236"/>
      <c r="GFF14" s="236"/>
      <c r="GFG14" s="236"/>
      <c r="GFH14" s="236"/>
      <c r="GFI14" s="236"/>
      <c r="GFJ14" s="236"/>
      <c r="GFK14" s="236"/>
      <c r="GFL14" s="236"/>
      <c r="GFM14" s="236"/>
      <c r="GFN14" s="236"/>
      <c r="GFO14" s="236"/>
      <c r="GFP14" s="236"/>
      <c r="GFQ14" s="236"/>
      <c r="GFR14" s="236"/>
      <c r="GFS14" s="236"/>
      <c r="GFT14" s="236"/>
      <c r="GFU14" s="236"/>
      <c r="GFV14" s="236"/>
      <c r="GFW14" s="236"/>
      <c r="GFX14" s="236"/>
      <c r="GFY14" s="236"/>
      <c r="GFZ14" s="236"/>
      <c r="GGA14" s="236"/>
      <c r="GGB14" s="236"/>
      <c r="GGC14" s="236"/>
      <c r="GGD14" s="236"/>
      <c r="GGE14" s="236"/>
      <c r="GGF14" s="236"/>
      <c r="GGG14" s="236"/>
      <c r="GGH14" s="236"/>
      <c r="GGI14" s="236"/>
      <c r="GGJ14" s="236"/>
      <c r="GGK14" s="236"/>
      <c r="GGL14" s="236"/>
      <c r="GGM14" s="236"/>
      <c r="GGN14" s="236"/>
      <c r="GGO14" s="236"/>
      <c r="GGP14" s="236"/>
      <c r="GGQ14" s="236"/>
      <c r="GGR14" s="236"/>
      <c r="GGS14" s="236"/>
      <c r="GGT14" s="236"/>
      <c r="GGU14" s="236"/>
      <c r="GGV14" s="236"/>
      <c r="GGW14" s="236"/>
      <c r="GGX14" s="236"/>
      <c r="GGY14" s="236"/>
      <c r="GGZ14" s="236"/>
      <c r="GHA14" s="236"/>
      <c r="GHB14" s="236"/>
      <c r="GHC14" s="236"/>
      <c r="GHD14" s="236"/>
      <c r="GHE14" s="236"/>
      <c r="GHF14" s="236"/>
      <c r="GHG14" s="236"/>
      <c r="GHH14" s="236"/>
      <c r="GHI14" s="236"/>
      <c r="GHJ14" s="236"/>
      <c r="GHK14" s="236"/>
      <c r="GHL14" s="236"/>
      <c r="GHM14" s="236"/>
      <c r="GHN14" s="236"/>
      <c r="GHO14" s="236"/>
      <c r="GHP14" s="236"/>
      <c r="GHQ14" s="236"/>
      <c r="GHR14" s="236"/>
      <c r="GHS14" s="236"/>
      <c r="GHT14" s="236"/>
      <c r="GHU14" s="236"/>
      <c r="GHV14" s="236"/>
      <c r="GHW14" s="236"/>
      <c r="GHX14" s="236"/>
      <c r="GHY14" s="236"/>
      <c r="GHZ14" s="236"/>
      <c r="GIA14" s="236"/>
      <c r="GIB14" s="236"/>
      <c r="GIC14" s="236"/>
      <c r="GID14" s="236"/>
      <c r="GIE14" s="236"/>
      <c r="GIF14" s="236"/>
      <c r="GIG14" s="236"/>
      <c r="GIH14" s="236"/>
      <c r="GII14" s="236"/>
      <c r="GIJ14" s="236"/>
      <c r="GIK14" s="236"/>
      <c r="GIL14" s="236"/>
      <c r="GIM14" s="236"/>
      <c r="GIN14" s="236"/>
      <c r="GIO14" s="236"/>
      <c r="GIP14" s="236"/>
      <c r="GIQ14" s="236"/>
      <c r="GIR14" s="236"/>
      <c r="GIS14" s="236"/>
      <c r="GIT14" s="236"/>
      <c r="GIU14" s="236"/>
      <c r="GIV14" s="236"/>
      <c r="GIW14" s="236"/>
      <c r="GIX14" s="236"/>
      <c r="GIY14" s="236"/>
      <c r="GIZ14" s="236"/>
      <c r="GJA14" s="236"/>
      <c r="GJB14" s="236"/>
      <c r="GJC14" s="236"/>
      <c r="GJD14" s="236"/>
      <c r="GJE14" s="236"/>
      <c r="GJF14" s="236"/>
      <c r="GJG14" s="236"/>
      <c r="GJH14" s="236"/>
      <c r="GJI14" s="236"/>
      <c r="GJJ14" s="236"/>
      <c r="GJK14" s="236"/>
      <c r="GJL14" s="236"/>
      <c r="GJM14" s="236"/>
      <c r="GJN14" s="236"/>
      <c r="GJO14" s="236"/>
      <c r="GJP14" s="236"/>
      <c r="GJQ14" s="236"/>
      <c r="GJR14" s="236"/>
      <c r="GJS14" s="236"/>
      <c r="GJT14" s="236"/>
      <c r="GJU14" s="236"/>
      <c r="GJV14" s="236"/>
      <c r="GJW14" s="236"/>
      <c r="GJX14" s="236"/>
      <c r="GJY14" s="236"/>
      <c r="GJZ14" s="236"/>
      <c r="GKA14" s="236"/>
      <c r="GKB14" s="236"/>
      <c r="GKC14" s="236"/>
      <c r="GKD14" s="236"/>
      <c r="GKE14" s="236"/>
      <c r="GKF14" s="236"/>
      <c r="GKG14" s="236"/>
      <c r="GKH14" s="236"/>
      <c r="GKI14" s="236"/>
      <c r="GKJ14" s="236"/>
      <c r="GKK14" s="236"/>
      <c r="GKL14" s="236"/>
      <c r="GKM14" s="236"/>
      <c r="GKN14" s="236"/>
      <c r="GKO14" s="236"/>
      <c r="GKP14" s="236"/>
      <c r="GKQ14" s="236"/>
      <c r="GKR14" s="236"/>
      <c r="GKS14" s="236"/>
      <c r="GKT14" s="236"/>
      <c r="GKU14" s="236"/>
      <c r="GKV14" s="236"/>
      <c r="GKW14" s="236"/>
      <c r="GKX14" s="236"/>
      <c r="GKY14" s="236"/>
      <c r="GKZ14" s="236"/>
      <c r="GLA14" s="236"/>
      <c r="GLB14" s="236"/>
      <c r="GLC14" s="236"/>
      <c r="GLD14" s="236"/>
      <c r="GLE14" s="236"/>
      <c r="GLF14" s="236"/>
      <c r="GLG14" s="236"/>
      <c r="GLH14" s="236"/>
      <c r="GLI14" s="236"/>
      <c r="GLJ14" s="236"/>
      <c r="GLK14" s="236"/>
      <c r="GLL14" s="236"/>
      <c r="GLM14" s="236"/>
      <c r="GLN14" s="236"/>
      <c r="GLO14" s="236"/>
      <c r="GLP14" s="236"/>
      <c r="GLQ14" s="236"/>
      <c r="GLR14" s="236"/>
      <c r="GLS14" s="236"/>
      <c r="GLT14" s="236"/>
      <c r="GLU14" s="236"/>
      <c r="GLV14" s="236"/>
      <c r="GLW14" s="236"/>
      <c r="GLX14" s="236"/>
      <c r="GLY14" s="236"/>
      <c r="GLZ14" s="236"/>
      <c r="GMA14" s="236"/>
      <c r="GMB14" s="236"/>
      <c r="GMC14" s="236"/>
      <c r="GMD14" s="236"/>
      <c r="GME14" s="236"/>
      <c r="GMF14" s="236"/>
      <c r="GMG14" s="236"/>
      <c r="GMH14" s="236"/>
      <c r="GMI14" s="236"/>
      <c r="GMJ14" s="236"/>
      <c r="GMK14" s="236"/>
      <c r="GML14" s="236"/>
      <c r="GMM14" s="236"/>
      <c r="GMN14" s="236"/>
      <c r="GMO14" s="236"/>
      <c r="GMP14" s="236"/>
      <c r="GMQ14" s="236"/>
      <c r="GMR14" s="236"/>
      <c r="GMS14" s="236"/>
      <c r="GMT14" s="236"/>
      <c r="GMU14" s="236"/>
      <c r="GMV14" s="236"/>
      <c r="GMW14" s="236"/>
      <c r="GMX14" s="236"/>
      <c r="GMY14" s="236"/>
      <c r="GMZ14" s="236"/>
      <c r="GNA14" s="236"/>
      <c r="GNB14" s="236"/>
      <c r="GNC14" s="236"/>
      <c r="GND14" s="236"/>
      <c r="GNE14" s="236"/>
      <c r="GNF14" s="236"/>
      <c r="GNG14" s="236"/>
      <c r="GNH14" s="236"/>
      <c r="GNI14" s="236"/>
      <c r="GNJ14" s="236"/>
      <c r="GNK14" s="236"/>
      <c r="GNL14" s="236"/>
      <c r="GNM14" s="236"/>
      <c r="GNN14" s="236"/>
      <c r="GNO14" s="236"/>
      <c r="GNP14" s="236"/>
      <c r="GNQ14" s="236"/>
      <c r="GNR14" s="236"/>
      <c r="GNS14" s="236"/>
      <c r="GNT14" s="236"/>
      <c r="GNU14" s="236"/>
      <c r="GNV14" s="236"/>
      <c r="GNW14" s="236"/>
      <c r="GNX14" s="236"/>
      <c r="GNY14" s="236"/>
      <c r="GNZ14" s="236"/>
      <c r="GOA14" s="236"/>
      <c r="GOB14" s="236"/>
      <c r="GOC14" s="236"/>
      <c r="GOD14" s="236"/>
      <c r="GOE14" s="236"/>
      <c r="GOF14" s="236"/>
      <c r="GOG14" s="236"/>
      <c r="GOH14" s="236"/>
      <c r="GOI14" s="236"/>
      <c r="GOJ14" s="236"/>
      <c r="GOK14" s="236"/>
      <c r="GOL14" s="236"/>
      <c r="GOM14" s="236"/>
      <c r="GON14" s="236"/>
      <c r="GOO14" s="236"/>
      <c r="GOP14" s="236"/>
      <c r="GOQ14" s="236"/>
      <c r="GOR14" s="236"/>
      <c r="GOS14" s="236"/>
      <c r="GOT14" s="236"/>
      <c r="GOU14" s="236"/>
      <c r="GOV14" s="236"/>
      <c r="GOW14" s="236"/>
      <c r="GOX14" s="236"/>
      <c r="GOY14" s="236"/>
      <c r="GOZ14" s="236"/>
      <c r="GPA14" s="236"/>
      <c r="GPB14" s="236"/>
      <c r="GPC14" s="236"/>
      <c r="GPD14" s="236"/>
      <c r="GPE14" s="236"/>
      <c r="GPF14" s="236"/>
      <c r="GPG14" s="236"/>
      <c r="GPH14" s="236"/>
      <c r="GPI14" s="236"/>
      <c r="GPJ14" s="236"/>
      <c r="GPK14" s="236"/>
      <c r="GPL14" s="236"/>
      <c r="GPM14" s="236"/>
      <c r="GPN14" s="236"/>
      <c r="GPO14" s="236"/>
      <c r="GPP14" s="236"/>
      <c r="GPQ14" s="236"/>
      <c r="GPR14" s="236"/>
      <c r="GPS14" s="236"/>
      <c r="GPT14" s="236"/>
      <c r="GPU14" s="236"/>
      <c r="GPV14" s="236"/>
      <c r="GPW14" s="236"/>
      <c r="GPX14" s="236"/>
      <c r="GPY14" s="236"/>
      <c r="GPZ14" s="236"/>
      <c r="GQA14" s="236"/>
      <c r="GQB14" s="236"/>
      <c r="GQC14" s="236"/>
      <c r="GQD14" s="236"/>
      <c r="GQE14" s="236"/>
      <c r="GQF14" s="236"/>
      <c r="GQG14" s="236"/>
      <c r="GQH14" s="236"/>
      <c r="GQI14" s="236"/>
      <c r="GQJ14" s="236"/>
      <c r="GQK14" s="236"/>
      <c r="GQL14" s="236"/>
      <c r="GQM14" s="236"/>
      <c r="GQN14" s="236"/>
      <c r="GQO14" s="236"/>
      <c r="GQP14" s="236"/>
      <c r="GQQ14" s="236"/>
      <c r="GQR14" s="236"/>
      <c r="GQS14" s="236"/>
      <c r="GQT14" s="236"/>
      <c r="GQU14" s="236"/>
      <c r="GQV14" s="236"/>
      <c r="GQW14" s="236"/>
      <c r="GQX14" s="236"/>
      <c r="GQY14" s="236"/>
      <c r="GQZ14" s="236"/>
      <c r="GRA14" s="236"/>
      <c r="GRB14" s="236"/>
      <c r="GRC14" s="236"/>
      <c r="GRD14" s="236"/>
      <c r="GRE14" s="236"/>
      <c r="GRF14" s="236"/>
      <c r="GRG14" s="236"/>
      <c r="GRH14" s="236"/>
      <c r="GRI14" s="236"/>
      <c r="GRJ14" s="236"/>
      <c r="GRK14" s="236"/>
      <c r="GRL14" s="236"/>
      <c r="GRM14" s="236"/>
      <c r="GRN14" s="236"/>
      <c r="GRO14" s="236"/>
      <c r="GRP14" s="236"/>
      <c r="GRQ14" s="236"/>
      <c r="GRR14" s="236"/>
      <c r="GRS14" s="236"/>
      <c r="GRT14" s="236"/>
      <c r="GRU14" s="236"/>
      <c r="GRV14" s="236"/>
      <c r="GRW14" s="236"/>
      <c r="GRX14" s="236"/>
      <c r="GRY14" s="236"/>
      <c r="GRZ14" s="236"/>
      <c r="GSA14" s="236"/>
      <c r="GSB14" s="236"/>
      <c r="GSC14" s="236"/>
      <c r="GSD14" s="236"/>
      <c r="GSE14" s="236"/>
      <c r="GSF14" s="236"/>
      <c r="GSG14" s="236"/>
      <c r="GSH14" s="236"/>
      <c r="GSI14" s="236"/>
      <c r="GSJ14" s="236"/>
      <c r="GSK14" s="236"/>
      <c r="GSL14" s="236"/>
      <c r="GSM14" s="236"/>
      <c r="GSN14" s="236"/>
      <c r="GSO14" s="236"/>
      <c r="GSP14" s="236"/>
      <c r="GSQ14" s="236"/>
      <c r="GSR14" s="236"/>
      <c r="GSS14" s="236"/>
      <c r="GST14" s="236"/>
      <c r="GSU14" s="236"/>
      <c r="GSV14" s="236"/>
      <c r="GSW14" s="236"/>
      <c r="GSX14" s="236"/>
      <c r="GSY14" s="236"/>
      <c r="GSZ14" s="236"/>
      <c r="GTA14" s="236"/>
      <c r="GTB14" s="236"/>
      <c r="GTC14" s="236"/>
      <c r="GTD14" s="236"/>
      <c r="GTE14" s="236"/>
      <c r="GTF14" s="236"/>
      <c r="GTG14" s="236"/>
      <c r="GTH14" s="236"/>
      <c r="GTI14" s="236"/>
      <c r="GTJ14" s="236"/>
      <c r="GTK14" s="236"/>
      <c r="GTL14" s="236"/>
      <c r="GTM14" s="236"/>
      <c r="GTN14" s="236"/>
      <c r="GTO14" s="236"/>
      <c r="GTP14" s="236"/>
      <c r="GTQ14" s="236"/>
      <c r="GTR14" s="236"/>
      <c r="GTS14" s="236"/>
      <c r="GTT14" s="236"/>
      <c r="GTU14" s="236"/>
      <c r="GTV14" s="236"/>
      <c r="GTW14" s="236"/>
      <c r="GTX14" s="236"/>
      <c r="GTY14" s="236"/>
      <c r="GTZ14" s="236"/>
      <c r="GUA14" s="236"/>
      <c r="GUB14" s="236"/>
      <c r="GUC14" s="236"/>
      <c r="GUD14" s="236"/>
      <c r="GUE14" s="236"/>
      <c r="GUF14" s="236"/>
      <c r="GUG14" s="236"/>
      <c r="GUH14" s="236"/>
      <c r="GUI14" s="236"/>
      <c r="GUJ14" s="236"/>
      <c r="GUK14" s="236"/>
      <c r="GUL14" s="236"/>
      <c r="GUM14" s="236"/>
      <c r="GUN14" s="236"/>
      <c r="GUO14" s="236"/>
      <c r="GUP14" s="236"/>
      <c r="GUQ14" s="236"/>
      <c r="GUR14" s="236"/>
      <c r="GUS14" s="236"/>
      <c r="GUT14" s="236"/>
      <c r="GUU14" s="236"/>
      <c r="GUV14" s="236"/>
      <c r="GUW14" s="236"/>
      <c r="GUX14" s="236"/>
      <c r="GUY14" s="236"/>
      <c r="GUZ14" s="236"/>
      <c r="GVA14" s="236"/>
      <c r="GVB14" s="236"/>
      <c r="GVC14" s="236"/>
      <c r="GVD14" s="236"/>
      <c r="GVE14" s="236"/>
      <c r="GVF14" s="236"/>
      <c r="GVG14" s="236"/>
      <c r="GVH14" s="236"/>
      <c r="GVI14" s="236"/>
      <c r="GVJ14" s="236"/>
      <c r="GVK14" s="236"/>
      <c r="GVL14" s="236"/>
      <c r="GVM14" s="236"/>
      <c r="GVN14" s="236"/>
      <c r="GVO14" s="236"/>
      <c r="GVP14" s="236"/>
      <c r="GVQ14" s="236"/>
      <c r="GVR14" s="236"/>
      <c r="GVS14" s="236"/>
      <c r="GVT14" s="236"/>
      <c r="GVU14" s="236"/>
      <c r="GVV14" s="236"/>
      <c r="GVW14" s="236"/>
      <c r="GVX14" s="236"/>
      <c r="GVY14" s="236"/>
      <c r="GVZ14" s="236"/>
      <c r="GWA14" s="236"/>
      <c r="GWB14" s="236"/>
      <c r="GWC14" s="236"/>
      <c r="GWD14" s="236"/>
      <c r="GWE14" s="236"/>
      <c r="GWF14" s="236"/>
      <c r="GWG14" s="236"/>
      <c r="GWH14" s="236"/>
      <c r="GWI14" s="236"/>
      <c r="GWJ14" s="236"/>
      <c r="GWK14" s="236"/>
      <c r="GWL14" s="236"/>
      <c r="GWM14" s="236"/>
      <c r="GWN14" s="236"/>
      <c r="GWO14" s="236"/>
      <c r="GWP14" s="236"/>
      <c r="GWQ14" s="236"/>
      <c r="GWR14" s="236"/>
      <c r="GWS14" s="236"/>
      <c r="GWT14" s="236"/>
      <c r="GWU14" s="236"/>
      <c r="GWV14" s="236"/>
      <c r="GWW14" s="236"/>
      <c r="GWX14" s="236"/>
      <c r="GWY14" s="236"/>
      <c r="GWZ14" s="236"/>
      <c r="GXA14" s="236"/>
      <c r="GXB14" s="236"/>
      <c r="GXC14" s="236"/>
      <c r="GXD14" s="236"/>
      <c r="GXE14" s="236"/>
      <c r="GXF14" s="236"/>
      <c r="GXG14" s="236"/>
      <c r="GXH14" s="236"/>
      <c r="GXI14" s="236"/>
      <c r="GXJ14" s="236"/>
      <c r="GXK14" s="236"/>
      <c r="GXL14" s="236"/>
      <c r="GXM14" s="236"/>
      <c r="GXN14" s="236"/>
      <c r="GXO14" s="236"/>
      <c r="GXP14" s="236"/>
      <c r="GXQ14" s="236"/>
      <c r="GXR14" s="236"/>
      <c r="GXS14" s="236"/>
      <c r="GXT14" s="236"/>
      <c r="GXU14" s="236"/>
      <c r="GXV14" s="236"/>
      <c r="GXW14" s="236"/>
      <c r="GXX14" s="236"/>
      <c r="GXY14" s="236"/>
      <c r="GXZ14" s="236"/>
      <c r="GYA14" s="236"/>
      <c r="GYB14" s="236"/>
      <c r="GYC14" s="236"/>
      <c r="GYD14" s="236"/>
      <c r="GYE14" s="236"/>
      <c r="GYF14" s="236"/>
      <c r="GYG14" s="236"/>
      <c r="GYH14" s="236"/>
      <c r="GYI14" s="236"/>
      <c r="GYJ14" s="236"/>
      <c r="GYK14" s="236"/>
      <c r="GYL14" s="236"/>
      <c r="GYM14" s="236"/>
      <c r="GYN14" s="236"/>
      <c r="GYO14" s="236"/>
      <c r="GYP14" s="236"/>
      <c r="GYQ14" s="236"/>
      <c r="GYR14" s="236"/>
      <c r="GYS14" s="236"/>
      <c r="GYT14" s="236"/>
      <c r="GYU14" s="236"/>
      <c r="GYV14" s="236"/>
      <c r="GYW14" s="236"/>
      <c r="GYX14" s="236"/>
      <c r="GYY14" s="236"/>
      <c r="GYZ14" s="236"/>
      <c r="GZA14" s="236"/>
      <c r="GZB14" s="236"/>
      <c r="GZC14" s="236"/>
      <c r="GZD14" s="236"/>
      <c r="GZE14" s="236"/>
      <c r="GZF14" s="236"/>
      <c r="GZG14" s="236"/>
      <c r="GZH14" s="236"/>
      <c r="GZI14" s="236"/>
      <c r="GZJ14" s="236"/>
      <c r="GZK14" s="236"/>
      <c r="GZL14" s="236"/>
      <c r="GZM14" s="236"/>
      <c r="GZN14" s="236"/>
      <c r="GZO14" s="236"/>
      <c r="GZP14" s="236"/>
      <c r="GZQ14" s="236"/>
      <c r="GZR14" s="236"/>
      <c r="GZS14" s="236"/>
      <c r="GZT14" s="236"/>
      <c r="GZU14" s="236"/>
      <c r="GZV14" s="236"/>
      <c r="GZW14" s="236"/>
      <c r="GZX14" s="236"/>
      <c r="GZY14" s="236"/>
      <c r="GZZ14" s="236"/>
      <c r="HAA14" s="236"/>
      <c r="HAB14" s="236"/>
      <c r="HAC14" s="236"/>
      <c r="HAD14" s="236"/>
      <c r="HAE14" s="236"/>
      <c r="HAF14" s="236"/>
      <c r="HAG14" s="236"/>
      <c r="HAH14" s="236"/>
      <c r="HAI14" s="236"/>
      <c r="HAJ14" s="236"/>
      <c r="HAK14" s="236"/>
      <c r="HAL14" s="236"/>
      <c r="HAM14" s="236"/>
      <c r="HAN14" s="236"/>
      <c r="HAO14" s="236"/>
      <c r="HAP14" s="236"/>
      <c r="HAQ14" s="236"/>
      <c r="HAR14" s="236"/>
      <c r="HAS14" s="236"/>
      <c r="HAT14" s="236"/>
      <c r="HAU14" s="236"/>
      <c r="HAV14" s="236"/>
      <c r="HAW14" s="236"/>
      <c r="HAX14" s="236"/>
      <c r="HAY14" s="236"/>
      <c r="HAZ14" s="236"/>
      <c r="HBA14" s="236"/>
      <c r="HBB14" s="236"/>
      <c r="HBC14" s="236"/>
      <c r="HBD14" s="236"/>
      <c r="HBE14" s="236"/>
      <c r="HBF14" s="236"/>
      <c r="HBG14" s="236"/>
      <c r="HBH14" s="236"/>
      <c r="HBI14" s="236"/>
      <c r="HBJ14" s="236"/>
      <c r="HBK14" s="236"/>
      <c r="HBL14" s="236"/>
      <c r="HBM14" s="236"/>
      <c r="HBN14" s="236"/>
      <c r="HBO14" s="236"/>
      <c r="HBP14" s="236"/>
      <c r="HBQ14" s="236"/>
      <c r="HBR14" s="236"/>
      <c r="HBS14" s="236"/>
      <c r="HBT14" s="236"/>
      <c r="HBU14" s="236"/>
      <c r="HBV14" s="236"/>
      <c r="HBW14" s="236"/>
      <c r="HBX14" s="236"/>
      <c r="HBY14" s="236"/>
      <c r="HBZ14" s="236"/>
      <c r="HCA14" s="236"/>
      <c r="HCB14" s="236"/>
      <c r="HCC14" s="236"/>
      <c r="HCD14" s="236"/>
      <c r="HCE14" s="236"/>
      <c r="HCF14" s="236"/>
      <c r="HCG14" s="236"/>
      <c r="HCH14" s="236"/>
      <c r="HCI14" s="236"/>
      <c r="HCJ14" s="236"/>
      <c r="HCK14" s="236"/>
      <c r="HCL14" s="236"/>
      <c r="HCM14" s="236"/>
      <c r="HCN14" s="236"/>
      <c r="HCO14" s="236"/>
      <c r="HCP14" s="236"/>
      <c r="HCQ14" s="236"/>
      <c r="HCR14" s="236"/>
      <c r="HCS14" s="236"/>
      <c r="HCT14" s="236"/>
      <c r="HCU14" s="236"/>
      <c r="HCV14" s="236"/>
      <c r="HCW14" s="236"/>
      <c r="HCX14" s="236"/>
      <c r="HCY14" s="236"/>
      <c r="HCZ14" s="236"/>
      <c r="HDA14" s="236"/>
      <c r="HDB14" s="236"/>
      <c r="HDC14" s="236"/>
      <c r="HDD14" s="236"/>
      <c r="HDE14" s="236"/>
      <c r="HDF14" s="236"/>
      <c r="HDG14" s="236"/>
      <c r="HDH14" s="236"/>
      <c r="HDI14" s="236"/>
      <c r="HDJ14" s="236"/>
      <c r="HDK14" s="236"/>
      <c r="HDL14" s="236"/>
      <c r="HDM14" s="236"/>
      <c r="HDN14" s="236"/>
      <c r="HDO14" s="236"/>
      <c r="HDP14" s="236"/>
      <c r="HDQ14" s="236"/>
      <c r="HDR14" s="236"/>
      <c r="HDS14" s="236"/>
      <c r="HDT14" s="236"/>
      <c r="HDU14" s="236"/>
      <c r="HDV14" s="236"/>
      <c r="HDW14" s="236"/>
      <c r="HDX14" s="236"/>
      <c r="HDY14" s="236"/>
      <c r="HDZ14" s="236"/>
      <c r="HEA14" s="236"/>
      <c r="HEB14" s="236"/>
      <c r="HEC14" s="236"/>
      <c r="HED14" s="236"/>
      <c r="HEE14" s="236"/>
      <c r="HEF14" s="236"/>
      <c r="HEG14" s="236"/>
      <c r="HEH14" s="236"/>
      <c r="HEI14" s="236"/>
      <c r="HEJ14" s="236"/>
      <c r="HEK14" s="236"/>
      <c r="HEL14" s="236"/>
      <c r="HEM14" s="236"/>
      <c r="HEN14" s="236"/>
      <c r="HEO14" s="236"/>
      <c r="HEP14" s="236"/>
      <c r="HEQ14" s="236"/>
      <c r="HER14" s="236"/>
      <c r="HES14" s="236"/>
      <c r="HET14" s="236"/>
      <c r="HEU14" s="236"/>
      <c r="HEV14" s="236"/>
      <c r="HEW14" s="236"/>
      <c r="HEX14" s="236"/>
      <c r="HEY14" s="236"/>
      <c r="HEZ14" s="236"/>
      <c r="HFA14" s="236"/>
      <c r="HFB14" s="236"/>
      <c r="HFC14" s="236"/>
      <c r="HFD14" s="236"/>
      <c r="HFE14" s="236"/>
      <c r="HFF14" s="236"/>
      <c r="HFG14" s="236"/>
      <c r="HFH14" s="236"/>
      <c r="HFI14" s="236"/>
      <c r="HFJ14" s="236"/>
      <c r="HFK14" s="236"/>
      <c r="HFL14" s="236"/>
      <c r="HFM14" s="236"/>
      <c r="HFN14" s="236"/>
      <c r="HFO14" s="236"/>
      <c r="HFP14" s="236"/>
      <c r="HFQ14" s="236"/>
      <c r="HFR14" s="236"/>
      <c r="HFS14" s="236"/>
      <c r="HFT14" s="236"/>
      <c r="HFU14" s="236"/>
      <c r="HFV14" s="236"/>
      <c r="HFW14" s="236"/>
      <c r="HFX14" s="236"/>
      <c r="HFY14" s="236"/>
      <c r="HFZ14" s="236"/>
      <c r="HGA14" s="236"/>
      <c r="HGB14" s="236"/>
      <c r="HGC14" s="236"/>
      <c r="HGD14" s="236"/>
      <c r="HGE14" s="236"/>
      <c r="HGF14" s="236"/>
      <c r="HGG14" s="236"/>
      <c r="HGH14" s="236"/>
      <c r="HGI14" s="236"/>
      <c r="HGJ14" s="236"/>
      <c r="HGK14" s="236"/>
      <c r="HGL14" s="236"/>
      <c r="HGM14" s="236"/>
      <c r="HGN14" s="236"/>
      <c r="HGO14" s="236"/>
      <c r="HGP14" s="236"/>
      <c r="HGQ14" s="236"/>
      <c r="HGR14" s="236"/>
      <c r="HGS14" s="236"/>
      <c r="HGT14" s="236"/>
      <c r="HGU14" s="236"/>
      <c r="HGV14" s="236"/>
      <c r="HGW14" s="236"/>
      <c r="HGX14" s="236"/>
      <c r="HGY14" s="236"/>
      <c r="HGZ14" s="236"/>
      <c r="HHA14" s="236"/>
      <c r="HHB14" s="236"/>
      <c r="HHC14" s="236"/>
      <c r="HHD14" s="236"/>
      <c r="HHE14" s="236"/>
      <c r="HHF14" s="236"/>
      <c r="HHG14" s="236"/>
      <c r="HHH14" s="236"/>
      <c r="HHI14" s="236"/>
      <c r="HHJ14" s="236"/>
      <c r="HHK14" s="236"/>
      <c r="HHL14" s="236"/>
      <c r="HHM14" s="236"/>
      <c r="HHN14" s="236"/>
      <c r="HHO14" s="236"/>
      <c r="HHP14" s="236"/>
      <c r="HHQ14" s="236"/>
      <c r="HHR14" s="236"/>
      <c r="HHS14" s="236"/>
      <c r="HHT14" s="236"/>
      <c r="HHU14" s="236"/>
      <c r="HHV14" s="236"/>
      <c r="HHW14" s="236"/>
      <c r="HHX14" s="236"/>
      <c r="HHY14" s="236"/>
      <c r="HHZ14" s="236"/>
      <c r="HIA14" s="236"/>
      <c r="HIB14" s="236"/>
      <c r="HIC14" s="236"/>
      <c r="HID14" s="236"/>
      <c r="HIE14" s="236"/>
      <c r="HIF14" s="236"/>
      <c r="HIG14" s="236"/>
      <c r="HIH14" s="236"/>
      <c r="HII14" s="236"/>
      <c r="HIJ14" s="236"/>
      <c r="HIK14" s="236"/>
      <c r="HIL14" s="236"/>
      <c r="HIM14" s="236"/>
      <c r="HIN14" s="236"/>
      <c r="HIO14" s="236"/>
      <c r="HIP14" s="236"/>
      <c r="HIQ14" s="236"/>
      <c r="HIR14" s="236"/>
      <c r="HIS14" s="236"/>
      <c r="HIT14" s="236"/>
      <c r="HIU14" s="236"/>
      <c r="HIV14" s="236"/>
      <c r="HIW14" s="236"/>
      <c r="HIX14" s="236"/>
      <c r="HIY14" s="236"/>
      <c r="HIZ14" s="236"/>
      <c r="HJA14" s="236"/>
      <c r="HJB14" s="236"/>
      <c r="HJC14" s="236"/>
      <c r="HJD14" s="236"/>
      <c r="HJE14" s="236"/>
      <c r="HJF14" s="236"/>
      <c r="HJG14" s="236"/>
      <c r="HJH14" s="236"/>
      <c r="HJI14" s="236"/>
      <c r="HJJ14" s="236"/>
      <c r="HJK14" s="236"/>
      <c r="HJL14" s="236"/>
      <c r="HJM14" s="236"/>
      <c r="HJN14" s="236"/>
      <c r="HJO14" s="236"/>
      <c r="HJP14" s="236"/>
      <c r="HJQ14" s="236"/>
      <c r="HJR14" s="236"/>
      <c r="HJS14" s="236"/>
      <c r="HJT14" s="236"/>
      <c r="HJU14" s="236"/>
      <c r="HJV14" s="236"/>
      <c r="HJW14" s="236"/>
      <c r="HJX14" s="236"/>
      <c r="HJY14" s="236"/>
      <c r="HJZ14" s="236"/>
      <c r="HKA14" s="236"/>
      <c r="HKB14" s="236"/>
      <c r="HKC14" s="236"/>
      <c r="HKD14" s="236"/>
      <c r="HKE14" s="236"/>
      <c r="HKF14" s="236"/>
      <c r="HKG14" s="236"/>
      <c r="HKH14" s="236"/>
      <c r="HKI14" s="236"/>
      <c r="HKJ14" s="236"/>
      <c r="HKK14" s="236"/>
      <c r="HKL14" s="236"/>
      <c r="HKM14" s="236"/>
      <c r="HKN14" s="236"/>
      <c r="HKO14" s="236"/>
      <c r="HKP14" s="236"/>
      <c r="HKQ14" s="236"/>
      <c r="HKR14" s="236"/>
      <c r="HKS14" s="236"/>
      <c r="HKT14" s="236"/>
      <c r="HKU14" s="236"/>
      <c r="HKV14" s="236"/>
      <c r="HKW14" s="236"/>
      <c r="HKX14" s="236"/>
      <c r="HKY14" s="236"/>
      <c r="HKZ14" s="236"/>
      <c r="HLA14" s="236"/>
      <c r="HLB14" s="236"/>
      <c r="HLC14" s="236"/>
      <c r="HLD14" s="236"/>
      <c r="HLE14" s="236"/>
      <c r="HLF14" s="236"/>
      <c r="HLG14" s="236"/>
      <c r="HLH14" s="236"/>
      <c r="HLI14" s="236"/>
      <c r="HLJ14" s="236"/>
      <c r="HLK14" s="236"/>
      <c r="HLL14" s="236"/>
      <c r="HLM14" s="236"/>
      <c r="HLN14" s="236"/>
      <c r="HLO14" s="236"/>
      <c r="HLP14" s="236"/>
      <c r="HLQ14" s="236"/>
      <c r="HLR14" s="236"/>
      <c r="HLS14" s="236"/>
      <c r="HLT14" s="236"/>
      <c r="HLU14" s="236"/>
      <c r="HLV14" s="236"/>
      <c r="HLW14" s="236"/>
      <c r="HLX14" s="236"/>
      <c r="HLY14" s="236"/>
      <c r="HLZ14" s="236"/>
      <c r="HMA14" s="236"/>
      <c r="HMB14" s="236"/>
      <c r="HMC14" s="236"/>
      <c r="HMD14" s="236"/>
      <c r="HME14" s="236"/>
      <c r="HMF14" s="236"/>
      <c r="HMG14" s="236"/>
      <c r="HMH14" s="236"/>
      <c r="HMI14" s="236"/>
      <c r="HMJ14" s="236"/>
      <c r="HMK14" s="236"/>
      <c r="HML14" s="236"/>
      <c r="HMM14" s="236"/>
      <c r="HMN14" s="236"/>
      <c r="HMO14" s="236"/>
      <c r="HMP14" s="236"/>
      <c r="HMQ14" s="236"/>
      <c r="HMR14" s="236"/>
      <c r="HMS14" s="236"/>
      <c r="HMT14" s="236"/>
      <c r="HMU14" s="236"/>
      <c r="HMV14" s="236"/>
      <c r="HMW14" s="236"/>
      <c r="HMX14" s="236"/>
      <c r="HMY14" s="236"/>
      <c r="HMZ14" s="236"/>
      <c r="HNA14" s="236"/>
      <c r="HNB14" s="236"/>
      <c r="HNC14" s="236"/>
      <c r="HND14" s="236"/>
      <c r="HNE14" s="236"/>
      <c r="HNF14" s="236"/>
      <c r="HNG14" s="236"/>
      <c r="HNH14" s="236"/>
      <c r="HNI14" s="236"/>
      <c r="HNJ14" s="236"/>
      <c r="HNK14" s="236"/>
      <c r="HNL14" s="236"/>
      <c r="HNM14" s="236"/>
      <c r="HNN14" s="236"/>
      <c r="HNO14" s="236"/>
      <c r="HNP14" s="236"/>
      <c r="HNQ14" s="236"/>
      <c r="HNR14" s="236"/>
      <c r="HNS14" s="236"/>
      <c r="HNT14" s="236"/>
      <c r="HNU14" s="236"/>
      <c r="HNV14" s="236"/>
      <c r="HNW14" s="236"/>
      <c r="HNX14" s="236"/>
      <c r="HNY14" s="236"/>
      <c r="HNZ14" s="236"/>
      <c r="HOA14" s="236"/>
      <c r="HOB14" s="236"/>
      <c r="HOC14" s="236"/>
      <c r="HOD14" s="236"/>
      <c r="HOE14" s="236"/>
      <c r="HOF14" s="236"/>
      <c r="HOG14" s="236"/>
      <c r="HOH14" s="236"/>
      <c r="HOI14" s="236"/>
      <c r="HOJ14" s="236"/>
      <c r="HOK14" s="236"/>
      <c r="HOL14" s="236"/>
      <c r="HOM14" s="236"/>
      <c r="HON14" s="236"/>
      <c r="HOO14" s="236"/>
      <c r="HOP14" s="236"/>
      <c r="HOQ14" s="236"/>
      <c r="HOR14" s="236"/>
      <c r="HOS14" s="236"/>
      <c r="HOT14" s="236"/>
      <c r="HOU14" s="236"/>
      <c r="HOV14" s="236"/>
      <c r="HOW14" s="236"/>
      <c r="HOX14" s="236"/>
      <c r="HOY14" s="236"/>
      <c r="HOZ14" s="236"/>
      <c r="HPA14" s="236"/>
      <c r="HPB14" s="236"/>
      <c r="HPC14" s="236"/>
      <c r="HPD14" s="236"/>
      <c r="HPE14" s="236"/>
      <c r="HPF14" s="236"/>
      <c r="HPG14" s="236"/>
      <c r="HPH14" s="236"/>
      <c r="HPI14" s="236"/>
      <c r="HPJ14" s="236"/>
      <c r="HPK14" s="236"/>
      <c r="HPL14" s="236"/>
      <c r="HPM14" s="236"/>
      <c r="HPN14" s="236"/>
      <c r="HPO14" s="236"/>
      <c r="HPP14" s="236"/>
      <c r="HPQ14" s="236"/>
      <c r="HPR14" s="236"/>
      <c r="HPS14" s="236"/>
      <c r="HPT14" s="236"/>
      <c r="HPU14" s="236"/>
      <c r="HPV14" s="236"/>
      <c r="HPW14" s="236"/>
      <c r="HPX14" s="236"/>
      <c r="HPY14" s="236"/>
      <c r="HPZ14" s="236"/>
      <c r="HQA14" s="236"/>
      <c r="HQB14" s="236"/>
      <c r="HQC14" s="236"/>
      <c r="HQD14" s="236"/>
      <c r="HQE14" s="236"/>
      <c r="HQF14" s="236"/>
      <c r="HQG14" s="236"/>
      <c r="HQH14" s="236"/>
      <c r="HQI14" s="236"/>
      <c r="HQJ14" s="236"/>
      <c r="HQK14" s="236"/>
      <c r="HQL14" s="236"/>
      <c r="HQM14" s="236"/>
      <c r="HQN14" s="236"/>
      <c r="HQO14" s="236"/>
      <c r="HQP14" s="236"/>
      <c r="HQQ14" s="236"/>
      <c r="HQR14" s="236"/>
      <c r="HQS14" s="236"/>
      <c r="HQT14" s="236"/>
      <c r="HQU14" s="236"/>
      <c r="HQV14" s="236"/>
      <c r="HQW14" s="236"/>
      <c r="HQX14" s="236"/>
      <c r="HQY14" s="236"/>
      <c r="HQZ14" s="236"/>
      <c r="HRA14" s="236"/>
      <c r="HRB14" s="236"/>
      <c r="HRC14" s="236"/>
      <c r="HRD14" s="236"/>
      <c r="HRE14" s="236"/>
      <c r="HRF14" s="236"/>
      <c r="HRG14" s="236"/>
      <c r="HRH14" s="236"/>
      <c r="HRI14" s="236"/>
      <c r="HRJ14" s="236"/>
      <c r="HRK14" s="236"/>
      <c r="HRL14" s="236"/>
      <c r="HRM14" s="236"/>
      <c r="HRN14" s="236"/>
      <c r="HRO14" s="236"/>
      <c r="HRP14" s="236"/>
      <c r="HRQ14" s="236"/>
      <c r="HRR14" s="236"/>
      <c r="HRS14" s="236"/>
      <c r="HRT14" s="236"/>
      <c r="HRU14" s="236"/>
      <c r="HRV14" s="236"/>
      <c r="HRW14" s="236"/>
      <c r="HRX14" s="236"/>
      <c r="HRY14" s="236"/>
      <c r="HRZ14" s="236"/>
      <c r="HSA14" s="236"/>
      <c r="HSB14" s="236"/>
      <c r="HSC14" s="236"/>
      <c r="HSD14" s="236"/>
      <c r="HSE14" s="236"/>
      <c r="HSF14" s="236"/>
      <c r="HSG14" s="236"/>
      <c r="HSH14" s="236"/>
      <c r="HSI14" s="236"/>
      <c r="HSJ14" s="236"/>
      <c r="HSK14" s="236"/>
      <c r="HSL14" s="236"/>
      <c r="HSM14" s="236"/>
      <c r="HSN14" s="236"/>
      <c r="HSO14" s="236"/>
      <c r="HSP14" s="236"/>
      <c r="HSQ14" s="236"/>
      <c r="HSR14" s="236"/>
      <c r="HSS14" s="236"/>
      <c r="HST14" s="236"/>
      <c r="HSU14" s="236"/>
      <c r="HSV14" s="236"/>
      <c r="HSW14" s="236"/>
      <c r="HSX14" s="236"/>
      <c r="HSY14" s="236"/>
      <c r="HSZ14" s="236"/>
      <c r="HTA14" s="236"/>
      <c r="HTB14" s="236"/>
      <c r="HTC14" s="236"/>
      <c r="HTD14" s="236"/>
      <c r="HTE14" s="236"/>
      <c r="HTF14" s="236"/>
      <c r="HTG14" s="236"/>
      <c r="HTH14" s="236"/>
      <c r="HTI14" s="236"/>
      <c r="HTJ14" s="236"/>
      <c r="HTK14" s="236"/>
      <c r="HTL14" s="236"/>
      <c r="HTM14" s="236"/>
      <c r="HTN14" s="236"/>
      <c r="HTO14" s="236"/>
      <c r="HTP14" s="236"/>
      <c r="HTQ14" s="236"/>
      <c r="HTR14" s="236"/>
      <c r="HTS14" s="236"/>
      <c r="HTT14" s="236"/>
      <c r="HTU14" s="236"/>
      <c r="HTV14" s="236"/>
      <c r="HTW14" s="236"/>
      <c r="HTX14" s="236"/>
      <c r="HTY14" s="236"/>
      <c r="HTZ14" s="236"/>
      <c r="HUA14" s="236"/>
      <c r="HUB14" s="236"/>
      <c r="HUC14" s="236"/>
      <c r="HUD14" s="236"/>
      <c r="HUE14" s="236"/>
      <c r="HUF14" s="236"/>
      <c r="HUG14" s="236"/>
      <c r="HUH14" s="236"/>
      <c r="HUI14" s="236"/>
      <c r="HUJ14" s="236"/>
      <c r="HUK14" s="236"/>
      <c r="HUL14" s="236"/>
      <c r="HUM14" s="236"/>
      <c r="HUN14" s="236"/>
      <c r="HUO14" s="236"/>
      <c r="HUP14" s="236"/>
      <c r="HUQ14" s="236"/>
      <c r="HUR14" s="236"/>
      <c r="HUS14" s="236"/>
      <c r="HUT14" s="236"/>
      <c r="HUU14" s="236"/>
      <c r="HUV14" s="236"/>
      <c r="HUW14" s="236"/>
      <c r="HUX14" s="236"/>
      <c r="HUY14" s="236"/>
      <c r="HUZ14" s="236"/>
      <c r="HVA14" s="236"/>
      <c r="HVB14" s="236"/>
      <c r="HVC14" s="236"/>
      <c r="HVD14" s="236"/>
      <c r="HVE14" s="236"/>
      <c r="HVF14" s="236"/>
      <c r="HVG14" s="236"/>
      <c r="HVH14" s="236"/>
      <c r="HVI14" s="236"/>
      <c r="HVJ14" s="236"/>
      <c r="HVK14" s="236"/>
      <c r="HVL14" s="236"/>
      <c r="HVM14" s="236"/>
      <c r="HVN14" s="236"/>
      <c r="HVO14" s="236"/>
      <c r="HVP14" s="236"/>
      <c r="HVQ14" s="236"/>
      <c r="HVR14" s="236"/>
      <c r="HVS14" s="236"/>
      <c r="HVT14" s="236"/>
      <c r="HVU14" s="236"/>
      <c r="HVV14" s="236"/>
      <c r="HVW14" s="236"/>
      <c r="HVX14" s="236"/>
      <c r="HVY14" s="236"/>
      <c r="HVZ14" s="236"/>
      <c r="HWA14" s="236"/>
      <c r="HWB14" s="236"/>
      <c r="HWC14" s="236"/>
      <c r="HWD14" s="236"/>
      <c r="HWE14" s="236"/>
      <c r="HWF14" s="236"/>
      <c r="HWG14" s="236"/>
      <c r="HWH14" s="236"/>
      <c r="HWI14" s="236"/>
      <c r="HWJ14" s="236"/>
      <c r="HWK14" s="236"/>
      <c r="HWL14" s="236"/>
      <c r="HWM14" s="236"/>
      <c r="HWN14" s="236"/>
      <c r="HWO14" s="236"/>
      <c r="HWP14" s="236"/>
      <c r="HWQ14" s="236"/>
      <c r="HWR14" s="236"/>
      <c r="HWS14" s="236"/>
      <c r="HWT14" s="236"/>
      <c r="HWU14" s="236"/>
      <c r="HWV14" s="236"/>
      <c r="HWW14" s="236"/>
      <c r="HWX14" s="236"/>
      <c r="HWY14" s="236"/>
      <c r="HWZ14" s="236"/>
      <c r="HXA14" s="236"/>
      <c r="HXB14" s="236"/>
      <c r="HXC14" s="236"/>
      <c r="HXD14" s="236"/>
      <c r="HXE14" s="236"/>
      <c r="HXF14" s="236"/>
      <c r="HXG14" s="236"/>
      <c r="HXH14" s="236"/>
      <c r="HXI14" s="236"/>
      <c r="HXJ14" s="236"/>
      <c r="HXK14" s="236"/>
      <c r="HXL14" s="236"/>
      <c r="HXM14" s="236"/>
      <c r="HXN14" s="236"/>
      <c r="HXO14" s="236"/>
      <c r="HXP14" s="236"/>
      <c r="HXQ14" s="236"/>
      <c r="HXR14" s="236"/>
      <c r="HXS14" s="236"/>
      <c r="HXT14" s="236"/>
      <c r="HXU14" s="236"/>
      <c r="HXV14" s="236"/>
      <c r="HXW14" s="236"/>
      <c r="HXX14" s="236"/>
      <c r="HXY14" s="236"/>
      <c r="HXZ14" s="236"/>
      <c r="HYA14" s="236"/>
      <c r="HYB14" s="236"/>
      <c r="HYC14" s="236"/>
      <c r="HYD14" s="236"/>
      <c r="HYE14" s="236"/>
      <c r="HYF14" s="236"/>
      <c r="HYG14" s="236"/>
      <c r="HYH14" s="236"/>
      <c r="HYI14" s="236"/>
      <c r="HYJ14" s="236"/>
      <c r="HYK14" s="236"/>
      <c r="HYL14" s="236"/>
      <c r="HYM14" s="236"/>
      <c r="HYN14" s="236"/>
      <c r="HYO14" s="236"/>
      <c r="HYP14" s="236"/>
      <c r="HYQ14" s="236"/>
      <c r="HYR14" s="236"/>
      <c r="HYS14" s="236"/>
      <c r="HYT14" s="236"/>
      <c r="HYU14" s="236"/>
      <c r="HYV14" s="236"/>
      <c r="HYW14" s="236"/>
      <c r="HYX14" s="236"/>
      <c r="HYY14" s="236"/>
      <c r="HYZ14" s="236"/>
      <c r="HZA14" s="236"/>
      <c r="HZB14" s="236"/>
      <c r="HZC14" s="236"/>
      <c r="HZD14" s="236"/>
      <c r="HZE14" s="236"/>
      <c r="HZF14" s="236"/>
      <c r="HZG14" s="236"/>
      <c r="HZH14" s="236"/>
      <c r="HZI14" s="236"/>
      <c r="HZJ14" s="236"/>
      <c r="HZK14" s="236"/>
      <c r="HZL14" s="236"/>
      <c r="HZM14" s="236"/>
      <c r="HZN14" s="236"/>
      <c r="HZO14" s="236"/>
      <c r="HZP14" s="236"/>
      <c r="HZQ14" s="236"/>
      <c r="HZR14" s="236"/>
      <c r="HZS14" s="236"/>
      <c r="HZT14" s="236"/>
      <c r="HZU14" s="236"/>
      <c r="HZV14" s="236"/>
      <c r="HZW14" s="236"/>
      <c r="HZX14" s="236"/>
      <c r="HZY14" s="236"/>
      <c r="HZZ14" s="236"/>
      <c r="IAA14" s="236"/>
      <c r="IAB14" s="236"/>
      <c r="IAC14" s="236"/>
      <c r="IAD14" s="236"/>
      <c r="IAE14" s="236"/>
      <c r="IAF14" s="236"/>
      <c r="IAG14" s="236"/>
      <c r="IAH14" s="236"/>
      <c r="IAI14" s="236"/>
      <c r="IAJ14" s="236"/>
      <c r="IAK14" s="236"/>
      <c r="IAL14" s="236"/>
      <c r="IAM14" s="236"/>
      <c r="IAN14" s="236"/>
      <c r="IAO14" s="236"/>
      <c r="IAP14" s="236"/>
      <c r="IAQ14" s="236"/>
      <c r="IAR14" s="236"/>
      <c r="IAS14" s="236"/>
      <c r="IAT14" s="236"/>
      <c r="IAU14" s="236"/>
      <c r="IAV14" s="236"/>
      <c r="IAW14" s="236"/>
      <c r="IAX14" s="236"/>
      <c r="IAY14" s="236"/>
      <c r="IAZ14" s="236"/>
      <c r="IBA14" s="236"/>
      <c r="IBB14" s="236"/>
      <c r="IBC14" s="236"/>
      <c r="IBD14" s="236"/>
      <c r="IBE14" s="236"/>
      <c r="IBF14" s="236"/>
      <c r="IBG14" s="236"/>
      <c r="IBH14" s="236"/>
      <c r="IBI14" s="236"/>
      <c r="IBJ14" s="236"/>
      <c r="IBK14" s="236"/>
      <c r="IBL14" s="236"/>
      <c r="IBM14" s="236"/>
      <c r="IBN14" s="236"/>
      <c r="IBO14" s="236"/>
      <c r="IBP14" s="236"/>
      <c r="IBQ14" s="236"/>
      <c r="IBR14" s="236"/>
      <c r="IBS14" s="236"/>
      <c r="IBT14" s="236"/>
      <c r="IBU14" s="236"/>
      <c r="IBV14" s="236"/>
      <c r="IBW14" s="236"/>
      <c r="IBX14" s="236"/>
      <c r="IBY14" s="236"/>
      <c r="IBZ14" s="236"/>
      <c r="ICA14" s="236"/>
      <c r="ICB14" s="236"/>
      <c r="ICC14" s="236"/>
      <c r="ICD14" s="236"/>
      <c r="ICE14" s="236"/>
      <c r="ICF14" s="236"/>
      <c r="ICG14" s="236"/>
      <c r="ICH14" s="236"/>
      <c r="ICI14" s="236"/>
      <c r="ICJ14" s="236"/>
      <c r="ICK14" s="236"/>
      <c r="ICL14" s="236"/>
      <c r="ICM14" s="236"/>
      <c r="ICN14" s="236"/>
      <c r="ICO14" s="236"/>
      <c r="ICP14" s="236"/>
      <c r="ICQ14" s="236"/>
      <c r="ICR14" s="236"/>
      <c r="ICS14" s="236"/>
      <c r="ICT14" s="236"/>
      <c r="ICU14" s="236"/>
      <c r="ICV14" s="236"/>
      <c r="ICW14" s="236"/>
      <c r="ICX14" s="236"/>
      <c r="ICY14" s="236"/>
      <c r="ICZ14" s="236"/>
      <c r="IDA14" s="236"/>
      <c r="IDB14" s="236"/>
      <c r="IDC14" s="236"/>
      <c r="IDD14" s="236"/>
      <c r="IDE14" s="236"/>
      <c r="IDF14" s="236"/>
      <c r="IDG14" s="236"/>
      <c r="IDH14" s="236"/>
      <c r="IDI14" s="236"/>
      <c r="IDJ14" s="236"/>
      <c r="IDK14" s="236"/>
      <c r="IDL14" s="236"/>
      <c r="IDM14" s="236"/>
      <c r="IDN14" s="236"/>
      <c r="IDO14" s="236"/>
      <c r="IDP14" s="236"/>
      <c r="IDQ14" s="236"/>
      <c r="IDR14" s="236"/>
      <c r="IDS14" s="236"/>
      <c r="IDT14" s="236"/>
      <c r="IDU14" s="236"/>
      <c r="IDV14" s="236"/>
      <c r="IDW14" s="236"/>
      <c r="IDX14" s="236"/>
      <c r="IDY14" s="236"/>
      <c r="IDZ14" s="236"/>
      <c r="IEA14" s="236"/>
      <c r="IEB14" s="236"/>
      <c r="IEC14" s="236"/>
      <c r="IED14" s="236"/>
      <c r="IEE14" s="236"/>
      <c r="IEF14" s="236"/>
      <c r="IEG14" s="236"/>
      <c r="IEH14" s="236"/>
      <c r="IEI14" s="236"/>
      <c r="IEJ14" s="236"/>
      <c r="IEK14" s="236"/>
      <c r="IEL14" s="236"/>
      <c r="IEM14" s="236"/>
      <c r="IEN14" s="236"/>
      <c r="IEO14" s="236"/>
      <c r="IEP14" s="236"/>
      <c r="IEQ14" s="236"/>
      <c r="IER14" s="236"/>
      <c r="IES14" s="236"/>
      <c r="IET14" s="236"/>
      <c r="IEU14" s="236"/>
      <c r="IEV14" s="236"/>
      <c r="IEW14" s="236"/>
      <c r="IEX14" s="236"/>
      <c r="IEY14" s="236"/>
      <c r="IEZ14" s="236"/>
      <c r="IFA14" s="236"/>
      <c r="IFB14" s="236"/>
      <c r="IFC14" s="236"/>
      <c r="IFD14" s="236"/>
      <c r="IFE14" s="236"/>
      <c r="IFF14" s="236"/>
      <c r="IFG14" s="236"/>
      <c r="IFH14" s="236"/>
      <c r="IFI14" s="236"/>
      <c r="IFJ14" s="236"/>
      <c r="IFK14" s="236"/>
      <c r="IFL14" s="236"/>
      <c r="IFM14" s="236"/>
      <c r="IFN14" s="236"/>
      <c r="IFO14" s="236"/>
      <c r="IFP14" s="236"/>
      <c r="IFQ14" s="236"/>
      <c r="IFR14" s="236"/>
      <c r="IFS14" s="236"/>
      <c r="IFT14" s="236"/>
      <c r="IFU14" s="236"/>
      <c r="IFV14" s="236"/>
      <c r="IFW14" s="236"/>
      <c r="IFX14" s="236"/>
      <c r="IFY14" s="236"/>
      <c r="IFZ14" s="236"/>
      <c r="IGA14" s="236"/>
      <c r="IGB14" s="236"/>
      <c r="IGC14" s="236"/>
      <c r="IGD14" s="236"/>
      <c r="IGE14" s="236"/>
      <c r="IGF14" s="236"/>
      <c r="IGG14" s="236"/>
      <c r="IGH14" s="236"/>
      <c r="IGI14" s="236"/>
      <c r="IGJ14" s="236"/>
      <c r="IGK14" s="236"/>
      <c r="IGL14" s="236"/>
      <c r="IGM14" s="236"/>
      <c r="IGN14" s="236"/>
      <c r="IGO14" s="236"/>
      <c r="IGP14" s="236"/>
      <c r="IGQ14" s="236"/>
      <c r="IGR14" s="236"/>
      <c r="IGS14" s="236"/>
      <c r="IGT14" s="236"/>
      <c r="IGU14" s="236"/>
      <c r="IGV14" s="236"/>
      <c r="IGW14" s="236"/>
      <c r="IGX14" s="236"/>
      <c r="IGY14" s="236"/>
      <c r="IGZ14" s="236"/>
      <c r="IHA14" s="236"/>
      <c r="IHB14" s="236"/>
      <c r="IHC14" s="236"/>
      <c r="IHD14" s="236"/>
      <c r="IHE14" s="236"/>
      <c r="IHF14" s="236"/>
      <c r="IHG14" s="236"/>
      <c r="IHH14" s="236"/>
      <c r="IHI14" s="236"/>
      <c r="IHJ14" s="236"/>
      <c r="IHK14" s="236"/>
      <c r="IHL14" s="236"/>
      <c r="IHM14" s="236"/>
      <c r="IHN14" s="236"/>
      <c r="IHO14" s="236"/>
      <c r="IHP14" s="236"/>
      <c r="IHQ14" s="236"/>
      <c r="IHR14" s="236"/>
      <c r="IHS14" s="236"/>
      <c r="IHT14" s="236"/>
      <c r="IHU14" s="236"/>
      <c r="IHV14" s="236"/>
      <c r="IHW14" s="236"/>
      <c r="IHX14" s="236"/>
      <c r="IHY14" s="236"/>
      <c r="IHZ14" s="236"/>
      <c r="IIA14" s="236"/>
      <c r="IIB14" s="236"/>
      <c r="IIC14" s="236"/>
      <c r="IID14" s="236"/>
      <c r="IIE14" s="236"/>
      <c r="IIF14" s="236"/>
      <c r="IIG14" s="236"/>
      <c r="IIH14" s="236"/>
      <c r="III14" s="236"/>
      <c r="IIJ14" s="236"/>
      <c r="IIK14" s="236"/>
      <c r="IIL14" s="236"/>
      <c r="IIM14" s="236"/>
      <c r="IIN14" s="236"/>
      <c r="IIO14" s="236"/>
      <c r="IIP14" s="236"/>
      <c r="IIQ14" s="236"/>
      <c r="IIR14" s="236"/>
      <c r="IIS14" s="236"/>
      <c r="IIT14" s="236"/>
      <c r="IIU14" s="236"/>
      <c r="IIV14" s="236"/>
      <c r="IIW14" s="236"/>
      <c r="IIX14" s="236"/>
      <c r="IIY14" s="236"/>
      <c r="IIZ14" s="236"/>
      <c r="IJA14" s="236"/>
      <c r="IJB14" s="236"/>
      <c r="IJC14" s="236"/>
      <c r="IJD14" s="236"/>
      <c r="IJE14" s="236"/>
      <c r="IJF14" s="236"/>
      <c r="IJG14" s="236"/>
      <c r="IJH14" s="236"/>
      <c r="IJI14" s="236"/>
      <c r="IJJ14" s="236"/>
      <c r="IJK14" s="236"/>
      <c r="IJL14" s="236"/>
      <c r="IJM14" s="236"/>
      <c r="IJN14" s="236"/>
      <c r="IJO14" s="236"/>
      <c r="IJP14" s="236"/>
      <c r="IJQ14" s="236"/>
      <c r="IJR14" s="236"/>
      <c r="IJS14" s="236"/>
      <c r="IJT14" s="236"/>
      <c r="IJU14" s="236"/>
      <c r="IJV14" s="236"/>
      <c r="IJW14" s="236"/>
      <c r="IJX14" s="236"/>
      <c r="IJY14" s="236"/>
      <c r="IJZ14" s="236"/>
      <c r="IKA14" s="236"/>
      <c r="IKB14" s="236"/>
      <c r="IKC14" s="236"/>
      <c r="IKD14" s="236"/>
      <c r="IKE14" s="236"/>
      <c r="IKF14" s="236"/>
      <c r="IKG14" s="236"/>
      <c r="IKH14" s="236"/>
      <c r="IKI14" s="236"/>
      <c r="IKJ14" s="236"/>
      <c r="IKK14" s="236"/>
      <c r="IKL14" s="236"/>
      <c r="IKM14" s="236"/>
      <c r="IKN14" s="236"/>
      <c r="IKO14" s="236"/>
      <c r="IKP14" s="236"/>
      <c r="IKQ14" s="236"/>
      <c r="IKR14" s="236"/>
      <c r="IKS14" s="236"/>
      <c r="IKT14" s="236"/>
      <c r="IKU14" s="236"/>
      <c r="IKV14" s="236"/>
      <c r="IKW14" s="236"/>
      <c r="IKX14" s="236"/>
      <c r="IKY14" s="236"/>
      <c r="IKZ14" s="236"/>
      <c r="ILA14" s="236"/>
      <c r="ILB14" s="236"/>
      <c r="ILC14" s="236"/>
      <c r="ILD14" s="236"/>
      <c r="ILE14" s="236"/>
      <c r="ILF14" s="236"/>
      <c r="ILG14" s="236"/>
      <c r="ILH14" s="236"/>
      <c r="ILI14" s="236"/>
      <c r="ILJ14" s="236"/>
      <c r="ILK14" s="236"/>
      <c r="ILL14" s="236"/>
      <c r="ILM14" s="236"/>
      <c r="ILN14" s="236"/>
      <c r="ILO14" s="236"/>
      <c r="ILP14" s="236"/>
      <c r="ILQ14" s="236"/>
      <c r="ILR14" s="236"/>
      <c r="ILS14" s="236"/>
      <c r="ILT14" s="236"/>
      <c r="ILU14" s="236"/>
      <c r="ILV14" s="236"/>
      <c r="ILW14" s="236"/>
      <c r="ILX14" s="236"/>
      <c r="ILY14" s="236"/>
      <c r="ILZ14" s="236"/>
      <c r="IMA14" s="236"/>
      <c r="IMB14" s="236"/>
      <c r="IMC14" s="236"/>
      <c r="IMD14" s="236"/>
      <c r="IME14" s="236"/>
      <c r="IMF14" s="236"/>
      <c r="IMG14" s="236"/>
      <c r="IMH14" s="236"/>
      <c r="IMI14" s="236"/>
      <c r="IMJ14" s="236"/>
      <c r="IMK14" s="236"/>
      <c r="IML14" s="236"/>
      <c r="IMM14" s="236"/>
      <c r="IMN14" s="236"/>
      <c r="IMO14" s="236"/>
      <c r="IMP14" s="236"/>
      <c r="IMQ14" s="236"/>
      <c r="IMR14" s="236"/>
      <c r="IMS14" s="236"/>
      <c r="IMT14" s="236"/>
      <c r="IMU14" s="236"/>
      <c r="IMV14" s="236"/>
      <c r="IMW14" s="236"/>
      <c r="IMX14" s="236"/>
      <c r="IMY14" s="236"/>
      <c r="IMZ14" s="236"/>
      <c r="INA14" s="236"/>
      <c r="INB14" s="236"/>
      <c r="INC14" s="236"/>
      <c r="IND14" s="236"/>
      <c r="INE14" s="236"/>
      <c r="INF14" s="236"/>
      <c r="ING14" s="236"/>
      <c r="INH14" s="236"/>
      <c r="INI14" s="236"/>
      <c r="INJ14" s="236"/>
      <c r="INK14" s="236"/>
      <c r="INL14" s="236"/>
      <c r="INM14" s="236"/>
      <c r="INN14" s="236"/>
      <c r="INO14" s="236"/>
      <c r="INP14" s="236"/>
      <c r="INQ14" s="236"/>
      <c r="INR14" s="236"/>
      <c r="INS14" s="236"/>
      <c r="INT14" s="236"/>
      <c r="INU14" s="236"/>
      <c r="INV14" s="236"/>
      <c r="INW14" s="236"/>
      <c r="INX14" s="236"/>
      <c r="INY14" s="236"/>
      <c r="INZ14" s="236"/>
      <c r="IOA14" s="236"/>
      <c r="IOB14" s="236"/>
      <c r="IOC14" s="236"/>
      <c r="IOD14" s="236"/>
      <c r="IOE14" s="236"/>
      <c r="IOF14" s="236"/>
      <c r="IOG14" s="236"/>
      <c r="IOH14" s="236"/>
      <c r="IOI14" s="236"/>
      <c r="IOJ14" s="236"/>
      <c r="IOK14" s="236"/>
      <c r="IOL14" s="236"/>
      <c r="IOM14" s="236"/>
      <c r="ION14" s="236"/>
      <c r="IOO14" s="236"/>
      <c r="IOP14" s="236"/>
      <c r="IOQ14" s="236"/>
      <c r="IOR14" s="236"/>
      <c r="IOS14" s="236"/>
      <c r="IOT14" s="236"/>
      <c r="IOU14" s="236"/>
      <c r="IOV14" s="236"/>
      <c r="IOW14" s="236"/>
      <c r="IOX14" s="236"/>
      <c r="IOY14" s="236"/>
      <c r="IOZ14" s="236"/>
      <c r="IPA14" s="236"/>
      <c r="IPB14" s="236"/>
      <c r="IPC14" s="236"/>
      <c r="IPD14" s="236"/>
      <c r="IPE14" s="236"/>
      <c r="IPF14" s="236"/>
      <c r="IPG14" s="236"/>
      <c r="IPH14" s="236"/>
      <c r="IPI14" s="236"/>
      <c r="IPJ14" s="236"/>
      <c r="IPK14" s="236"/>
      <c r="IPL14" s="236"/>
      <c r="IPM14" s="236"/>
      <c r="IPN14" s="236"/>
      <c r="IPO14" s="236"/>
      <c r="IPP14" s="236"/>
      <c r="IPQ14" s="236"/>
      <c r="IPR14" s="236"/>
      <c r="IPS14" s="236"/>
      <c r="IPT14" s="236"/>
      <c r="IPU14" s="236"/>
      <c r="IPV14" s="236"/>
      <c r="IPW14" s="236"/>
      <c r="IPX14" s="236"/>
      <c r="IPY14" s="236"/>
      <c r="IPZ14" s="236"/>
      <c r="IQA14" s="236"/>
      <c r="IQB14" s="236"/>
      <c r="IQC14" s="236"/>
      <c r="IQD14" s="236"/>
      <c r="IQE14" s="236"/>
      <c r="IQF14" s="236"/>
      <c r="IQG14" s="236"/>
      <c r="IQH14" s="236"/>
      <c r="IQI14" s="236"/>
      <c r="IQJ14" s="236"/>
      <c r="IQK14" s="236"/>
      <c r="IQL14" s="236"/>
      <c r="IQM14" s="236"/>
      <c r="IQN14" s="236"/>
      <c r="IQO14" s="236"/>
      <c r="IQP14" s="236"/>
      <c r="IQQ14" s="236"/>
      <c r="IQR14" s="236"/>
      <c r="IQS14" s="236"/>
      <c r="IQT14" s="236"/>
      <c r="IQU14" s="236"/>
      <c r="IQV14" s="236"/>
      <c r="IQW14" s="236"/>
      <c r="IQX14" s="236"/>
      <c r="IQY14" s="236"/>
      <c r="IQZ14" s="236"/>
      <c r="IRA14" s="236"/>
      <c r="IRB14" s="236"/>
      <c r="IRC14" s="236"/>
      <c r="IRD14" s="236"/>
      <c r="IRE14" s="236"/>
      <c r="IRF14" s="236"/>
      <c r="IRG14" s="236"/>
      <c r="IRH14" s="236"/>
      <c r="IRI14" s="236"/>
      <c r="IRJ14" s="236"/>
      <c r="IRK14" s="236"/>
      <c r="IRL14" s="236"/>
      <c r="IRM14" s="236"/>
      <c r="IRN14" s="236"/>
      <c r="IRO14" s="236"/>
      <c r="IRP14" s="236"/>
      <c r="IRQ14" s="236"/>
      <c r="IRR14" s="236"/>
      <c r="IRS14" s="236"/>
      <c r="IRT14" s="236"/>
      <c r="IRU14" s="236"/>
      <c r="IRV14" s="236"/>
      <c r="IRW14" s="236"/>
      <c r="IRX14" s="236"/>
      <c r="IRY14" s="236"/>
      <c r="IRZ14" s="236"/>
      <c r="ISA14" s="236"/>
      <c r="ISB14" s="236"/>
      <c r="ISC14" s="236"/>
      <c r="ISD14" s="236"/>
      <c r="ISE14" s="236"/>
      <c r="ISF14" s="236"/>
      <c r="ISG14" s="236"/>
      <c r="ISH14" s="236"/>
      <c r="ISI14" s="236"/>
      <c r="ISJ14" s="236"/>
      <c r="ISK14" s="236"/>
      <c r="ISL14" s="236"/>
      <c r="ISM14" s="236"/>
      <c r="ISN14" s="236"/>
      <c r="ISO14" s="236"/>
      <c r="ISP14" s="236"/>
      <c r="ISQ14" s="236"/>
      <c r="ISR14" s="236"/>
      <c r="ISS14" s="236"/>
      <c r="IST14" s="236"/>
      <c r="ISU14" s="236"/>
      <c r="ISV14" s="236"/>
      <c r="ISW14" s="236"/>
      <c r="ISX14" s="236"/>
      <c r="ISY14" s="236"/>
      <c r="ISZ14" s="236"/>
      <c r="ITA14" s="236"/>
      <c r="ITB14" s="236"/>
      <c r="ITC14" s="236"/>
      <c r="ITD14" s="236"/>
      <c r="ITE14" s="236"/>
      <c r="ITF14" s="236"/>
      <c r="ITG14" s="236"/>
      <c r="ITH14" s="236"/>
      <c r="ITI14" s="236"/>
      <c r="ITJ14" s="236"/>
      <c r="ITK14" s="236"/>
      <c r="ITL14" s="236"/>
      <c r="ITM14" s="236"/>
      <c r="ITN14" s="236"/>
      <c r="ITO14" s="236"/>
      <c r="ITP14" s="236"/>
      <c r="ITQ14" s="236"/>
      <c r="ITR14" s="236"/>
      <c r="ITS14" s="236"/>
      <c r="ITT14" s="236"/>
      <c r="ITU14" s="236"/>
      <c r="ITV14" s="236"/>
      <c r="ITW14" s="236"/>
      <c r="ITX14" s="236"/>
      <c r="ITY14" s="236"/>
      <c r="ITZ14" s="236"/>
      <c r="IUA14" s="236"/>
      <c r="IUB14" s="236"/>
      <c r="IUC14" s="236"/>
      <c r="IUD14" s="236"/>
      <c r="IUE14" s="236"/>
      <c r="IUF14" s="236"/>
      <c r="IUG14" s="236"/>
      <c r="IUH14" s="236"/>
      <c r="IUI14" s="236"/>
      <c r="IUJ14" s="236"/>
      <c r="IUK14" s="236"/>
      <c r="IUL14" s="236"/>
      <c r="IUM14" s="236"/>
      <c r="IUN14" s="236"/>
      <c r="IUO14" s="236"/>
      <c r="IUP14" s="236"/>
      <c r="IUQ14" s="236"/>
      <c r="IUR14" s="236"/>
      <c r="IUS14" s="236"/>
      <c r="IUT14" s="236"/>
      <c r="IUU14" s="236"/>
      <c r="IUV14" s="236"/>
      <c r="IUW14" s="236"/>
      <c r="IUX14" s="236"/>
      <c r="IUY14" s="236"/>
      <c r="IUZ14" s="236"/>
      <c r="IVA14" s="236"/>
      <c r="IVB14" s="236"/>
      <c r="IVC14" s="236"/>
      <c r="IVD14" s="236"/>
      <c r="IVE14" s="236"/>
      <c r="IVF14" s="236"/>
      <c r="IVG14" s="236"/>
      <c r="IVH14" s="236"/>
      <c r="IVI14" s="236"/>
      <c r="IVJ14" s="236"/>
      <c r="IVK14" s="236"/>
      <c r="IVL14" s="236"/>
      <c r="IVM14" s="236"/>
      <c r="IVN14" s="236"/>
      <c r="IVO14" s="236"/>
      <c r="IVP14" s="236"/>
      <c r="IVQ14" s="236"/>
      <c r="IVR14" s="236"/>
      <c r="IVS14" s="236"/>
      <c r="IVT14" s="236"/>
      <c r="IVU14" s="236"/>
      <c r="IVV14" s="236"/>
      <c r="IVW14" s="236"/>
      <c r="IVX14" s="236"/>
      <c r="IVY14" s="236"/>
      <c r="IVZ14" s="236"/>
      <c r="IWA14" s="236"/>
      <c r="IWB14" s="236"/>
      <c r="IWC14" s="236"/>
      <c r="IWD14" s="236"/>
      <c r="IWE14" s="236"/>
      <c r="IWF14" s="236"/>
      <c r="IWG14" s="236"/>
      <c r="IWH14" s="236"/>
      <c r="IWI14" s="236"/>
      <c r="IWJ14" s="236"/>
      <c r="IWK14" s="236"/>
      <c r="IWL14" s="236"/>
      <c r="IWM14" s="236"/>
      <c r="IWN14" s="236"/>
      <c r="IWO14" s="236"/>
      <c r="IWP14" s="236"/>
      <c r="IWQ14" s="236"/>
      <c r="IWR14" s="236"/>
      <c r="IWS14" s="236"/>
      <c r="IWT14" s="236"/>
      <c r="IWU14" s="236"/>
      <c r="IWV14" s="236"/>
      <c r="IWW14" s="236"/>
      <c r="IWX14" s="236"/>
      <c r="IWY14" s="236"/>
      <c r="IWZ14" s="236"/>
      <c r="IXA14" s="236"/>
      <c r="IXB14" s="236"/>
      <c r="IXC14" s="236"/>
      <c r="IXD14" s="236"/>
      <c r="IXE14" s="236"/>
      <c r="IXF14" s="236"/>
      <c r="IXG14" s="236"/>
      <c r="IXH14" s="236"/>
      <c r="IXI14" s="236"/>
      <c r="IXJ14" s="236"/>
      <c r="IXK14" s="236"/>
      <c r="IXL14" s="236"/>
      <c r="IXM14" s="236"/>
      <c r="IXN14" s="236"/>
      <c r="IXO14" s="236"/>
      <c r="IXP14" s="236"/>
      <c r="IXQ14" s="236"/>
      <c r="IXR14" s="236"/>
      <c r="IXS14" s="236"/>
      <c r="IXT14" s="236"/>
      <c r="IXU14" s="236"/>
      <c r="IXV14" s="236"/>
      <c r="IXW14" s="236"/>
      <c r="IXX14" s="236"/>
      <c r="IXY14" s="236"/>
      <c r="IXZ14" s="236"/>
      <c r="IYA14" s="236"/>
      <c r="IYB14" s="236"/>
      <c r="IYC14" s="236"/>
      <c r="IYD14" s="236"/>
      <c r="IYE14" s="236"/>
      <c r="IYF14" s="236"/>
      <c r="IYG14" s="236"/>
      <c r="IYH14" s="236"/>
      <c r="IYI14" s="236"/>
      <c r="IYJ14" s="236"/>
      <c r="IYK14" s="236"/>
      <c r="IYL14" s="236"/>
      <c r="IYM14" s="236"/>
      <c r="IYN14" s="236"/>
      <c r="IYO14" s="236"/>
      <c r="IYP14" s="236"/>
      <c r="IYQ14" s="236"/>
      <c r="IYR14" s="236"/>
      <c r="IYS14" s="236"/>
      <c r="IYT14" s="236"/>
      <c r="IYU14" s="236"/>
      <c r="IYV14" s="236"/>
      <c r="IYW14" s="236"/>
      <c r="IYX14" s="236"/>
      <c r="IYY14" s="236"/>
      <c r="IYZ14" s="236"/>
      <c r="IZA14" s="236"/>
      <c r="IZB14" s="236"/>
      <c r="IZC14" s="236"/>
      <c r="IZD14" s="236"/>
      <c r="IZE14" s="236"/>
      <c r="IZF14" s="236"/>
      <c r="IZG14" s="236"/>
      <c r="IZH14" s="236"/>
      <c r="IZI14" s="236"/>
      <c r="IZJ14" s="236"/>
      <c r="IZK14" s="236"/>
      <c r="IZL14" s="236"/>
      <c r="IZM14" s="236"/>
      <c r="IZN14" s="236"/>
      <c r="IZO14" s="236"/>
      <c r="IZP14" s="236"/>
      <c r="IZQ14" s="236"/>
      <c r="IZR14" s="236"/>
      <c r="IZS14" s="236"/>
      <c r="IZT14" s="236"/>
      <c r="IZU14" s="236"/>
      <c r="IZV14" s="236"/>
      <c r="IZW14" s="236"/>
      <c r="IZX14" s="236"/>
      <c r="IZY14" s="236"/>
      <c r="IZZ14" s="236"/>
      <c r="JAA14" s="236"/>
      <c r="JAB14" s="236"/>
      <c r="JAC14" s="236"/>
      <c r="JAD14" s="236"/>
      <c r="JAE14" s="236"/>
      <c r="JAF14" s="236"/>
      <c r="JAG14" s="236"/>
      <c r="JAH14" s="236"/>
      <c r="JAI14" s="236"/>
      <c r="JAJ14" s="236"/>
      <c r="JAK14" s="236"/>
      <c r="JAL14" s="236"/>
      <c r="JAM14" s="236"/>
      <c r="JAN14" s="236"/>
      <c r="JAO14" s="236"/>
      <c r="JAP14" s="236"/>
      <c r="JAQ14" s="236"/>
      <c r="JAR14" s="236"/>
      <c r="JAS14" s="236"/>
      <c r="JAT14" s="236"/>
      <c r="JAU14" s="236"/>
      <c r="JAV14" s="236"/>
      <c r="JAW14" s="236"/>
      <c r="JAX14" s="236"/>
      <c r="JAY14" s="236"/>
      <c r="JAZ14" s="236"/>
      <c r="JBA14" s="236"/>
      <c r="JBB14" s="236"/>
      <c r="JBC14" s="236"/>
      <c r="JBD14" s="236"/>
      <c r="JBE14" s="236"/>
      <c r="JBF14" s="236"/>
      <c r="JBG14" s="236"/>
      <c r="JBH14" s="236"/>
      <c r="JBI14" s="236"/>
      <c r="JBJ14" s="236"/>
      <c r="JBK14" s="236"/>
      <c r="JBL14" s="236"/>
      <c r="JBM14" s="236"/>
      <c r="JBN14" s="236"/>
      <c r="JBO14" s="236"/>
      <c r="JBP14" s="236"/>
      <c r="JBQ14" s="236"/>
      <c r="JBR14" s="236"/>
      <c r="JBS14" s="236"/>
      <c r="JBT14" s="236"/>
      <c r="JBU14" s="236"/>
      <c r="JBV14" s="236"/>
      <c r="JBW14" s="236"/>
      <c r="JBX14" s="236"/>
      <c r="JBY14" s="236"/>
      <c r="JBZ14" s="236"/>
      <c r="JCA14" s="236"/>
      <c r="JCB14" s="236"/>
      <c r="JCC14" s="236"/>
      <c r="JCD14" s="236"/>
      <c r="JCE14" s="236"/>
      <c r="JCF14" s="236"/>
      <c r="JCG14" s="236"/>
      <c r="JCH14" s="236"/>
      <c r="JCI14" s="236"/>
      <c r="JCJ14" s="236"/>
      <c r="JCK14" s="236"/>
      <c r="JCL14" s="236"/>
      <c r="JCM14" s="236"/>
      <c r="JCN14" s="236"/>
      <c r="JCO14" s="236"/>
      <c r="JCP14" s="236"/>
      <c r="JCQ14" s="236"/>
      <c r="JCR14" s="236"/>
      <c r="JCS14" s="236"/>
      <c r="JCT14" s="236"/>
      <c r="JCU14" s="236"/>
      <c r="JCV14" s="236"/>
      <c r="JCW14" s="236"/>
      <c r="JCX14" s="236"/>
      <c r="JCY14" s="236"/>
      <c r="JCZ14" s="236"/>
      <c r="JDA14" s="236"/>
      <c r="JDB14" s="236"/>
      <c r="JDC14" s="236"/>
      <c r="JDD14" s="236"/>
      <c r="JDE14" s="236"/>
      <c r="JDF14" s="236"/>
      <c r="JDG14" s="236"/>
      <c r="JDH14" s="236"/>
      <c r="JDI14" s="236"/>
      <c r="JDJ14" s="236"/>
      <c r="JDK14" s="236"/>
      <c r="JDL14" s="236"/>
      <c r="JDM14" s="236"/>
      <c r="JDN14" s="236"/>
      <c r="JDO14" s="236"/>
      <c r="JDP14" s="236"/>
      <c r="JDQ14" s="236"/>
      <c r="JDR14" s="236"/>
      <c r="JDS14" s="236"/>
      <c r="JDT14" s="236"/>
      <c r="JDU14" s="236"/>
      <c r="JDV14" s="236"/>
      <c r="JDW14" s="236"/>
      <c r="JDX14" s="236"/>
      <c r="JDY14" s="236"/>
      <c r="JDZ14" s="236"/>
      <c r="JEA14" s="236"/>
      <c r="JEB14" s="236"/>
      <c r="JEC14" s="236"/>
      <c r="JED14" s="236"/>
      <c r="JEE14" s="236"/>
      <c r="JEF14" s="236"/>
      <c r="JEG14" s="236"/>
      <c r="JEH14" s="236"/>
      <c r="JEI14" s="236"/>
      <c r="JEJ14" s="236"/>
      <c r="JEK14" s="236"/>
      <c r="JEL14" s="236"/>
      <c r="JEM14" s="236"/>
      <c r="JEN14" s="236"/>
      <c r="JEO14" s="236"/>
      <c r="JEP14" s="236"/>
      <c r="JEQ14" s="236"/>
      <c r="JER14" s="236"/>
      <c r="JES14" s="236"/>
      <c r="JET14" s="236"/>
      <c r="JEU14" s="236"/>
      <c r="JEV14" s="236"/>
      <c r="JEW14" s="236"/>
      <c r="JEX14" s="236"/>
      <c r="JEY14" s="236"/>
      <c r="JEZ14" s="236"/>
      <c r="JFA14" s="236"/>
      <c r="JFB14" s="236"/>
      <c r="JFC14" s="236"/>
      <c r="JFD14" s="236"/>
      <c r="JFE14" s="236"/>
      <c r="JFF14" s="236"/>
      <c r="JFG14" s="236"/>
      <c r="JFH14" s="236"/>
      <c r="JFI14" s="236"/>
      <c r="JFJ14" s="236"/>
      <c r="JFK14" s="236"/>
      <c r="JFL14" s="236"/>
      <c r="JFM14" s="236"/>
      <c r="JFN14" s="236"/>
      <c r="JFO14" s="236"/>
      <c r="JFP14" s="236"/>
      <c r="JFQ14" s="236"/>
      <c r="JFR14" s="236"/>
      <c r="JFS14" s="236"/>
      <c r="JFT14" s="236"/>
      <c r="JFU14" s="236"/>
      <c r="JFV14" s="236"/>
      <c r="JFW14" s="236"/>
      <c r="JFX14" s="236"/>
      <c r="JFY14" s="236"/>
      <c r="JFZ14" s="236"/>
      <c r="JGA14" s="236"/>
      <c r="JGB14" s="236"/>
      <c r="JGC14" s="236"/>
      <c r="JGD14" s="236"/>
      <c r="JGE14" s="236"/>
      <c r="JGF14" s="236"/>
      <c r="JGG14" s="236"/>
      <c r="JGH14" s="236"/>
      <c r="JGI14" s="236"/>
      <c r="JGJ14" s="236"/>
      <c r="JGK14" s="236"/>
      <c r="JGL14" s="236"/>
      <c r="JGM14" s="236"/>
      <c r="JGN14" s="236"/>
      <c r="JGO14" s="236"/>
      <c r="JGP14" s="236"/>
      <c r="JGQ14" s="236"/>
      <c r="JGR14" s="236"/>
      <c r="JGS14" s="236"/>
      <c r="JGT14" s="236"/>
      <c r="JGU14" s="236"/>
      <c r="JGV14" s="236"/>
      <c r="JGW14" s="236"/>
      <c r="JGX14" s="236"/>
      <c r="JGY14" s="236"/>
      <c r="JGZ14" s="236"/>
      <c r="JHA14" s="236"/>
      <c r="JHB14" s="236"/>
      <c r="JHC14" s="236"/>
      <c r="JHD14" s="236"/>
      <c r="JHE14" s="236"/>
      <c r="JHF14" s="236"/>
      <c r="JHG14" s="236"/>
      <c r="JHH14" s="236"/>
      <c r="JHI14" s="236"/>
      <c r="JHJ14" s="236"/>
      <c r="JHK14" s="236"/>
      <c r="JHL14" s="236"/>
      <c r="JHM14" s="236"/>
      <c r="JHN14" s="236"/>
      <c r="JHO14" s="236"/>
      <c r="JHP14" s="236"/>
      <c r="JHQ14" s="236"/>
      <c r="JHR14" s="236"/>
      <c r="JHS14" s="236"/>
      <c r="JHT14" s="236"/>
      <c r="JHU14" s="236"/>
      <c r="JHV14" s="236"/>
      <c r="JHW14" s="236"/>
      <c r="JHX14" s="236"/>
      <c r="JHY14" s="236"/>
      <c r="JHZ14" s="236"/>
      <c r="JIA14" s="236"/>
      <c r="JIB14" s="236"/>
      <c r="JIC14" s="236"/>
      <c r="JID14" s="236"/>
      <c r="JIE14" s="236"/>
      <c r="JIF14" s="236"/>
      <c r="JIG14" s="236"/>
      <c r="JIH14" s="236"/>
      <c r="JII14" s="236"/>
      <c r="JIJ14" s="236"/>
      <c r="JIK14" s="236"/>
      <c r="JIL14" s="236"/>
      <c r="JIM14" s="236"/>
      <c r="JIN14" s="236"/>
      <c r="JIO14" s="236"/>
      <c r="JIP14" s="236"/>
      <c r="JIQ14" s="236"/>
      <c r="JIR14" s="236"/>
      <c r="JIS14" s="236"/>
      <c r="JIT14" s="236"/>
      <c r="JIU14" s="236"/>
      <c r="JIV14" s="236"/>
      <c r="JIW14" s="236"/>
      <c r="JIX14" s="236"/>
      <c r="JIY14" s="236"/>
      <c r="JIZ14" s="236"/>
      <c r="JJA14" s="236"/>
      <c r="JJB14" s="236"/>
      <c r="JJC14" s="236"/>
      <c r="JJD14" s="236"/>
      <c r="JJE14" s="236"/>
      <c r="JJF14" s="236"/>
      <c r="JJG14" s="236"/>
      <c r="JJH14" s="236"/>
      <c r="JJI14" s="236"/>
      <c r="JJJ14" s="236"/>
      <c r="JJK14" s="236"/>
      <c r="JJL14" s="236"/>
      <c r="JJM14" s="236"/>
      <c r="JJN14" s="236"/>
      <c r="JJO14" s="236"/>
      <c r="JJP14" s="236"/>
      <c r="JJQ14" s="236"/>
      <c r="JJR14" s="236"/>
      <c r="JJS14" s="236"/>
      <c r="JJT14" s="236"/>
      <c r="JJU14" s="236"/>
      <c r="JJV14" s="236"/>
      <c r="JJW14" s="236"/>
      <c r="JJX14" s="236"/>
      <c r="JJY14" s="236"/>
      <c r="JJZ14" s="236"/>
      <c r="JKA14" s="236"/>
      <c r="JKB14" s="236"/>
      <c r="JKC14" s="236"/>
      <c r="JKD14" s="236"/>
      <c r="JKE14" s="236"/>
      <c r="JKF14" s="236"/>
      <c r="JKG14" s="236"/>
      <c r="JKH14" s="236"/>
      <c r="JKI14" s="236"/>
      <c r="JKJ14" s="236"/>
      <c r="JKK14" s="236"/>
      <c r="JKL14" s="236"/>
      <c r="JKM14" s="236"/>
      <c r="JKN14" s="236"/>
      <c r="JKO14" s="236"/>
      <c r="JKP14" s="236"/>
      <c r="JKQ14" s="236"/>
      <c r="JKR14" s="236"/>
      <c r="JKS14" s="236"/>
      <c r="JKT14" s="236"/>
      <c r="JKU14" s="236"/>
      <c r="JKV14" s="236"/>
      <c r="JKW14" s="236"/>
      <c r="JKX14" s="236"/>
      <c r="JKY14" s="236"/>
      <c r="JKZ14" s="236"/>
      <c r="JLA14" s="236"/>
      <c r="JLB14" s="236"/>
      <c r="JLC14" s="236"/>
      <c r="JLD14" s="236"/>
      <c r="JLE14" s="236"/>
      <c r="JLF14" s="236"/>
      <c r="JLG14" s="236"/>
      <c r="JLH14" s="236"/>
      <c r="JLI14" s="236"/>
      <c r="JLJ14" s="236"/>
      <c r="JLK14" s="236"/>
      <c r="JLL14" s="236"/>
      <c r="JLM14" s="236"/>
      <c r="JLN14" s="236"/>
      <c r="JLO14" s="236"/>
      <c r="JLP14" s="236"/>
      <c r="JLQ14" s="236"/>
      <c r="JLR14" s="236"/>
      <c r="JLS14" s="236"/>
      <c r="JLT14" s="236"/>
      <c r="JLU14" s="236"/>
      <c r="JLV14" s="236"/>
      <c r="JLW14" s="236"/>
      <c r="JLX14" s="236"/>
      <c r="JLY14" s="236"/>
      <c r="JLZ14" s="236"/>
      <c r="JMA14" s="236"/>
      <c r="JMB14" s="236"/>
      <c r="JMC14" s="236"/>
      <c r="JMD14" s="236"/>
      <c r="JME14" s="236"/>
      <c r="JMF14" s="236"/>
      <c r="JMG14" s="236"/>
      <c r="JMH14" s="236"/>
      <c r="JMI14" s="236"/>
      <c r="JMJ14" s="236"/>
      <c r="JMK14" s="236"/>
      <c r="JML14" s="236"/>
      <c r="JMM14" s="236"/>
      <c r="JMN14" s="236"/>
      <c r="JMO14" s="236"/>
      <c r="JMP14" s="236"/>
      <c r="JMQ14" s="236"/>
      <c r="JMR14" s="236"/>
      <c r="JMS14" s="236"/>
      <c r="JMT14" s="236"/>
      <c r="JMU14" s="236"/>
      <c r="JMV14" s="236"/>
      <c r="JMW14" s="236"/>
      <c r="JMX14" s="236"/>
      <c r="JMY14" s="236"/>
      <c r="JMZ14" s="236"/>
      <c r="JNA14" s="236"/>
      <c r="JNB14" s="236"/>
      <c r="JNC14" s="236"/>
      <c r="JND14" s="236"/>
      <c r="JNE14" s="236"/>
      <c r="JNF14" s="236"/>
      <c r="JNG14" s="236"/>
      <c r="JNH14" s="236"/>
      <c r="JNI14" s="236"/>
      <c r="JNJ14" s="236"/>
      <c r="JNK14" s="236"/>
      <c r="JNL14" s="236"/>
      <c r="JNM14" s="236"/>
      <c r="JNN14" s="236"/>
      <c r="JNO14" s="236"/>
      <c r="JNP14" s="236"/>
      <c r="JNQ14" s="236"/>
      <c r="JNR14" s="236"/>
      <c r="JNS14" s="236"/>
      <c r="JNT14" s="236"/>
      <c r="JNU14" s="236"/>
      <c r="JNV14" s="236"/>
      <c r="JNW14" s="236"/>
      <c r="JNX14" s="236"/>
      <c r="JNY14" s="236"/>
      <c r="JNZ14" s="236"/>
      <c r="JOA14" s="236"/>
      <c r="JOB14" s="236"/>
      <c r="JOC14" s="236"/>
      <c r="JOD14" s="236"/>
      <c r="JOE14" s="236"/>
      <c r="JOF14" s="236"/>
      <c r="JOG14" s="236"/>
      <c r="JOH14" s="236"/>
      <c r="JOI14" s="236"/>
      <c r="JOJ14" s="236"/>
      <c r="JOK14" s="236"/>
      <c r="JOL14" s="236"/>
      <c r="JOM14" s="236"/>
      <c r="JON14" s="236"/>
      <c r="JOO14" s="236"/>
      <c r="JOP14" s="236"/>
      <c r="JOQ14" s="236"/>
      <c r="JOR14" s="236"/>
      <c r="JOS14" s="236"/>
      <c r="JOT14" s="236"/>
      <c r="JOU14" s="236"/>
      <c r="JOV14" s="236"/>
      <c r="JOW14" s="236"/>
      <c r="JOX14" s="236"/>
      <c r="JOY14" s="236"/>
      <c r="JOZ14" s="236"/>
      <c r="JPA14" s="236"/>
      <c r="JPB14" s="236"/>
      <c r="JPC14" s="236"/>
      <c r="JPD14" s="236"/>
      <c r="JPE14" s="236"/>
      <c r="JPF14" s="236"/>
      <c r="JPG14" s="236"/>
      <c r="JPH14" s="236"/>
      <c r="JPI14" s="236"/>
      <c r="JPJ14" s="236"/>
      <c r="JPK14" s="236"/>
      <c r="JPL14" s="236"/>
      <c r="JPM14" s="236"/>
      <c r="JPN14" s="236"/>
      <c r="JPO14" s="236"/>
      <c r="JPP14" s="236"/>
      <c r="JPQ14" s="236"/>
      <c r="JPR14" s="236"/>
      <c r="JPS14" s="236"/>
      <c r="JPT14" s="236"/>
      <c r="JPU14" s="236"/>
      <c r="JPV14" s="236"/>
      <c r="JPW14" s="236"/>
      <c r="JPX14" s="236"/>
      <c r="JPY14" s="236"/>
      <c r="JPZ14" s="236"/>
      <c r="JQA14" s="236"/>
      <c r="JQB14" s="236"/>
      <c r="JQC14" s="236"/>
      <c r="JQD14" s="236"/>
      <c r="JQE14" s="236"/>
      <c r="JQF14" s="236"/>
      <c r="JQG14" s="236"/>
      <c r="JQH14" s="236"/>
      <c r="JQI14" s="236"/>
      <c r="JQJ14" s="236"/>
      <c r="JQK14" s="236"/>
      <c r="JQL14" s="236"/>
      <c r="JQM14" s="236"/>
      <c r="JQN14" s="236"/>
      <c r="JQO14" s="236"/>
      <c r="JQP14" s="236"/>
      <c r="JQQ14" s="236"/>
      <c r="JQR14" s="236"/>
      <c r="JQS14" s="236"/>
      <c r="JQT14" s="236"/>
      <c r="JQU14" s="236"/>
      <c r="JQV14" s="236"/>
      <c r="JQW14" s="236"/>
      <c r="JQX14" s="236"/>
      <c r="JQY14" s="236"/>
      <c r="JQZ14" s="236"/>
      <c r="JRA14" s="236"/>
      <c r="JRB14" s="236"/>
      <c r="JRC14" s="236"/>
      <c r="JRD14" s="236"/>
      <c r="JRE14" s="236"/>
      <c r="JRF14" s="236"/>
      <c r="JRG14" s="236"/>
      <c r="JRH14" s="236"/>
      <c r="JRI14" s="236"/>
      <c r="JRJ14" s="236"/>
      <c r="JRK14" s="236"/>
      <c r="JRL14" s="236"/>
      <c r="JRM14" s="236"/>
      <c r="JRN14" s="236"/>
      <c r="JRO14" s="236"/>
      <c r="JRP14" s="236"/>
      <c r="JRQ14" s="236"/>
      <c r="JRR14" s="236"/>
      <c r="JRS14" s="236"/>
      <c r="JRT14" s="236"/>
      <c r="JRU14" s="236"/>
      <c r="JRV14" s="236"/>
      <c r="JRW14" s="236"/>
      <c r="JRX14" s="236"/>
      <c r="JRY14" s="236"/>
      <c r="JRZ14" s="236"/>
      <c r="JSA14" s="236"/>
      <c r="JSB14" s="236"/>
      <c r="JSC14" s="236"/>
      <c r="JSD14" s="236"/>
      <c r="JSE14" s="236"/>
      <c r="JSF14" s="236"/>
      <c r="JSG14" s="236"/>
      <c r="JSH14" s="236"/>
      <c r="JSI14" s="236"/>
      <c r="JSJ14" s="236"/>
      <c r="JSK14" s="236"/>
      <c r="JSL14" s="236"/>
      <c r="JSM14" s="236"/>
      <c r="JSN14" s="236"/>
      <c r="JSO14" s="236"/>
      <c r="JSP14" s="236"/>
      <c r="JSQ14" s="236"/>
      <c r="JSR14" s="236"/>
      <c r="JSS14" s="236"/>
      <c r="JST14" s="236"/>
      <c r="JSU14" s="236"/>
      <c r="JSV14" s="236"/>
      <c r="JSW14" s="236"/>
      <c r="JSX14" s="236"/>
      <c r="JSY14" s="236"/>
      <c r="JSZ14" s="236"/>
      <c r="JTA14" s="236"/>
      <c r="JTB14" s="236"/>
      <c r="JTC14" s="236"/>
      <c r="JTD14" s="236"/>
      <c r="JTE14" s="236"/>
      <c r="JTF14" s="236"/>
      <c r="JTG14" s="236"/>
      <c r="JTH14" s="236"/>
      <c r="JTI14" s="236"/>
      <c r="JTJ14" s="236"/>
      <c r="JTK14" s="236"/>
      <c r="JTL14" s="236"/>
      <c r="JTM14" s="236"/>
      <c r="JTN14" s="236"/>
      <c r="JTO14" s="236"/>
      <c r="JTP14" s="236"/>
      <c r="JTQ14" s="236"/>
      <c r="JTR14" s="236"/>
      <c r="JTS14" s="236"/>
      <c r="JTT14" s="236"/>
      <c r="JTU14" s="236"/>
      <c r="JTV14" s="236"/>
      <c r="JTW14" s="236"/>
      <c r="JTX14" s="236"/>
      <c r="JTY14" s="236"/>
      <c r="JTZ14" s="236"/>
      <c r="JUA14" s="236"/>
      <c r="JUB14" s="236"/>
      <c r="JUC14" s="236"/>
      <c r="JUD14" s="236"/>
      <c r="JUE14" s="236"/>
      <c r="JUF14" s="236"/>
      <c r="JUG14" s="236"/>
      <c r="JUH14" s="236"/>
      <c r="JUI14" s="236"/>
      <c r="JUJ14" s="236"/>
      <c r="JUK14" s="236"/>
      <c r="JUL14" s="236"/>
      <c r="JUM14" s="236"/>
      <c r="JUN14" s="236"/>
      <c r="JUO14" s="236"/>
      <c r="JUP14" s="236"/>
      <c r="JUQ14" s="236"/>
      <c r="JUR14" s="236"/>
      <c r="JUS14" s="236"/>
      <c r="JUT14" s="236"/>
      <c r="JUU14" s="236"/>
      <c r="JUV14" s="236"/>
      <c r="JUW14" s="236"/>
      <c r="JUX14" s="236"/>
      <c r="JUY14" s="236"/>
      <c r="JUZ14" s="236"/>
      <c r="JVA14" s="236"/>
      <c r="JVB14" s="236"/>
      <c r="JVC14" s="236"/>
      <c r="JVD14" s="236"/>
      <c r="JVE14" s="236"/>
      <c r="JVF14" s="236"/>
      <c r="JVG14" s="236"/>
      <c r="JVH14" s="236"/>
      <c r="JVI14" s="236"/>
      <c r="JVJ14" s="236"/>
      <c r="JVK14" s="236"/>
      <c r="JVL14" s="236"/>
      <c r="JVM14" s="236"/>
      <c r="JVN14" s="236"/>
      <c r="JVO14" s="236"/>
      <c r="JVP14" s="236"/>
      <c r="JVQ14" s="236"/>
      <c r="JVR14" s="236"/>
      <c r="JVS14" s="236"/>
      <c r="JVT14" s="236"/>
      <c r="JVU14" s="236"/>
      <c r="JVV14" s="236"/>
      <c r="JVW14" s="236"/>
      <c r="JVX14" s="236"/>
      <c r="JVY14" s="236"/>
      <c r="JVZ14" s="236"/>
      <c r="JWA14" s="236"/>
      <c r="JWB14" s="236"/>
      <c r="JWC14" s="236"/>
      <c r="JWD14" s="236"/>
      <c r="JWE14" s="236"/>
      <c r="JWF14" s="236"/>
      <c r="JWG14" s="236"/>
      <c r="JWH14" s="236"/>
      <c r="JWI14" s="236"/>
      <c r="JWJ14" s="236"/>
      <c r="JWK14" s="236"/>
      <c r="JWL14" s="236"/>
      <c r="JWM14" s="236"/>
      <c r="JWN14" s="236"/>
      <c r="JWO14" s="236"/>
      <c r="JWP14" s="236"/>
      <c r="JWQ14" s="236"/>
      <c r="JWR14" s="236"/>
      <c r="JWS14" s="236"/>
      <c r="JWT14" s="236"/>
      <c r="JWU14" s="236"/>
      <c r="JWV14" s="236"/>
      <c r="JWW14" s="236"/>
      <c r="JWX14" s="236"/>
      <c r="JWY14" s="236"/>
      <c r="JWZ14" s="236"/>
      <c r="JXA14" s="236"/>
      <c r="JXB14" s="236"/>
      <c r="JXC14" s="236"/>
      <c r="JXD14" s="236"/>
      <c r="JXE14" s="236"/>
      <c r="JXF14" s="236"/>
      <c r="JXG14" s="236"/>
      <c r="JXH14" s="236"/>
      <c r="JXI14" s="236"/>
      <c r="JXJ14" s="236"/>
      <c r="JXK14" s="236"/>
      <c r="JXL14" s="236"/>
      <c r="JXM14" s="236"/>
      <c r="JXN14" s="236"/>
      <c r="JXO14" s="236"/>
      <c r="JXP14" s="236"/>
      <c r="JXQ14" s="236"/>
      <c r="JXR14" s="236"/>
      <c r="JXS14" s="236"/>
      <c r="JXT14" s="236"/>
      <c r="JXU14" s="236"/>
      <c r="JXV14" s="236"/>
      <c r="JXW14" s="236"/>
      <c r="JXX14" s="236"/>
      <c r="JXY14" s="236"/>
      <c r="JXZ14" s="236"/>
      <c r="JYA14" s="236"/>
      <c r="JYB14" s="236"/>
      <c r="JYC14" s="236"/>
      <c r="JYD14" s="236"/>
      <c r="JYE14" s="236"/>
      <c r="JYF14" s="236"/>
      <c r="JYG14" s="236"/>
      <c r="JYH14" s="236"/>
      <c r="JYI14" s="236"/>
      <c r="JYJ14" s="236"/>
      <c r="JYK14" s="236"/>
      <c r="JYL14" s="236"/>
      <c r="JYM14" s="236"/>
      <c r="JYN14" s="236"/>
      <c r="JYO14" s="236"/>
      <c r="JYP14" s="236"/>
      <c r="JYQ14" s="236"/>
      <c r="JYR14" s="236"/>
      <c r="JYS14" s="236"/>
      <c r="JYT14" s="236"/>
      <c r="JYU14" s="236"/>
      <c r="JYV14" s="236"/>
      <c r="JYW14" s="236"/>
      <c r="JYX14" s="236"/>
      <c r="JYY14" s="236"/>
      <c r="JYZ14" s="236"/>
      <c r="JZA14" s="236"/>
      <c r="JZB14" s="236"/>
      <c r="JZC14" s="236"/>
      <c r="JZD14" s="236"/>
      <c r="JZE14" s="236"/>
      <c r="JZF14" s="236"/>
      <c r="JZG14" s="236"/>
      <c r="JZH14" s="236"/>
      <c r="JZI14" s="236"/>
      <c r="JZJ14" s="236"/>
      <c r="JZK14" s="236"/>
      <c r="JZL14" s="236"/>
      <c r="JZM14" s="236"/>
      <c r="JZN14" s="236"/>
      <c r="JZO14" s="236"/>
      <c r="JZP14" s="236"/>
      <c r="JZQ14" s="236"/>
      <c r="JZR14" s="236"/>
      <c r="JZS14" s="236"/>
      <c r="JZT14" s="236"/>
      <c r="JZU14" s="236"/>
      <c r="JZV14" s="236"/>
      <c r="JZW14" s="236"/>
      <c r="JZX14" s="236"/>
      <c r="JZY14" s="236"/>
      <c r="JZZ14" s="236"/>
      <c r="KAA14" s="236"/>
      <c r="KAB14" s="236"/>
      <c r="KAC14" s="236"/>
      <c r="KAD14" s="236"/>
      <c r="KAE14" s="236"/>
      <c r="KAF14" s="236"/>
      <c r="KAG14" s="236"/>
      <c r="KAH14" s="236"/>
      <c r="KAI14" s="236"/>
      <c r="KAJ14" s="236"/>
      <c r="KAK14" s="236"/>
      <c r="KAL14" s="236"/>
      <c r="KAM14" s="236"/>
      <c r="KAN14" s="236"/>
      <c r="KAO14" s="236"/>
      <c r="KAP14" s="236"/>
      <c r="KAQ14" s="236"/>
      <c r="KAR14" s="236"/>
      <c r="KAS14" s="236"/>
      <c r="KAT14" s="236"/>
      <c r="KAU14" s="236"/>
      <c r="KAV14" s="236"/>
      <c r="KAW14" s="236"/>
      <c r="KAX14" s="236"/>
      <c r="KAY14" s="236"/>
      <c r="KAZ14" s="236"/>
      <c r="KBA14" s="236"/>
      <c r="KBB14" s="236"/>
      <c r="KBC14" s="236"/>
      <c r="KBD14" s="236"/>
      <c r="KBE14" s="236"/>
      <c r="KBF14" s="236"/>
      <c r="KBG14" s="236"/>
      <c r="KBH14" s="236"/>
      <c r="KBI14" s="236"/>
      <c r="KBJ14" s="236"/>
      <c r="KBK14" s="236"/>
      <c r="KBL14" s="236"/>
      <c r="KBM14" s="236"/>
      <c r="KBN14" s="236"/>
      <c r="KBO14" s="236"/>
      <c r="KBP14" s="236"/>
      <c r="KBQ14" s="236"/>
      <c r="KBR14" s="236"/>
      <c r="KBS14" s="236"/>
      <c r="KBT14" s="236"/>
      <c r="KBU14" s="236"/>
      <c r="KBV14" s="236"/>
      <c r="KBW14" s="236"/>
      <c r="KBX14" s="236"/>
      <c r="KBY14" s="236"/>
      <c r="KBZ14" s="236"/>
      <c r="KCA14" s="236"/>
      <c r="KCB14" s="236"/>
      <c r="KCC14" s="236"/>
      <c r="KCD14" s="236"/>
      <c r="KCE14" s="236"/>
      <c r="KCF14" s="236"/>
      <c r="KCG14" s="236"/>
      <c r="KCH14" s="236"/>
      <c r="KCI14" s="236"/>
      <c r="KCJ14" s="236"/>
      <c r="KCK14" s="236"/>
      <c r="KCL14" s="236"/>
      <c r="KCM14" s="236"/>
      <c r="KCN14" s="236"/>
      <c r="KCO14" s="236"/>
      <c r="KCP14" s="236"/>
      <c r="KCQ14" s="236"/>
      <c r="KCR14" s="236"/>
      <c r="KCS14" s="236"/>
      <c r="KCT14" s="236"/>
      <c r="KCU14" s="236"/>
      <c r="KCV14" s="236"/>
      <c r="KCW14" s="236"/>
      <c r="KCX14" s="236"/>
      <c r="KCY14" s="236"/>
      <c r="KCZ14" s="236"/>
      <c r="KDA14" s="236"/>
      <c r="KDB14" s="236"/>
      <c r="KDC14" s="236"/>
      <c r="KDD14" s="236"/>
      <c r="KDE14" s="236"/>
      <c r="KDF14" s="236"/>
      <c r="KDG14" s="236"/>
      <c r="KDH14" s="236"/>
      <c r="KDI14" s="236"/>
      <c r="KDJ14" s="236"/>
      <c r="KDK14" s="236"/>
      <c r="KDL14" s="236"/>
      <c r="KDM14" s="236"/>
      <c r="KDN14" s="236"/>
      <c r="KDO14" s="236"/>
      <c r="KDP14" s="236"/>
      <c r="KDQ14" s="236"/>
      <c r="KDR14" s="236"/>
      <c r="KDS14" s="236"/>
      <c r="KDT14" s="236"/>
      <c r="KDU14" s="236"/>
      <c r="KDV14" s="236"/>
      <c r="KDW14" s="236"/>
      <c r="KDX14" s="236"/>
      <c r="KDY14" s="236"/>
      <c r="KDZ14" s="236"/>
      <c r="KEA14" s="236"/>
      <c r="KEB14" s="236"/>
      <c r="KEC14" s="236"/>
      <c r="KED14" s="236"/>
      <c r="KEE14" s="236"/>
      <c r="KEF14" s="236"/>
      <c r="KEG14" s="236"/>
      <c r="KEH14" s="236"/>
      <c r="KEI14" s="236"/>
      <c r="KEJ14" s="236"/>
      <c r="KEK14" s="236"/>
      <c r="KEL14" s="236"/>
      <c r="KEM14" s="236"/>
      <c r="KEN14" s="236"/>
      <c r="KEO14" s="236"/>
      <c r="KEP14" s="236"/>
      <c r="KEQ14" s="236"/>
      <c r="KER14" s="236"/>
      <c r="KES14" s="236"/>
      <c r="KET14" s="236"/>
      <c r="KEU14" s="236"/>
      <c r="KEV14" s="236"/>
      <c r="KEW14" s="236"/>
      <c r="KEX14" s="236"/>
      <c r="KEY14" s="236"/>
      <c r="KEZ14" s="236"/>
      <c r="KFA14" s="236"/>
      <c r="KFB14" s="236"/>
      <c r="KFC14" s="236"/>
      <c r="KFD14" s="236"/>
      <c r="KFE14" s="236"/>
      <c r="KFF14" s="236"/>
      <c r="KFG14" s="236"/>
      <c r="KFH14" s="236"/>
      <c r="KFI14" s="236"/>
      <c r="KFJ14" s="236"/>
      <c r="KFK14" s="236"/>
      <c r="KFL14" s="236"/>
      <c r="KFM14" s="236"/>
      <c r="KFN14" s="236"/>
      <c r="KFO14" s="236"/>
      <c r="KFP14" s="236"/>
      <c r="KFQ14" s="236"/>
      <c r="KFR14" s="236"/>
      <c r="KFS14" s="236"/>
      <c r="KFT14" s="236"/>
      <c r="KFU14" s="236"/>
      <c r="KFV14" s="236"/>
      <c r="KFW14" s="236"/>
      <c r="KFX14" s="236"/>
      <c r="KFY14" s="236"/>
      <c r="KFZ14" s="236"/>
      <c r="KGA14" s="236"/>
      <c r="KGB14" s="236"/>
      <c r="KGC14" s="236"/>
      <c r="KGD14" s="236"/>
      <c r="KGE14" s="236"/>
      <c r="KGF14" s="236"/>
      <c r="KGG14" s="236"/>
      <c r="KGH14" s="236"/>
      <c r="KGI14" s="236"/>
      <c r="KGJ14" s="236"/>
      <c r="KGK14" s="236"/>
      <c r="KGL14" s="236"/>
      <c r="KGM14" s="236"/>
      <c r="KGN14" s="236"/>
      <c r="KGO14" s="236"/>
      <c r="KGP14" s="236"/>
      <c r="KGQ14" s="236"/>
      <c r="KGR14" s="236"/>
      <c r="KGS14" s="236"/>
      <c r="KGT14" s="236"/>
      <c r="KGU14" s="236"/>
      <c r="KGV14" s="236"/>
      <c r="KGW14" s="236"/>
      <c r="KGX14" s="236"/>
      <c r="KGY14" s="236"/>
      <c r="KGZ14" s="236"/>
      <c r="KHA14" s="236"/>
      <c r="KHB14" s="236"/>
      <c r="KHC14" s="236"/>
      <c r="KHD14" s="236"/>
      <c r="KHE14" s="236"/>
      <c r="KHF14" s="236"/>
      <c r="KHG14" s="236"/>
      <c r="KHH14" s="236"/>
      <c r="KHI14" s="236"/>
      <c r="KHJ14" s="236"/>
      <c r="KHK14" s="236"/>
      <c r="KHL14" s="236"/>
      <c r="KHM14" s="236"/>
      <c r="KHN14" s="236"/>
      <c r="KHO14" s="236"/>
      <c r="KHP14" s="236"/>
      <c r="KHQ14" s="236"/>
      <c r="KHR14" s="236"/>
      <c r="KHS14" s="236"/>
      <c r="KHT14" s="236"/>
      <c r="KHU14" s="236"/>
      <c r="KHV14" s="236"/>
      <c r="KHW14" s="236"/>
      <c r="KHX14" s="236"/>
      <c r="KHY14" s="236"/>
      <c r="KHZ14" s="236"/>
      <c r="KIA14" s="236"/>
      <c r="KIB14" s="236"/>
      <c r="KIC14" s="236"/>
      <c r="KID14" s="236"/>
      <c r="KIE14" s="236"/>
      <c r="KIF14" s="236"/>
      <c r="KIG14" s="236"/>
      <c r="KIH14" s="236"/>
      <c r="KII14" s="236"/>
      <c r="KIJ14" s="236"/>
      <c r="KIK14" s="236"/>
      <c r="KIL14" s="236"/>
      <c r="KIM14" s="236"/>
      <c r="KIN14" s="236"/>
      <c r="KIO14" s="236"/>
      <c r="KIP14" s="236"/>
      <c r="KIQ14" s="236"/>
      <c r="KIR14" s="236"/>
      <c r="KIS14" s="236"/>
      <c r="KIT14" s="236"/>
      <c r="KIU14" s="236"/>
      <c r="KIV14" s="236"/>
      <c r="KIW14" s="236"/>
      <c r="KIX14" s="236"/>
      <c r="KIY14" s="236"/>
      <c r="KIZ14" s="236"/>
      <c r="KJA14" s="236"/>
      <c r="KJB14" s="236"/>
      <c r="KJC14" s="236"/>
      <c r="KJD14" s="236"/>
      <c r="KJE14" s="236"/>
      <c r="KJF14" s="236"/>
      <c r="KJG14" s="236"/>
      <c r="KJH14" s="236"/>
      <c r="KJI14" s="236"/>
      <c r="KJJ14" s="236"/>
      <c r="KJK14" s="236"/>
      <c r="KJL14" s="236"/>
      <c r="KJM14" s="236"/>
      <c r="KJN14" s="236"/>
      <c r="KJO14" s="236"/>
      <c r="KJP14" s="236"/>
      <c r="KJQ14" s="236"/>
      <c r="KJR14" s="236"/>
      <c r="KJS14" s="236"/>
      <c r="KJT14" s="236"/>
      <c r="KJU14" s="236"/>
      <c r="KJV14" s="236"/>
      <c r="KJW14" s="236"/>
      <c r="KJX14" s="236"/>
      <c r="KJY14" s="236"/>
      <c r="KJZ14" s="236"/>
      <c r="KKA14" s="236"/>
      <c r="KKB14" s="236"/>
      <c r="KKC14" s="236"/>
      <c r="KKD14" s="236"/>
      <c r="KKE14" s="236"/>
      <c r="KKF14" s="236"/>
      <c r="KKG14" s="236"/>
      <c r="KKH14" s="236"/>
      <c r="KKI14" s="236"/>
      <c r="KKJ14" s="236"/>
      <c r="KKK14" s="236"/>
      <c r="KKL14" s="236"/>
      <c r="KKM14" s="236"/>
      <c r="KKN14" s="236"/>
      <c r="KKO14" s="236"/>
      <c r="KKP14" s="236"/>
      <c r="KKQ14" s="236"/>
      <c r="KKR14" s="236"/>
      <c r="KKS14" s="236"/>
      <c r="KKT14" s="236"/>
      <c r="KKU14" s="236"/>
      <c r="KKV14" s="236"/>
      <c r="KKW14" s="236"/>
      <c r="KKX14" s="236"/>
      <c r="KKY14" s="236"/>
      <c r="KKZ14" s="236"/>
      <c r="KLA14" s="236"/>
      <c r="KLB14" s="236"/>
      <c r="KLC14" s="236"/>
      <c r="KLD14" s="236"/>
      <c r="KLE14" s="236"/>
      <c r="KLF14" s="236"/>
      <c r="KLG14" s="236"/>
      <c r="KLH14" s="236"/>
      <c r="KLI14" s="236"/>
      <c r="KLJ14" s="236"/>
      <c r="KLK14" s="236"/>
      <c r="KLL14" s="236"/>
      <c r="KLM14" s="236"/>
      <c r="KLN14" s="236"/>
      <c r="KLO14" s="236"/>
      <c r="KLP14" s="236"/>
      <c r="KLQ14" s="236"/>
      <c r="KLR14" s="236"/>
      <c r="KLS14" s="236"/>
      <c r="KLT14" s="236"/>
      <c r="KLU14" s="236"/>
      <c r="KLV14" s="236"/>
      <c r="KLW14" s="236"/>
      <c r="KLX14" s="236"/>
      <c r="KLY14" s="236"/>
      <c r="KLZ14" s="236"/>
      <c r="KMA14" s="236"/>
      <c r="KMB14" s="236"/>
      <c r="KMC14" s="236"/>
      <c r="KMD14" s="236"/>
      <c r="KME14" s="236"/>
      <c r="KMF14" s="236"/>
      <c r="KMG14" s="236"/>
      <c r="KMH14" s="236"/>
      <c r="KMI14" s="236"/>
      <c r="KMJ14" s="236"/>
      <c r="KMK14" s="236"/>
      <c r="KML14" s="236"/>
      <c r="KMM14" s="236"/>
      <c r="KMN14" s="236"/>
      <c r="KMO14" s="236"/>
      <c r="KMP14" s="236"/>
      <c r="KMQ14" s="236"/>
      <c r="KMR14" s="236"/>
      <c r="KMS14" s="236"/>
      <c r="KMT14" s="236"/>
      <c r="KMU14" s="236"/>
      <c r="KMV14" s="236"/>
      <c r="KMW14" s="236"/>
      <c r="KMX14" s="236"/>
      <c r="KMY14" s="236"/>
      <c r="KMZ14" s="236"/>
      <c r="KNA14" s="236"/>
      <c r="KNB14" s="236"/>
      <c r="KNC14" s="236"/>
      <c r="KND14" s="236"/>
      <c r="KNE14" s="236"/>
      <c r="KNF14" s="236"/>
      <c r="KNG14" s="236"/>
      <c r="KNH14" s="236"/>
      <c r="KNI14" s="236"/>
      <c r="KNJ14" s="236"/>
      <c r="KNK14" s="236"/>
      <c r="KNL14" s="236"/>
      <c r="KNM14" s="236"/>
      <c r="KNN14" s="236"/>
      <c r="KNO14" s="236"/>
      <c r="KNP14" s="236"/>
      <c r="KNQ14" s="236"/>
      <c r="KNR14" s="236"/>
      <c r="KNS14" s="236"/>
      <c r="KNT14" s="236"/>
      <c r="KNU14" s="236"/>
      <c r="KNV14" s="236"/>
      <c r="KNW14" s="236"/>
      <c r="KNX14" s="236"/>
      <c r="KNY14" s="236"/>
      <c r="KNZ14" s="236"/>
      <c r="KOA14" s="236"/>
      <c r="KOB14" s="236"/>
      <c r="KOC14" s="236"/>
      <c r="KOD14" s="236"/>
      <c r="KOE14" s="236"/>
      <c r="KOF14" s="236"/>
      <c r="KOG14" s="236"/>
      <c r="KOH14" s="236"/>
      <c r="KOI14" s="236"/>
      <c r="KOJ14" s="236"/>
      <c r="KOK14" s="236"/>
      <c r="KOL14" s="236"/>
      <c r="KOM14" s="236"/>
      <c r="KON14" s="236"/>
      <c r="KOO14" s="236"/>
      <c r="KOP14" s="236"/>
      <c r="KOQ14" s="236"/>
      <c r="KOR14" s="236"/>
      <c r="KOS14" s="236"/>
      <c r="KOT14" s="236"/>
      <c r="KOU14" s="236"/>
      <c r="KOV14" s="236"/>
      <c r="KOW14" s="236"/>
      <c r="KOX14" s="236"/>
      <c r="KOY14" s="236"/>
      <c r="KOZ14" s="236"/>
      <c r="KPA14" s="236"/>
      <c r="KPB14" s="236"/>
      <c r="KPC14" s="236"/>
      <c r="KPD14" s="236"/>
      <c r="KPE14" s="236"/>
      <c r="KPF14" s="236"/>
      <c r="KPG14" s="236"/>
      <c r="KPH14" s="236"/>
      <c r="KPI14" s="236"/>
      <c r="KPJ14" s="236"/>
      <c r="KPK14" s="236"/>
      <c r="KPL14" s="236"/>
      <c r="KPM14" s="236"/>
      <c r="KPN14" s="236"/>
      <c r="KPO14" s="236"/>
      <c r="KPP14" s="236"/>
      <c r="KPQ14" s="236"/>
      <c r="KPR14" s="236"/>
      <c r="KPS14" s="236"/>
      <c r="KPT14" s="236"/>
      <c r="KPU14" s="236"/>
      <c r="KPV14" s="236"/>
      <c r="KPW14" s="236"/>
      <c r="KPX14" s="236"/>
      <c r="KPY14" s="236"/>
      <c r="KPZ14" s="236"/>
      <c r="KQA14" s="236"/>
      <c r="KQB14" s="236"/>
      <c r="KQC14" s="236"/>
      <c r="KQD14" s="236"/>
      <c r="KQE14" s="236"/>
      <c r="KQF14" s="236"/>
      <c r="KQG14" s="236"/>
      <c r="KQH14" s="236"/>
      <c r="KQI14" s="236"/>
      <c r="KQJ14" s="236"/>
      <c r="KQK14" s="236"/>
      <c r="KQL14" s="236"/>
      <c r="KQM14" s="236"/>
      <c r="KQN14" s="236"/>
      <c r="KQO14" s="236"/>
      <c r="KQP14" s="236"/>
      <c r="KQQ14" s="236"/>
      <c r="KQR14" s="236"/>
      <c r="KQS14" s="236"/>
      <c r="KQT14" s="236"/>
      <c r="KQU14" s="236"/>
      <c r="KQV14" s="236"/>
      <c r="KQW14" s="236"/>
      <c r="KQX14" s="236"/>
      <c r="KQY14" s="236"/>
      <c r="KQZ14" s="236"/>
      <c r="KRA14" s="236"/>
      <c r="KRB14" s="236"/>
      <c r="KRC14" s="236"/>
      <c r="KRD14" s="236"/>
      <c r="KRE14" s="236"/>
      <c r="KRF14" s="236"/>
      <c r="KRG14" s="236"/>
      <c r="KRH14" s="236"/>
      <c r="KRI14" s="236"/>
      <c r="KRJ14" s="236"/>
      <c r="KRK14" s="236"/>
      <c r="KRL14" s="236"/>
      <c r="KRM14" s="236"/>
      <c r="KRN14" s="236"/>
      <c r="KRO14" s="236"/>
      <c r="KRP14" s="236"/>
      <c r="KRQ14" s="236"/>
      <c r="KRR14" s="236"/>
      <c r="KRS14" s="236"/>
      <c r="KRT14" s="236"/>
      <c r="KRU14" s="236"/>
      <c r="KRV14" s="236"/>
      <c r="KRW14" s="236"/>
      <c r="KRX14" s="236"/>
      <c r="KRY14" s="236"/>
      <c r="KRZ14" s="236"/>
      <c r="KSA14" s="236"/>
      <c r="KSB14" s="236"/>
      <c r="KSC14" s="236"/>
      <c r="KSD14" s="236"/>
      <c r="KSE14" s="236"/>
      <c r="KSF14" s="236"/>
      <c r="KSG14" s="236"/>
      <c r="KSH14" s="236"/>
      <c r="KSI14" s="236"/>
      <c r="KSJ14" s="236"/>
      <c r="KSK14" s="236"/>
      <c r="KSL14" s="236"/>
      <c r="KSM14" s="236"/>
      <c r="KSN14" s="236"/>
      <c r="KSO14" s="236"/>
      <c r="KSP14" s="236"/>
      <c r="KSQ14" s="236"/>
      <c r="KSR14" s="236"/>
      <c r="KSS14" s="236"/>
      <c r="KST14" s="236"/>
      <c r="KSU14" s="236"/>
      <c r="KSV14" s="236"/>
      <c r="KSW14" s="236"/>
      <c r="KSX14" s="236"/>
      <c r="KSY14" s="236"/>
      <c r="KSZ14" s="236"/>
      <c r="KTA14" s="236"/>
      <c r="KTB14" s="236"/>
      <c r="KTC14" s="236"/>
      <c r="KTD14" s="236"/>
      <c r="KTE14" s="236"/>
      <c r="KTF14" s="236"/>
      <c r="KTG14" s="236"/>
      <c r="KTH14" s="236"/>
      <c r="KTI14" s="236"/>
      <c r="KTJ14" s="236"/>
      <c r="KTK14" s="236"/>
      <c r="KTL14" s="236"/>
      <c r="KTM14" s="236"/>
      <c r="KTN14" s="236"/>
      <c r="KTO14" s="236"/>
      <c r="KTP14" s="236"/>
      <c r="KTQ14" s="236"/>
      <c r="KTR14" s="236"/>
      <c r="KTS14" s="236"/>
      <c r="KTT14" s="236"/>
      <c r="KTU14" s="236"/>
      <c r="KTV14" s="236"/>
      <c r="KTW14" s="236"/>
      <c r="KTX14" s="236"/>
      <c r="KTY14" s="236"/>
      <c r="KTZ14" s="236"/>
      <c r="KUA14" s="236"/>
      <c r="KUB14" s="236"/>
      <c r="KUC14" s="236"/>
      <c r="KUD14" s="236"/>
      <c r="KUE14" s="236"/>
      <c r="KUF14" s="236"/>
      <c r="KUG14" s="236"/>
      <c r="KUH14" s="236"/>
      <c r="KUI14" s="236"/>
      <c r="KUJ14" s="236"/>
      <c r="KUK14" s="236"/>
      <c r="KUL14" s="236"/>
      <c r="KUM14" s="236"/>
      <c r="KUN14" s="236"/>
      <c r="KUO14" s="236"/>
      <c r="KUP14" s="236"/>
      <c r="KUQ14" s="236"/>
      <c r="KUR14" s="236"/>
      <c r="KUS14" s="236"/>
      <c r="KUT14" s="236"/>
      <c r="KUU14" s="236"/>
      <c r="KUV14" s="236"/>
      <c r="KUW14" s="236"/>
      <c r="KUX14" s="236"/>
      <c r="KUY14" s="236"/>
      <c r="KUZ14" s="236"/>
      <c r="KVA14" s="236"/>
      <c r="KVB14" s="236"/>
      <c r="KVC14" s="236"/>
      <c r="KVD14" s="236"/>
      <c r="KVE14" s="236"/>
      <c r="KVF14" s="236"/>
      <c r="KVG14" s="236"/>
      <c r="KVH14" s="236"/>
      <c r="KVI14" s="236"/>
      <c r="KVJ14" s="236"/>
      <c r="KVK14" s="236"/>
      <c r="KVL14" s="236"/>
      <c r="KVM14" s="236"/>
      <c r="KVN14" s="236"/>
      <c r="KVO14" s="236"/>
      <c r="KVP14" s="236"/>
      <c r="KVQ14" s="236"/>
      <c r="KVR14" s="236"/>
      <c r="KVS14" s="236"/>
      <c r="KVT14" s="236"/>
      <c r="KVU14" s="236"/>
      <c r="KVV14" s="236"/>
      <c r="KVW14" s="236"/>
      <c r="KVX14" s="236"/>
      <c r="KVY14" s="236"/>
      <c r="KVZ14" s="236"/>
      <c r="KWA14" s="236"/>
      <c r="KWB14" s="236"/>
      <c r="KWC14" s="236"/>
      <c r="KWD14" s="236"/>
      <c r="KWE14" s="236"/>
      <c r="KWF14" s="236"/>
      <c r="KWG14" s="236"/>
      <c r="KWH14" s="236"/>
      <c r="KWI14" s="236"/>
      <c r="KWJ14" s="236"/>
      <c r="KWK14" s="236"/>
      <c r="KWL14" s="236"/>
      <c r="KWM14" s="236"/>
      <c r="KWN14" s="236"/>
      <c r="KWO14" s="236"/>
      <c r="KWP14" s="236"/>
      <c r="KWQ14" s="236"/>
      <c r="KWR14" s="236"/>
      <c r="KWS14" s="236"/>
      <c r="KWT14" s="236"/>
      <c r="KWU14" s="236"/>
      <c r="KWV14" s="236"/>
      <c r="KWW14" s="236"/>
      <c r="KWX14" s="236"/>
      <c r="KWY14" s="236"/>
      <c r="KWZ14" s="236"/>
      <c r="KXA14" s="236"/>
      <c r="KXB14" s="236"/>
      <c r="KXC14" s="236"/>
      <c r="KXD14" s="236"/>
      <c r="KXE14" s="236"/>
      <c r="KXF14" s="236"/>
      <c r="KXG14" s="236"/>
      <c r="KXH14" s="236"/>
      <c r="KXI14" s="236"/>
      <c r="KXJ14" s="236"/>
      <c r="KXK14" s="236"/>
      <c r="KXL14" s="236"/>
      <c r="KXM14" s="236"/>
      <c r="KXN14" s="236"/>
      <c r="KXO14" s="236"/>
      <c r="KXP14" s="236"/>
      <c r="KXQ14" s="236"/>
      <c r="KXR14" s="236"/>
      <c r="KXS14" s="236"/>
      <c r="KXT14" s="236"/>
      <c r="KXU14" s="236"/>
      <c r="KXV14" s="236"/>
      <c r="KXW14" s="236"/>
      <c r="KXX14" s="236"/>
      <c r="KXY14" s="236"/>
      <c r="KXZ14" s="236"/>
      <c r="KYA14" s="236"/>
      <c r="KYB14" s="236"/>
      <c r="KYC14" s="236"/>
      <c r="KYD14" s="236"/>
      <c r="KYE14" s="236"/>
      <c r="KYF14" s="236"/>
      <c r="KYG14" s="236"/>
      <c r="KYH14" s="236"/>
      <c r="KYI14" s="236"/>
      <c r="KYJ14" s="236"/>
      <c r="KYK14" s="236"/>
      <c r="KYL14" s="236"/>
      <c r="KYM14" s="236"/>
      <c r="KYN14" s="236"/>
      <c r="KYO14" s="236"/>
      <c r="KYP14" s="236"/>
      <c r="KYQ14" s="236"/>
      <c r="KYR14" s="236"/>
      <c r="KYS14" s="236"/>
      <c r="KYT14" s="236"/>
      <c r="KYU14" s="236"/>
      <c r="KYV14" s="236"/>
      <c r="KYW14" s="236"/>
      <c r="KYX14" s="236"/>
      <c r="KYY14" s="236"/>
      <c r="KYZ14" s="236"/>
      <c r="KZA14" s="236"/>
      <c r="KZB14" s="236"/>
      <c r="KZC14" s="236"/>
      <c r="KZD14" s="236"/>
      <c r="KZE14" s="236"/>
      <c r="KZF14" s="236"/>
      <c r="KZG14" s="236"/>
      <c r="KZH14" s="236"/>
      <c r="KZI14" s="236"/>
      <c r="KZJ14" s="236"/>
      <c r="KZK14" s="236"/>
      <c r="KZL14" s="236"/>
      <c r="KZM14" s="236"/>
      <c r="KZN14" s="236"/>
      <c r="KZO14" s="236"/>
      <c r="KZP14" s="236"/>
      <c r="KZQ14" s="236"/>
      <c r="KZR14" s="236"/>
      <c r="KZS14" s="236"/>
      <c r="KZT14" s="236"/>
      <c r="KZU14" s="236"/>
      <c r="KZV14" s="236"/>
      <c r="KZW14" s="236"/>
      <c r="KZX14" s="236"/>
      <c r="KZY14" s="236"/>
      <c r="KZZ14" s="236"/>
      <c r="LAA14" s="236"/>
      <c r="LAB14" s="236"/>
      <c r="LAC14" s="236"/>
      <c r="LAD14" s="236"/>
      <c r="LAE14" s="236"/>
      <c r="LAF14" s="236"/>
      <c r="LAG14" s="236"/>
      <c r="LAH14" s="236"/>
      <c r="LAI14" s="236"/>
      <c r="LAJ14" s="236"/>
      <c r="LAK14" s="236"/>
      <c r="LAL14" s="236"/>
      <c r="LAM14" s="236"/>
      <c r="LAN14" s="236"/>
      <c r="LAO14" s="236"/>
      <c r="LAP14" s="236"/>
      <c r="LAQ14" s="236"/>
      <c r="LAR14" s="236"/>
      <c r="LAS14" s="236"/>
      <c r="LAT14" s="236"/>
      <c r="LAU14" s="236"/>
      <c r="LAV14" s="236"/>
      <c r="LAW14" s="236"/>
      <c r="LAX14" s="236"/>
      <c r="LAY14" s="236"/>
      <c r="LAZ14" s="236"/>
      <c r="LBA14" s="236"/>
      <c r="LBB14" s="236"/>
      <c r="LBC14" s="236"/>
      <c r="LBD14" s="236"/>
      <c r="LBE14" s="236"/>
      <c r="LBF14" s="236"/>
      <c r="LBG14" s="236"/>
      <c r="LBH14" s="236"/>
      <c r="LBI14" s="236"/>
      <c r="LBJ14" s="236"/>
      <c r="LBK14" s="236"/>
      <c r="LBL14" s="236"/>
      <c r="LBM14" s="236"/>
      <c r="LBN14" s="236"/>
      <c r="LBO14" s="236"/>
      <c r="LBP14" s="236"/>
      <c r="LBQ14" s="236"/>
      <c r="LBR14" s="236"/>
      <c r="LBS14" s="236"/>
      <c r="LBT14" s="236"/>
      <c r="LBU14" s="236"/>
      <c r="LBV14" s="236"/>
      <c r="LBW14" s="236"/>
      <c r="LBX14" s="236"/>
      <c r="LBY14" s="236"/>
      <c r="LBZ14" s="236"/>
      <c r="LCA14" s="236"/>
      <c r="LCB14" s="236"/>
      <c r="LCC14" s="236"/>
      <c r="LCD14" s="236"/>
      <c r="LCE14" s="236"/>
      <c r="LCF14" s="236"/>
      <c r="LCG14" s="236"/>
      <c r="LCH14" s="236"/>
      <c r="LCI14" s="236"/>
      <c r="LCJ14" s="236"/>
      <c r="LCK14" s="236"/>
      <c r="LCL14" s="236"/>
      <c r="LCM14" s="236"/>
      <c r="LCN14" s="236"/>
      <c r="LCO14" s="236"/>
      <c r="LCP14" s="236"/>
      <c r="LCQ14" s="236"/>
      <c r="LCR14" s="236"/>
      <c r="LCS14" s="236"/>
      <c r="LCT14" s="236"/>
      <c r="LCU14" s="236"/>
      <c r="LCV14" s="236"/>
      <c r="LCW14" s="236"/>
      <c r="LCX14" s="236"/>
      <c r="LCY14" s="236"/>
      <c r="LCZ14" s="236"/>
      <c r="LDA14" s="236"/>
      <c r="LDB14" s="236"/>
      <c r="LDC14" s="236"/>
      <c r="LDD14" s="236"/>
      <c r="LDE14" s="236"/>
      <c r="LDF14" s="236"/>
      <c r="LDG14" s="236"/>
      <c r="LDH14" s="236"/>
      <c r="LDI14" s="236"/>
      <c r="LDJ14" s="236"/>
      <c r="LDK14" s="236"/>
      <c r="LDL14" s="236"/>
      <c r="LDM14" s="236"/>
      <c r="LDN14" s="236"/>
      <c r="LDO14" s="236"/>
      <c r="LDP14" s="236"/>
      <c r="LDQ14" s="236"/>
      <c r="LDR14" s="236"/>
      <c r="LDS14" s="236"/>
      <c r="LDT14" s="236"/>
      <c r="LDU14" s="236"/>
      <c r="LDV14" s="236"/>
      <c r="LDW14" s="236"/>
      <c r="LDX14" s="236"/>
      <c r="LDY14" s="236"/>
      <c r="LDZ14" s="236"/>
      <c r="LEA14" s="236"/>
      <c r="LEB14" s="236"/>
      <c r="LEC14" s="236"/>
      <c r="LED14" s="236"/>
      <c r="LEE14" s="236"/>
      <c r="LEF14" s="236"/>
      <c r="LEG14" s="236"/>
      <c r="LEH14" s="236"/>
      <c r="LEI14" s="236"/>
      <c r="LEJ14" s="236"/>
      <c r="LEK14" s="236"/>
      <c r="LEL14" s="236"/>
      <c r="LEM14" s="236"/>
      <c r="LEN14" s="236"/>
      <c r="LEO14" s="236"/>
      <c r="LEP14" s="236"/>
      <c r="LEQ14" s="236"/>
      <c r="LER14" s="236"/>
      <c r="LES14" s="236"/>
      <c r="LET14" s="236"/>
      <c r="LEU14" s="236"/>
      <c r="LEV14" s="236"/>
      <c r="LEW14" s="236"/>
      <c r="LEX14" s="236"/>
      <c r="LEY14" s="236"/>
      <c r="LEZ14" s="236"/>
      <c r="LFA14" s="236"/>
      <c r="LFB14" s="236"/>
      <c r="LFC14" s="236"/>
      <c r="LFD14" s="236"/>
      <c r="LFE14" s="236"/>
      <c r="LFF14" s="236"/>
      <c r="LFG14" s="236"/>
      <c r="LFH14" s="236"/>
      <c r="LFI14" s="236"/>
      <c r="LFJ14" s="236"/>
      <c r="LFK14" s="236"/>
      <c r="LFL14" s="236"/>
      <c r="LFM14" s="236"/>
      <c r="LFN14" s="236"/>
      <c r="LFO14" s="236"/>
      <c r="LFP14" s="236"/>
      <c r="LFQ14" s="236"/>
      <c r="LFR14" s="236"/>
      <c r="LFS14" s="236"/>
      <c r="LFT14" s="236"/>
      <c r="LFU14" s="236"/>
      <c r="LFV14" s="236"/>
      <c r="LFW14" s="236"/>
      <c r="LFX14" s="236"/>
      <c r="LFY14" s="236"/>
      <c r="LFZ14" s="236"/>
      <c r="LGA14" s="236"/>
      <c r="LGB14" s="236"/>
      <c r="LGC14" s="236"/>
      <c r="LGD14" s="236"/>
      <c r="LGE14" s="236"/>
      <c r="LGF14" s="236"/>
      <c r="LGG14" s="236"/>
      <c r="LGH14" s="236"/>
      <c r="LGI14" s="236"/>
      <c r="LGJ14" s="236"/>
      <c r="LGK14" s="236"/>
      <c r="LGL14" s="236"/>
      <c r="LGM14" s="236"/>
      <c r="LGN14" s="236"/>
      <c r="LGO14" s="236"/>
      <c r="LGP14" s="236"/>
      <c r="LGQ14" s="236"/>
      <c r="LGR14" s="236"/>
      <c r="LGS14" s="236"/>
      <c r="LGT14" s="236"/>
      <c r="LGU14" s="236"/>
      <c r="LGV14" s="236"/>
      <c r="LGW14" s="236"/>
      <c r="LGX14" s="236"/>
      <c r="LGY14" s="236"/>
      <c r="LGZ14" s="236"/>
      <c r="LHA14" s="236"/>
      <c r="LHB14" s="236"/>
      <c r="LHC14" s="236"/>
      <c r="LHD14" s="236"/>
      <c r="LHE14" s="236"/>
      <c r="LHF14" s="236"/>
      <c r="LHG14" s="236"/>
      <c r="LHH14" s="236"/>
      <c r="LHI14" s="236"/>
      <c r="LHJ14" s="236"/>
      <c r="LHK14" s="236"/>
      <c r="LHL14" s="236"/>
      <c r="LHM14" s="236"/>
      <c r="LHN14" s="236"/>
      <c r="LHO14" s="236"/>
      <c r="LHP14" s="236"/>
      <c r="LHQ14" s="236"/>
      <c r="LHR14" s="236"/>
      <c r="LHS14" s="236"/>
      <c r="LHT14" s="236"/>
      <c r="LHU14" s="236"/>
      <c r="LHV14" s="236"/>
      <c r="LHW14" s="236"/>
      <c r="LHX14" s="236"/>
      <c r="LHY14" s="236"/>
      <c r="LHZ14" s="236"/>
      <c r="LIA14" s="236"/>
      <c r="LIB14" s="236"/>
      <c r="LIC14" s="236"/>
      <c r="LID14" s="236"/>
      <c r="LIE14" s="236"/>
      <c r="LIF14" s="236"/>
      <c r="LIG14" s="236"/>
      <c r="LIH14" s="236"/>
      <c r="LII14" s="236"/>
      <c r="LIJ14" s="236"/>
      <c r="LIK14" s="236"/>
      <c r="LIL14" s="236"/>
      <c r="LIM14" s="236"/>
      <c r="LIN14" s="236"/>
      <c r="LIO14" s="236"/>
      <c r="LIP14" s="236"/>
      <c r="LIQ14" s="236"/>
      <c r="LIR14" s="236"/>
      <c r="LIS14" s="236"/>
      <c r="LIT14" s="236"/>
      <c r="LIU14" s="236"/>
      <c r="LIV14" s="236"/>
      <c r="LIW14" s="236"/>
      <c r="LIX14" s="236"/>
      <c r="LIY14" s="236"/>
      <c r="LIZ14" s="236"/>
      <c r="LJA14" s="236"/>
      <c r="LJB14" s="236"/>
      <c r="LJC14" s="236"/>
      <c r="LJD14" s="236"/>
      <c r="LJE14" s="236"/>
      <c r="LJF14" s="236"/>
      <c r="LJG14" s="236"/>
      <c r="LJH14" s="236"/>
      <c r="LJI14" s="236"/>
      <c r="LJJ14" s="236"/>
      <c r="LJK14" s="236"/>
      <c r="LJL14" s="236"/>
      <c r="LJM14" s="236"/>
      <c r="LJN14" s="236"/>
      <c r="LJO14" s="236"/>
      <c r="LJP14" s="236"/>
      <c r="LJQ14" s="236"/>
      <c r="LJR14" s="236"/>
      <c r="LJS14" s="236"/>
      <c r="LJT14" s="236"/>
      <c r="LJU14" s="236"/>
      <c r="LJV14" s="236"/>
      <c r="LJW14" s="236"/>
      <c r="LJX14" s="236"/>
      <c r="LJY14" s="236"/>
      <c r="LJZ14" s="236"/>
      <c r="LKA14" s="236"/>
      <c r="LKB14" s="236"/>
      <c r="LKC14" s="236"/>
      <c r="LKD14" s="236"/>
      <c r="LKE14" s="236"/>
      <c r="LKF14" s="236"/>
      <c r="LKG14" s="236"/>
      <c r="LKH14" s="236"/>
      <c r="LKI14" s="236"/>
      <c r="LKJ14" s="236"/>
      <c r="LKK14" s="236"/>
      <c r="LKL14" s="236"/>
      <c r="LKM14" s="236"/>
      <c r="LKN14" s="236"/>
      <c r="LKO14" s="236"/>
      <c r="LKP14" s="236"/>
      <c r="LKQ14" s="236"/>
      <c r="LKR14" s="236"/>
      <c r="LKS14" s="236"/>
      <c r="LKT14" s="236"/>
      <c r="LKU14" s="236"/>
      <c r="LKV14" s="236"/>
      <c r="LKW14" s="236"/>
      <c r="LKX14" s="236"/>
      <c r="LKY14" s="236"/>
      <c r="LKZ14" s="236"/>
      <c r="LLA14" s="236"/>
      <c r="LLB14" s="236"/>
      <c r="LLC14" s="236"/>
      <c r="LLD14" s="236"/>
      <c r="LLE14" s="236"/>
      <c r="LLF14" s="236"/>
      <c r="LLG14" s="236"/>
      <c r="LLH14" s="236"/>
      <c r="LLI14" s="236"/>
      <c r="LLJ14" s="236"/>
      <c r="LLK14" s="236"/>
      <c r="LLL14" s="236"/>
      <c r="LLM14" s="236"/>
      <c r="LLN14" s="236"/>
      <c r="LLO14" s="236"/>
      <c r="LLP14" s="236"/>
      <c r="LLQ14" s="236"/>
      <c r="LLR14" s="236"/>
      <c r="LLS14" s="236"/>
      <c r="LLT14" s="236"/>
      <c r="LLU14" s="236"/>
      <c r="LLV14" s="236"/>
      <c r="LLW14" s="236"/>
      <c r="LLX14" s="236"/>
      <c r="LLY14" s="236"/>
      <c r="LLZ14" s="236"/>
      <c r="LMA14" s="236"/>
      <c r="LMB14" s="236"/>
      <c r="LMC14" s="236"/>
      <c r="LMD14" s="236"/>
      <c r="LME14" s="236"/>
      <c r="LMF14" s="236"/>
      <c r="LMG14" s="236"/>
      <c r="LMH14" s="236"/>
      <c r="LMI14" s="236"/>
      <c r="LMJ14" s="236"/>
      <c r="LMK14" s="236"/>
      <c r="LML14" s="236"/>
      <c r="LMM14" s="236"/>
      <c r="LMN14" s="236"/>
      <c r="LMO14" s="236"/>
      <c r="LMP14" s="236"/>
      <c r="LMQ14" s="236"/>
      <c r="LMR14" s="236"/>
      <c r="LMS14" s="236"/>
      <c r="LMT14" s="236"/>
      <c r="LMU14" s="236"/>
      <c r="LMV14" s="236"/>
      <c r="LMW14" s="236"/>
      <c r="LMX14" s="236"/>
      <c r="LMY14" s="236"/>
      <c r="LMZ14" s="236"/>
      <c r="LNA14" s="236"/>
      <c r="LNB14" s="236"/>
      <c r="LNC14" s="236"/>
      <c r="LND14" s="236"/>
      <c r="LNE14" s="236"/>
      <c r="LNF14" s="236"/>
      <c r="LNG14" s="236"/>
      <c r="LNH14" s="236"/>
      <c r="LNI14" s="236"/>
      <c r="LNJ14" s="236"/>
      <c r="LNK14" s="236"/>
      <c r="LNL14" s="236"/>
      <c r="LNM14" s="236"/>
      <c r="LNN14" s="236"/>
      <c r="LNO14" s="236"/>
      <c r="LNP14" s="236"/>
      <c r="LNQ14" s="236"/>
      <c r="LNR14" s="236"/>
      <c r="LNS14" s="236"/>
      <c r="LNT14" s="236"/>
      <c r="LNU14" s="236"/>
      <c r="LNV14" s="236"/>
      <c r="LNW14" s="236"/>
      <c r="LNX14" s="236"/>
      <c r="LNY14" s="236"/>
      <c r="LNZ14" s="236"/>
      <c r="LOA14" s="236"/>
      <c r="LOB14" s="236"/>
      <c r="LOC14" s="236"/>
      <c r="LOD14" s="236"/>
      <c r="LOE14" s="236"/>
      <c r="LOF14" s="236"/>
      <c r="LOG14" s="236"/>
      <c r="LOH14" s="236"/>
      <c r="LOI14" s="236"/>
      <c r="LOJ14" s="236"/>
      <c r="LOK14" s="236"/>
      <c r="LOL14" s="236"/>
      <c r="LOM14" s="236"/>
      <c r="LON14" s="236"/>
      <c r="LOO14" s="236"/>
      <c r="LOP14" s="236"/>
      <c r="LOQ14" s="236"/>
      <c r="LOR14" s="236"/>
      <c r="LOS14" s="236"/>
      <c r="LOT14" s="236"/>
      <c r="LOU14" s="236"/>
      <c r="LOV14" s="236"/>
      <c r="LOW14" s="236"/>
      <c r="LOX14" s="236"/>
      <c r="LOY14" s="236"/>
      <c r="LOZ14" s="236"/>
      <c r="LPA14" s="236"/>
      <c r="LPB14" s="236"/>
      <c r="LPC14" s="236"/>
      <c r="LPD14" s="236"/>
      <c r="LPE14" s="236"/>
      <c r="LPF14" s="236"/>
      <c r="LPG14" s="236"/>
      <c r="LPH14" s="236"/>
      <c r="LPI14" s="236"/>
      <c r="LPJ14" s="236"/>
      <c r="LPK14" s="236"/>
      <c r="LPL14" s="236"/>
      <c r="LPM14" s="236"/>
      <c r="LPN14" s="236"/>
      <c r="LPO14" s="236"/>
      <c r="LPP14" s="236"/>
      <c r="LPQ14" s="236"/>
      <c r="LPR14" s="236"/>
      <c r="LPS14" s="236"/>
      <c r="LPT14" s="236"/>
      <c r="LPU14" s="236"/>
      <c r="LPV14" s="236"/>
      <c r="LPW14" s="236"/>
      <c r="LPX14" s="236"/>
      <c r="LPY14" s="236"/>
      <c r="LPZ14" s="236"/>
      <c r="LQA14" s="236"/>
      <c r="LQB14" s="236"/>
      <c r="LQC14" s="236"/>
      <c r="LQD14" s="236"/>
      <c r="LQE14" s="236"/>
      <c r="LQF14" s="236"/>
      <c r="LQG14" s="236"/>
      <c r="LQH14" s="236"/>
      <c r="LQI14" s="236"/>
      <c r="LQJ14" s="236"/>
      <c r="LQK14" s="236"/>
      <c r="LQL14" s="236"/>
      <c r="LQM14" s="236"/>
      <c r="LQN14" s="236"/>
      <c r="LQO14" s="236"/>
      <c r="LQP14" s="236"/>
      <c r="LQQ14" s="236"/>
      <c r="LQR14" s="236"/>
      <c r="LQS14" s="236"/>
      <c r="LQT14" s="236"/>
      <c r="LQU14" s="236"/>
      <c r="LQV14" s="236"/>
      <c r="LQW14" s="236"/>
      <c r="LQX14" s="236"/>
      <c r="LQY14" s="236"/>
      <c r="LQZ14" s="236"/>
      <c r="LRA14" s="236"/>
      <c r="LRB14" s="236"/>
      <c r="LRC14" s="236"/>
      <c r="LRD14" s="236"/>
      <c r="LRE14" s="236"/>
      <c r="LRF14" s="236"/>
      <c r="LRG14" s="236"/>
      <c r="LRH14" s="236"/>
      <c r="LRI14" s="236"/>
      <c r="LRJ14" s="236"/>
      <c r="LRK14" s="236"/>
      <c r="LRL14" s="236"/>
      <c r="LRM14" s="236"/>
      <c r="LRN14" s="236"/>
      <c r="LRO14" s="236"/>
      <c r="LRP14" s="236"/>
      <c r="LRQ14" s="236"/>
      <c r="LRR14" s="236"/>
      <c r="LRS14" s="236"/>
      <c r="LRT14" s="236"/>
      <c r="LRU14" s="236"/>
      <c r="LRV14" s="236"/>
      <c r="LRW14" s="236"/>
      <c r="LRX14" s="236"/>
      <c r="LRY14" s="236"/>
      <c r="LRZ14" s="236"/>
      <c r="LSA14" s="236"/>
      <c r="LSB14" s="236"/>
      <c r="LSC14" s="236"/>
      <c r="LSD14" s="236"/>
      <c r="LSE14" s="236"/>
      <c r="LSF14" s="236"/>
      <c r="LSG14" s="236"/>
      <c r="LSH14" s="236"/>
      <c r="LSI14" s="236"/>
      <c r="LSJ14" s="236"/>
      <c r="LSK14" s="236"/>
      <c r="LSL14" s="236"/>
      <c r="LSM14" s="236"/>
      <c r="LSN14" s="236"/>
      <c r="LSO14" s="236"/>
      <c r="LSP14" s="236"/>
      <c r="LSQ14" s="236"/>
      <c r="LSR14" s="236"/>
      <c r="LSS14" s="236"/>
      <c r="LST14" s="236"/>
      <c r="LSU14" s="236"/>
      <c r="LSV14" s="236"/>
      <c r="LSW14" s="236"/>
      <c r="LSX14" s="236"/>
      <c r="LSY14" s="236"/>
      <c r="LSZ14" s="236"/>
      <c r="LTA14" s="236"/>
      <c r="LTB14" s="236"/>
      <c r="LTC14" s="236"/>
      <c r="LTD14" s="236"/>
      <c r="LTE14" s="236"/>
      <c r="LTF14" s="236"/>
      <c r="LTG14" s="236"/>
      <c r="LTH14" s="236"/>
      <c r="LTI14" s="236"/>
      <c r="LTJ14" s="236"/>
      <c r="LTK14" s="236"/>
      <c r="LTL14" s="236"/>
      <c r="LTM14" s="236"/>
      <c r="LTN14" s="236"/>
      <c r="LTO14" s="236"/>
      <c r="LTP14" s="236"/>
      <c r="LTQ14" s="236"/>
      <c r="LTR14" s="236"/>
      <c r="LTS14" s="236"/>
      <c r="LTT14" s="236"/>
      <c r="LTU14" s="236"/>
      <c r="LTV14" s="236"/>
      <c r="LTW14" s="236"/>
      <c r="LTX14" s="236"/>
      <c r="LTY14" s="236"/>
      <c r="LTZ14" s="236"/>
      <c r="LUA14" s="236"/>
      <c r="LUB14" s="236"/>
      <c r="LUC14" s="236"/>
      <c r="LUD14" s="236"/>
      <c r="LUE14" s="236"/>
      <c r="LUF14" s="236"/>
      <c r="LUG14" s="236"/>
      <c r="LUH14" s="236"/>
      <c r="LUI14" s="236"/>
      <c r="LUJ14" s="236"/>
      <c r="LUK14" s="236"/>
      <c r="LUL14" s="236"/>
      <c r="LUM14" s="236"/>
      <c r="LUN14" s="236"/>
      <c r="LUO14" s="236"/>
      <c r="LUP14" s="236"/>
      <c r="LUQ14" s="236"/>
      <c r="LUR14" s="236"/>
      <c r="LUS14" s="236"/>
      <c r="LUT14" s="236"/>
      <c r="LUU14" s="236"/>
      <c r="LUV14" s="236"/>
      <c r="LUW14" s="236"/>
      <c r="LUX14" s="236"/>
      <c r="LUY14" s="236"/>
      <c r="LUZ14" s="236"/>
      <c r="LVA14" s="236"/>
      <c r="LVB14" s="236"/>
      <c r="LVC14" s="236"/>
      <c r="LVD14" s="236"/>
      <c r="LVE14" s="236"/>
      <c r="LVF14" s="236"/>
      <c r="LVG14" s="236"/>
      <c r="LVH14" s="236"/>
      <c r="LVI14" s="236"/>
      <c r="LVJ14" s="236"/>
      <c r="LVK14" s="236"/>
      <c r="LVL14" s="236"/>
      <c r="LVM14" s="236"/>
      <c r="LVN14" s="236"/>
      <c r="LVO14" s="236"/>
      <c r="LVP14" s="236"/>
      <c r="LVQ14" s="236"/>
      <c r="LVR14" s="236"/>
      <c r="LVS14" s="236"/>
      <c r="LVT14" s="236"/>
      <c r="LVU14" s="236"/>
      <c r="LVV14" s="236"/>
      <c r="LVW14" s="236"/>
      <c r="LVX14" s="236"/>
      <c r="LVY14" s="236"/>
      <c r="LVZ14" s="236"/>
      <c r="LWA14" s="236"/>
      <c r="LWB14" s="236"/>
      <c r="LWC14" s="236"/>
      <c r="LWD14" s="236"/>
      <c r="LWE14" s="236"/>
      <c r="LWF14" s="236"/>
      <c r="LWG14" s="236"/>
      <c r="LWH14" s="236"/>
      <c r="LWI14" s="236"/>
      <c r="LWJ14" s="236"/>
      <c r="LWK14" s="236"/>
      <c r="LWL14" s="236"/>
      <c r="LWM14" s="236"/>
      <c r="LWN14" s="236"/>
      <c r="LWO14" s="236"/>
      <c r="LWP14" s="236"/>
      <c r="LWQ14" s="236"/>
      <c r="LWR14" s="236"/>
      <c r="LWS14" s="236"/>
      <c r="LWT14" s="236"/>
      <c r="LWU14" s="236"/>
      <c r="LWV14" s="236"/>
      <c r="LWW14" s="236"/>
      <c r="LWX14" s="236"/>
      <c r="LWY14" s="236"/>
      <c r="LWZ14" s="236"/>
      <c r="LXA14" s="236"/>
      <c r="LXB14" s="236"/>
      <c r="LXC14" s="236"/>
      <c r="LXD14" s="236"/>
      <c r="LXE14" s="236"/>
      <c r="LXF14" s="236"/>
      <c r="LXG14" s="236"/>
      <c r="LXH14" s="236"/>
      <c r="LXI14" s="236"/>
      <c r="LXJ14" s="236"/>
      <c r="LXK14" s="236"/>
      <c r="LXL14" s="236"/>
      <c r="LXM14" s="236"/>
      <c r="LXN14" s="236"/>
      <c r="LXO14" s="236"/>
      <c r="LXP14" s="236"/>
      <c r="LXQ14" s="236"/>
      <c r="LXR14" s="236"/>
      <c r="LXS14" s="236"/>
      <c r="LXT14" s="236"/>
      <c r="LXU14" s="236"/>
      <c r="LXV14" s="236"/>
      <c r="LXW14" s="236"/>
      <c r="LXX14" s="236"/>
      <c r="LXY14" s="236"/>
      <c r="LXZ14" s="236"/>
      <c r="LYA14" s="236"/>
      <c r="LYB14" s="236"/>
      <c r="LYC14" s="236"/>
      <c r="LYD14" s="236"/>
      <c r="LYE14" s="236"/>
      <c r="LYF14" s="236"/>
      <c r="LYG14" s="236"/>
      <c r="LYH14" s="236"/>
      <c r="LYI14" s="236"/>
      <c r="LYJ14" s="236"/>
      <c r="LYK14" s="236"/>
      <c r="LYL14" s="236"/>
      <c r="LYM14" s="236"/>
      <c r="LYN14" s="236"/>
      <c r="LYO14" s="236"/>
      <c r="LYP14" s="236"/>
      <c r="LYQ14" s="236"/>
      <c r="LYR14" s="236"/>
      <c r="LYS14" s="236"/>
      <c r="LYT14" s="236"/>
      <c r="LYU14" s="236"/>
      <c r="LYV14" s="236"/>
      <c r="LYW14" s="236"/>
      <c r="LYX14" s="236"/>
      <c r="LYY14" s="236"/>
      <c r="LYZ14" s="236"/>
      <c r="LZA14" s="236"/>
      <c r="LZB14" s="236"/>
      <c r="LZC14" s="236"/>
      <c r="LZD14" s="236"/>
      <c r="LZE14" s="236"/>
      <c r="LZF14" s="236"/>
      <c r="LZG14" s="236"/>
      <c r="LZH14" s="236"/>
      <c r="LZI14" s="236"/>
      <c r="LZJ14" s="236"/>
      <c r="LZK14" s="236"/>
      <c r="LZL14" s="236"/>
      <c r="LZM14" s="236"/>
      <c r="LZN14" s="236"/>
      <c r="LZO14" s="236"/>
      <c r="LZP14" s="236"/>
      <c r="LZQ14" s="236"/>
      <c r="LZR14" s="236"/>
      <c r="LZS14" s="236"/>
      <c r="LZT14" s="236"/>
      <c r="LZU14" s="236"/>
      <c r="LZV14" s="236"/>
      <c r="LZW14" s="236"/>
      <c r="LZX14" s="236"/>
      <c r="LZY14" s="236"/>
      <c r="LZZ14" s="236"/>
      <c r="MAA14" s="236"/>
      <c r="MAB14" s="236"/>
      <c r="MAC14" s="236"/>
      <c r="MAD14" s="236"/>
      <c r="MAE14" s="236"/>
      <c r="MAF14" s="236"/>
      <c r="MAG14" s="236"/>
      <c r="MAH14" s="236"/>
      <c r="MAI14" s="236"/>
      <c r="MAJ14" s="236"/>
      <c r="MAK14" s="236"/>
      <c r="MAL14" s="236"/>
      <c r="MAM14" s="236"/>
      <c r="MAN14" s="236"/>
      <c r="MAO14" s="236"/>
      <c r="MAP14" s="236"/>
      <c r="MAQ14" s="236"/>
      <c r="MAR14" s="236"/>
      <c r="MAS14" s="236"/>
      <c r="MAT14" s="236"/>
      <c r="MAU14" s="236"/>
      <c r="MAV14" s="236"/>
      <c r="MAW14" s="236"/>
      <c r="MAX14" s="236"/>
      <c r="MAY14" s="236"/>
      <c r="MAZ14" s="236"/>
      <c r="MBA14" s="236"/>
      <c r="MBB14" s="236"/>
      <c r="MBC14" s="236"/>
      <c r="MBD14" s="236"/>
      <c r="MBE14" s="236"/>
      <c r="MBF14" s="236"/>
      <c r="MBG14" s="236"/>
      <c r="MBH14" s="236"/>
      <c r="MBI14" s="236"/>
      <c r="MBJ14" s="236"/>
      <c r="MBK14" s="236"/>
      <c r="MBL14" s="236"/>
      <c r="MBM14" s="236"/>
      <c r="MBN14" s="236"/>
      <c r="MBO14" s="236"/>
      <c r="MBP14" s="236"/>
      <c r="MBQ14" s="236"/>
      <c r="MBR14" s="236"/>
      <c r="MBS14" s="236"/>
      <c r="MBT14" s="236"/>
      <c r="MBU14" s="236"/>
      <c r="MBV14" s="236"/>
      <c r="MBW14" s="236"/>
      <c r="MBX14" s="236"/>
      <c r="MBY14" s="236"/>
      <c r="MBZ14" s="236"/>
      <c r="MCA14" s="236"/>
      <c r="MCB14" s="236"/>
      <c r="MCC14" s="236"/>
      <c r="MCD14" s="236"/>
      <c r="MCE14" s="236"/>
      <c r="MCF14" s="236"/>
      <c r="MCG14" s="236"/>
      <c r="MCH14" s="236"/>
      <c r="MCI14" s="236"/>
      <c r="MCJ14" s="236"/>
      <c r="MCK14" s="236"/>
      <c r="MCL14" s="236"/>
      <c r="MCM14" s="236"/>
      <c r="MCN14" s="236"/>
      <c r="MCO14" s="236"/>
      <c r="MCP14" s="236"/>
      <c r="MCQ14" s="236"/>
      <c r="MCR14" s="236"/>
      <c r="MCS14" s="236"/>
      <c r="MCT14" s="236"/>
      <c r="MCU14" s="236"/>
      <c r="MCV14" s="236"/>
      <c r="MCW14" s="236"/>
      <c r="MCX14" s="236"/>
      <c r="MCY14" s="236"/>
      <c r="MCZ14" s="236"/>
      <c r="MDA14" s="236"/>
      <c r="MDB14" s="236"/>
      <c r="MDC14" s="236"/>
      <c r="MDD14" s="236"/>
      <c r="MDE14" s="236"/>
      <c r="MDF14" s="236"/>
      <c r="MDG14" s="236"/>
      <c r="MDH14" s="236"/>
      <c r="MDI14" s="236"/>
      <c r="MDJ14" s="236"/>
      <c r="MDK14" s="236"/>
      <c r="MDL14" s="236"/>
      <c r="MDM14" s="236"/>
      <c r="MDN14" s="236"/>
      <c r="MDO14" s="236"/>
      <c r="MDP14" s="236"/>
      <c r="MDQ14" s="236"/>
      <c r="MDR14" s="236"/>
      <c r="MDS14" s="236"/>
      <c r="MDT14" s="236"/>
      <c r="MDU14" s="236"/>
      <c r="MDV14" s="236"/>
      <c r="MDW14" s="236"/>
      <c r="MDX14" s="236"/>
      <c r="MDY14" s="236"/>
      <c r="MDZ14" s="236"/>
      <c r="MEA14" s="236"/>
      <c r="MEB14" s="236"/>
      <c r="MEC14" s="236"/>
      <c r="MED14" s="236"/>
      <c r="MEE14" s="236"/>
      <c r="MEF14" s="236"/>
      <c r="MEG14" s="236"/>
      <c r="MEH14" s="236"/>
      <c r="MEI14" s="236"/>
      <c r="MEJ14" s="236"/>
      <c r="MEK14" s="236"/>
      <c r="MEL14" s="236"/>
      <c r="MEM14" s="236"/>
      <c r="MEN14" s="236"/>
      <c r="MEO14" s="236"/>
      <c r="MEP14" s="236"/>
      <c r="MEQ14" s="236"/>
      <c r="MER14" s="236"/>
      <c r="MES14" s="236"/>
      <c r="MET14" s="236"/>
      <c r="MEU14" s="236"/>
      <c r="MEV14" s="236"/>
      <c r="MEW14" s="236"/>
      <c r="MEX14" s="236"/>
      <c r="MEY14" s="236"/>
      <c r="MEZ14" s="236"/>
      <c r="MFA14" s="236"/>
      <c r="MFB14" s="236"/>
      <c r="MFC14" s="236"/>
      <c r="MFD14" s="236"/>
      <c r="MFE14" s="236"/>
      <c r="MFF14" s="236"/>
      <c r="MFG14" s="236"/>
      <c r="MFH14" s="236"/>
      <c r="MFI14" s="236"/>
      <c r="MFJ14" s="236"/>
      <c r="MFK14" s="236"/>
      <c r="MFL14" s="236"/>
      <c r="MFM14" s="236"/>
      <c r="MFN14" s="236"/>
      <c r="MFO14" s="236"/>
      <c r="MFP14" s="236"/>
      <c r="MFQ14" s="236"/>
      <c r="MFR14" s="236"/>
      <c r="MFS14" s="236"/>
      <c r="MFT14" s="236"/>
      <c r="MFU14" s="236"/>
      <c r="MFV14" s="236"/>
      <c r="MFW14" s="236"/>
      <c r="MFX14" s="236"/>
      <c r="MFY14" s="236"/>
      <c r="MFZ14" s="236"/>
      <c r="MGA14" s="236"/>
      <c r="MGB14" s="236"/>
      <c r="MGC14" s="236"/>
      <c r="MGD14" s="236"/>
      <c r="MGE14" s="236"/>
      <c r="MGF14" s="236"/>
      <c r="MGG14" s="236"/>
      <c r="MGH14" s="236"/>
      <c r="MGI14" s="236"/>
      <c r="MGJ14" s="236"/>
      <c r="MGK14" s="236"/>
      <c r="MGL14" s="236"/>
      <c r="MGM14" s="236"/>
      <c r="MGN14" s="236"/>
      <c r="MGO14" s="236"/>
      <c r="MGP14" s="236"/>
      <c r="MGQ14" s="236"/>
      <c r="MGR14" s="236"/>
      <c r="MGS14" s="236"/>
      <c r="MGT14" s="236"/>
      <c r="MGU14" s="236"/>
      <c r="MGV14" s="236"/>
      <c r="MGW14" s="236"/>
      <c r="MGX14" s="236"/>
      <c r="MGY14" s="236"/>
      <c r="MGZ14" s="236"/>
      <c r="MHA14" s="236"/>
      <c r="MHB14" s="236"/>
      <c r="MHC14" s="236"/>
      <c r="MHD14" s="236"/>
      <c r="MHE14" s="236"/>
      <c r="MHF14" s="236"/>
      <c r="MHG14" s="236"/>
      <c r="MHH14" s="236"/>
      <c r="MHI14" s="236"/>
      <c r="MHJ14" s="236"/>
      <c r="MHK14" s="236"/>
      <c r="MHL14" s="236"/>
      <c r="MHM14" s="236"/>
      <c r="MHN14" s="236"/>
      <c r="MHO14" s="236"/>
      <c r="MHP14" s="236"/>
      <c r="MHQ14" s="236"/>
      <c r="MHR14" s="236"/>
      <c r="MHS14" s="236"/>
      <c r="MHT14" s="236"/>
      <c r="MHU14" s="236"/>
      <c r="MHV14" s="236"/>
      <c r="MHW14" s="236"/>
      <c r="MHX14" s="236"/>
      <c r="MHY14" s="236"/>
      <c r="MHZ14" s="236"/>
      <c r="MIA14" s="236"/>
      <c r="MIB14" s="236"/>
      <c r="MIC14" s="236"/>
      <c r="MID14" s="236"/>
      <c r="MIE14" s="236"/>
      <c r="MIF14" s="236"/>
      <c r="MIG14" s="236"/>
      <c r="MIH14" s="236"/>
      <c r="MII14" s="236"/>
      <c r="MIJ14" s="236"/>
      <c r="MIK14" s="236"/>
      <c r="MIL14" s="236"/>
      <c r="MIM14" s="236"/>
      <c r="MIN14" s="236"/>
      <c r="MIO14" s="236"/>
      <c r="MIP14" s="236"/>
      <c r="MIQ14" s="236"/>
      <c r="MIR14" s="236"/>
      <c r="MIS14" s="236"/>
      <c r="MIT14" s="236"/>
      <c r="MIU14" s="236"/>
      <c r="MIV14" s="236"/>
      <c r="MIW14" s="236"/>
      <c r="MIX14" s="236"/>
      <c r="MIY14" s="236"/>
      <c r="MIZ14" s="236"/>
      <c r="MJA14" s="236"/>
      <c r="MJB14" s="236"/>
      <c r="MJC14" s="236"/>
      <c r="MJD14" s="236"/>
      <c r="MJE14" s="236"/>
      <c r="MJF14" s="236"/>
      <c r="MJG14" s="236"/>
      <c r="MJH14" s="236"/>
      <c r="MJI14" s="236"/>
      <c r="MJJ14" s="236"/>
      <c r="MJK14" s="236"/>
      <c r="MJL14" s="236"/>
      <c r="MJM14" s="236"/>
      <c r="MJN14" s="236"/>
      <c r="MJO14" s="236"/>
      <c r="MJP14" s="236"/>
      <c r="MJQ14" s="236"/>
      <c r="MJR14" s="236"/>
      <c r="MJS14" s="236"/>
      <c r="MJT14" s="236"/>
      <c r="MJU14" s="236"/>
      <c r="MJV14" s="236"/>
      <c r="MJW14" s="236"/>
      <c r="MJX14" s="236"/>
      <c r="MJY14" s="236"/>
      <c r="MJZ14" s="236"/>
      <c r="MKA14" s="236"/>
      <c r="MKB14" s="236"/>
      <c r="MKC14" s="236"/>
      <c r="MKD14" s="236"/>
      <c r="MKE14" s="236"/>
      <c r="MKF14" s="236"/>
      <c r="MKG14" s="236"/>
      <c r="MKH14" s="236"/>
      <c r="MKI14" s="236"/>
      <c r="MKJ14" s="236"/>
      <c r="MKK14" s="236"/>
      <c r="MKL14" s="236"/>
      <c r="MKM14" s="236"/>
      <c r="MKN14" s="236"/>
      <c r="MKO14" s="236"/>
      <c r="MKP14" s="236"/>
      <c r="MKQ14" s="236"/>
      <c r="MKR14" s="236"/>
      <c r="MKS14" s="236"/>
      <c r="MKT14" s="236"/>
      <c r="MKU14" s="236"/>
      <c r="MKV14" s="236"/>
      <c r="MKW14" s="236"/>
      <c r="MKX14" s="236"/>
      <c r="MKY14" s="236"/>
      <c r="MKZ14" s="236"/>
      <c r="MLA14" s="236"/>
      <c r="MLB14" s="236"/>
      <c r="MLC14" s="236"/>
      <c r="MLD14" s="236"/>
      <c r="MLE14" s="236"/>
      <c r="MLF14" s="236"/>
      <c r="MLG14" s="236"/>
      <c r="MLH14" s="236"/>
      <c r="MLI14" s="236"/>
      <c r="MLJ14" s="236"/>
      <c r="MLK14" s="236"/>
      <c r="MLL14" s="236"/>
      <c r="MLM14" s="236"/>
      <c r="MLN14" s="236"/>
      <c r="MLO14" s="236"/>
      <c r="MLP14" s="236"/>
      <c r="MLQ14" s="236"/>
      <c r="MLR14" s="236"/>
      <c r="MLS14" s="236"/>
      <c r="MLT14" s="236"/>
      <c r="MLU14" s="236"/>
      <c r="MLV14" s="236"/>
      <c r="MLW14" s="236"/>
      <c r="MLX14" s="236"/>
      <c r="MLY14" s="236"/>
      <c r="MLZ14" s="236"/>
      <c r="MMA14" s="236"/>
      <c r="MMB14" s="236"/>
      <c r="MMC14" s="236"/>
      <c r="MMD14" s="236"/>
      <c r="MME14" s="236"/>
      <c r="MMF14" s="236"/>
      <c r="MMG14" s="236"/>
      <c r="MMH14" s="236"/>
      <c r="MMI14" s="236"/>
      <c r="MMJ14" s="236"/>
      <c r="MMK14" s="236"/>
      <c r="MML14" s="236"/>
      <c r="MMM14" s="236"/>
      <c r="MMN14" s="236"/>
      <c r="MMO14" s="236"/>
      <c r="MMP14" s="236"/>
      <c r="MMQ14" s="236"/>
      <c r="MMR14" s="236"/>
      <c r="MMS14" s="236"/>
      <c r="MMT14" s="236"/>
      <c r="MMU14" s="236"/>
      <c r="MMV14" s="236"/>
      <c r="MMW14" s="236"/>
      <c r="MMX14" s="236"/>
      <c r="MMY14" s="236"/>
      <c r="MMZ14" s="236"/>
      <c r="MNA14" s="236"/>
      <c r="MNB14" s="236"/>
      <c r="MNC14" s="236"/>
      <c r="MND14" s="236"/>
      <c r="MNE14" s="236"/>
      <c r="MNF14" s="236"/>
      <c r="MNG14" s="236"/>
      <c r="MNH14" s="236"/>
      <c r="MNI14" s="236"/>
      <c r="MNJ14" s="236"/>
      <c r="MNK14" s="236"/>
      <c r="MNL14" s="236"/>
      <c r="MNM14" s="236"/>
      <c r="MNN14" s="236"/>
      <c r="MNO14" s="236"/>
      <c r="MNP14" s="236"/>
      <c r="MNQ14" s="236"/>
      <c r="MNR14" s="236"/>
      <c r="MNS14" s="236"/>
      <c r="MNT14" s="236"/>
      <c r="MNU14" s="236"/>
      <c r="MNV14" s="236"/>
      <c r="MNW14" s="236"/>
      <c r="MNX14" s="236"/>
      <c r="MNY14" s="236"/>
      <c r="MNZ14" s="236"/>
      <c r="MOA14" s="236"/>
      <c r="MOB14" s="236"/>
      <c r="MOC14" s="236"/>
      <c r="MOD14" s="236"/>
      <c r="MOE14" s="236"/>
      <c r="MOF14" s="236"/>
      <c r="MOG14" s="236"/>
      <c r="MOH14" s="236"/>
      <c r="MOI14" s="236"/>
      <c r="MOJ14" s="236"/>
      <c r="MOK14" s="236"/>
      <c r="MOL14" s="236"/>
      <c r="MOM14" s="236"/>
      <c r="MON14" s="236"/>
      <c r="MOO14" s="236"/>
      <c r="MOP14" s="236"/>
      <c r="MOQ14" s="236"/>
      <c r="MOR14" s="236"/>
      <c r="MOS14" s="236"/>
      <c r="MOT14" s="236"/>
      <c r="MOU14" s="236"/>
      <c r="MOV14" s="236"/>
      <c r="MOW14" s="236"/>
      <c r="MOX14" s="236"/>
      <c r="MOY14" s="236"/>
      <c r="MOZ14" s="236"/>
      <c r="MPA14" s="236"/>
      <c r="MPB14" s="236"/>
      <c r="MPC14" s="236"/>
      <c r="MPD14" s="236"/>
      <c r="MPE14" s="236"/>
      <c r="MPF14" s="236"/>
      <c r="MPG14" s="236"/>
      <c r="MPH14" s="236"/>
      <c r="MPI14" s="236"/>
      <c r="MPJ14" s="236"/>
      <c r="MPK14" s="236"/>
      <c r="MPL14" s="236"/>
      <c r="MPM14" s="236"/>
      <c r="MPN14" s="236"/>
      <c r="MPO14" s="236"/>
      <c r="MPP14" s="236"/>
      <c r="MPQ14" s="236"/>
      <c r="MPR14" s="236"/>
      <c r="MPS14" s="236"/>
      <c r="MPT14" s="236"/>
      <c r="MPU14" s="236"/>
      <c r="MPV14" s="236"/>
      <c r="MPW14" s="236"/>
      <c r="MPX14" s="236"/>
      <c r="MPY14" s="236"/>
      <c r="MPZ14" s="236"/>
      <c r="MQA14" s="236"/>
      <c r="MQB14" s="236"/>
      <c r="MQC14" s="236"/>
      <c r="MQD14" s="236"/>
      <c r="MQE14" s="236"/>
      <c r="MQF14" s="236"/>
      <c r="MQG14" s="236"/>
      <c r="MQH14" s="236"/>
      <c r="MQI14" s="236"/>
      <c r="MQJ14" s="236"/>
      <c r="MQK14" s="236"/>
      <c r="MQL14" s="236"/>
      <c r="MQM14" s="236"/>
      <c r="MQN14" s="236"/>
      <c r="MQO14" s="236"/>
      <c r="MQP14" s="236"/>
      <c r="MQQ14" s="236"/>
      <c r="MQR14" s="236"/>
      <c r="MQS14" s="236"/>
      <c r="MQT14" s="236"/>
      <c r="MQU14" s="236"/>
      <c r="MQV14" s="236"/>
      <c r="MQW14" s="236"/>
      <c r="MQX14" s="236"/>
      <c r="MQY14" s="236"/>
      <c r="MQZ14" s="236"/>
      <c r="MRA14" s="236"/>
      <c r="MRB14" s="236"/>
      <c r="MRC14" s="236"/>
      <c r="MRD14" s="236"/>
      <c r="MRE14" s="236"/>
      <c r="MRF14" s="236"/>
      <c r="MRG14" s="236"/>
      <c r="MRH14" s="236"/>
      <c r="MRI14" s="236"/>
      <c r="MRJ14" s="236"/>
      <c r="MRK14" s="236"/>
      <c r="MRL14" s="236"/>
      <c r="MRM14" s="236"/>
      <c r="MRN14" s="236"/>
      <c r="MRO14" s="236"/>
      <c r="MRP14" s="236"/>
      <c r="MRQ14" s="236"/>
      <c r="MRR14" s="236"/>
      <c r="MRS14" s="236"/>
      <c r="MRT14" s="236"/>
      <c r="MRU14" s="236"/>
      <c r="MRV14" s="236"/>
      <c r="MRW14" s="236"/>
      <c r="MRX14" s="236"/>
      <c r="MRY14" s="236"/>
      <c r="MRZ14" s="236"/>
      <c r="MSA14" s="236"/>
      <c r="MSB14" s="236"/>
      <c r="MSC14" s="236"/>
      <c r="MSD14" s="236"/>
      <c r="MSE14" s="236"/>
      <c r="MSF14" s="236"/>
      <c r="MSG14" s="236"/>
      <c r="MSH14" s="236"/>
      <c r="MSI14" s="236"/>
      <c r="MSJ14" s="236"/>
      <c r="MSK14" s="236"/>
      <c r="MSL14" s="236"/>
      <c r="MSM14" s="236"/>
      <c r="MSN14" s="236"/>
      <c r="MSO14" s="236"/>
      <c r="MSP14" s="236"/>
      <c r="MSQ14" s="236"/>
      <c r="MSR14" s="236"/>
      <c r="MSS14" s="236"/>
      <c r="MST14" s="236"/>
      <c r="MSU14" s="236"/>
      <c r="MSV14" s="236"/>
      <c r="MSW14" s="236"/>
      <c r="MSX14" s="236"/>
      <c r="MSY14" s="236"/>
      <c r="MSZ14" s="236"/>
      <c r="MTA14" s="236"/>
      <c r="MTB14" s="236"/>
      <c r="MTC14" s="236"/>
      <c r="MTD14" s="236"/>
      <c r="MTE14" s="236"/>
      <c r="MTF14" s="236"/>
      <c r="MTG14" s="236"/>
      <c r="MTH14" s="236"/>
      <c r="MTI14" s="236"/>
      <c r="MTJ14" s="236"/>
      <c r="MTK14" s="236"/>
      <c r="MTL14" s="236"/>
      <c r="MTM14" s="236"/>
      <c r="MTN14" s="236"/>
      <c r="MTO14" s="236"/>
      <c r="MTP14" s="236"/>
      <c r="MTQ14" s="236"/>
      <c r="MTR14" s="236"/>
      <c r="MTS14" s="236"/>
      <c r="MTT14" s="236"/>
      <c r="MTU14" s="236"/>
      <c r="MTV14" s="236"/>
      <c r="MTW14" s="236"/>
      <c r="MTX14" s="236"/>
      <c r="MTY14" s="236"/>
      <c r="MTZ14" s="236"/>
      <c r="MUA14" s="236"/>
      <c r="MUB14" s="236"/>
      <c r="MUC14" s="236"/>
      <c r="MUD14" s="236"/>
      <c r="MUE14" s="236"/>
      <c r="MUF14" s="236"/>
      <c r="MUG14" s="236"/>
      <c r="MUH14" s="236"/>
      <c r="MUI14" s="236"/>
      <c r="MUJ14" s="236"/>
      <c r="MUK14" s="236"/>
      <c r="MUL14" s="236"/>
      <c r="MUM14" s="236"/>
      <c r="MUN14" s="236"/>
      <c r="MUO14" s="236"/>
      <c r="MUP14" s="236"/>
      <c r="MUQ14" s="236"/>
      <c r="MUR14" s="236"/>
      <c r="MUS14" s="236"/>
      <c r="MUT14" s="236"/>
      <c r="MUU14" s="236"/>
      <c r="MUV14" s="236"/>
      <c r="MUW14" s="236"/>
      <c r="MUX14" s="236"/>
      <c r="MUY14" s="236"/>
      <c r="MUZ14" s="236"/>
      <c r="MVA14" s="236"/>
      <c r="MVB14" s="236"/>
      <c r="MVC14" s="236"/>
      <c r="MVD14" s="236"/>
      <c r="MVE14" s="236"/>
      <c r="MVF14" s="236"/>
      <c r="MVG14" s="236"/>
      <c r="MVH14" s="236"/>
      <c r="MVI14" s="236"/>
      <c r="MVJ14" s="236"/>
      <c r="MVK14" s="236"/>
      <c r="MVL14" s="236"/>
      <c r="MVM14" s="236"/>
      <c r="MVN14" s="236"/>
      <c r="MVO14" s="236"/>
      <c r="MVP14" s="236"/>
      <c r="MVQ14" s="236"/>
      <c r="MVR14" s="236"/>
      <c r="MVS14" s="236"/>
      <c r="MVT14" s="236"/>
      <c r="MVU14" s="236"/>
      <c r="MVV14" s="236"/>
      <c r="MVW14" s="236"/>
      <c r="MVX14" s="236"/>
      <c r="MVY14" s="236"/>
      <c r="MVZ14" s="236"/>
      <c r="MWA14" s="236"/>
      <c r="MWB14" s="236"/>
      <c r="MWC14" s="236"/>
      <c r="MWD14" s="236"/>
      <c r="MWE14" s="236"/>
      <c r="MWF14" s="236"/>
      <c r="MWG14" s="236"/>
      <c r="MWH14" s="236"/>
      <c r="MWI14" s="236"/>
      <c r="MWJ14" s="236"/>
      <c r="MWK14" s="236"/>
      <c r="MWL14" s="236"/>
      <c r="MWM14" s="236"/>
      <c r="MWN14" s="236"/>
      <c r="MWO14" s="236"/>
      <c r="MWP14" s="236"/>
      <c r="MWQ14" s="236"/>
      <c r="MWR14" s="236"/>
      <c r="MWS14" s="236"/>
      <c r="MWT14" s="236"/>
      <c r="MWU14" s="236"/>
      <c r="MWV14" s="236"/>
      <c r="MWW14" s="236"/>
      <c r="MWX14" s="236"/>
      <c r="MWY14" s="236"/>
      <c r="MWZ14" s="236"/>
      <c r="MXA14" s="236"/>
      <c r="MXB14" s="236"/>
      <c r="MXC14" s="236"/>
      <c r="MXD14" s="236"/>
      <c r="MXE14" s="236"/>
      <c r="MXF14" s="236"/>
      <c r="MXG14" s="236"/>
      <c r="MXH14" s="236"/>
      <c r="MXI14" s="236"/>
      <c r="MXJ14" s="236"/>
      <c r="MXK14" s="236"/>
      <c r="MXL14" s="236"/>
      <c r="MXM14" s="236"/>
      <c r="MXN14" s="236"/>
      <c r="MXO14" s="236"/>
      <c r="MXP14" s="236"/>
      <c r="MXQ14" s="236"/>
      <c r="MXR14" s="236"/>
      <c r="MXS14" s="236"/>
      <c r="MXT14" s="236"/>
      <c r="MXU14" s="236"/>
      <c r="MXV14" s="236"/>
      <c r="MXW14" s="236"/>
      <c r="MXX14" s="236"/>
      <c r="MXY14" s="236"/>
      <c r="MXZ14" s="236"/>
      <c r="MYA14" s="236"/>
      <c r="MYB14" s="236"/>
      <c r="MYC14" s="236"/>
      <c r="MYD14" s="236"/>
      <c r="MYE14" s="236"/>
      <c r="MYF14" s="236"/>
      <c r="MYG14" s="236"/>
      <c r="MYH14" s="236"/>
      <c r="MYI14" s="236"/>
      <c r="MYJ14" s="236"/>
      <c r="MYK14" s="236"/>
      <c r="MYL14" s="236"/>
      <c r="MYM14" s="236"/>
      <c r="MYN14" s="236"/>
      <c r="MYO14" s="236"/>
      <c r="MYP14" s="236"/>
      <c r="MYQ14" s="236"/>
      <c r="MYR14" s="236"/>
      <c r="MYS14" s="236"/>
      <c r="MYT14" s="236"/>
      <c r="MYU14" s="236"/>
      <c r="MYV14" s="236"/>
      <c r="MYW14" s="236"/>
      <c r="MYX14" s="236"/>
      <c r="MYY14" s="236"/>
      <c r="MYZ14" s="236"/>
      <c r="MZA14" s="236"/>
      <c r="MZB14" s="236"/>
      <c r="MZC14" s="236"/>
      <c r="MZD14" s="236"/>
      <c r="MZE14" s="236"/>
      <c r="MZF14" s="236"/>
      <c r="MZG14" s="236"/>
      <c r="MZH14" s="236"/>
      <c r="MZI14" s="236"/>
      <c r="MZJ14" s="236"/>
      <c r="MZK14" s="236"/>
      <c r="MZL14" s="236"/>
      <c r="MZM14" s="236"/>
      <c r="MZN14" s="236"/>
      <c r="MZO14" s="236"/>
      <c r="MZP14" s="236"/>
      <c r="MZQ14" s="236"/>
      <c r="MZR14" s="236"/>
      <c r="MZS14" s="236"/>
      <c r="MZT14" s="236"/>
      <c r="MZU14" s="236"/>
      <c r="MZV14" s="236"/>
      <c r="MZW14" s="236"/>
      <c r="MZX14" s="236"/>
      <c r="MZY14" s="236"/>
      <c r="MZZ14" s="236"/>
      <c r="NAA14" s="236"/>
      <c r="NAB14" s="236"/>
      <c r="NAC14" s="236"/>
      <c r="NAD14" s="236"/>
      <c r="NAE14" s="236"/>
      <c r="NAF14" s="236"/>
      <c r="NAG14" s="236"/>
      <c r="NAH14" s="236"/>
      <c r="NAI14" s="236"/>
      <c r="NAJ14" s="236"/>
      <c r="NAK14" s="236"/>
      <c r="NAL14" s="236"/>
      <c r="NAM14" s="236"/>
      <c r="NAN14" s="236"/>
      <c r="NAO14" s="236"/>
      <c r="NAP14" s="236"/>
      <c r="NAQ14" s="236"/>
      <c r="NAR14" s="236"/>
      <c r="NAS14" s="236"/>
      <c r="NAT14" s="236"/>
      <c r="NAU14" s="236"/>
      <c r="NAV14" s="236"/>
      <c r="NAW14" s="236"/>
      <c r="NAX14" s="236"/>
      <c r="NAY14" s="236"/>
      <c r="NAZ14" s="236"/>
      <c r="NBA14" s="236"/>
      <c r="NBB14" s="236"/>
      <c r="NBC14" s="236"/>
      <c r="NBD14" s="236"/>
      <c r="NBE14" s="236"/>
      <c r="NBF14" s="236"/>
      <c r="NBG14" s="236"/>
      <c r="NBH14" s="236"/>
      <c r="NBI14" s="236"/>
      <c r="NBJ14" s="236"/>
      <c r="NBK14" s="236"/>
      <c r="NBL14" s="236"/>
      <c r="NBM14" s="236"/>
      <c r="NBN14" s="236"/>
      <c r="NBO14" s="236"/>
      <c r="NBP14" s="236"/>
      <c r="NBQ14" s="236"/>
      <c r="NBR14" s="236"/>
      <c r="NBS14" s="236"/>
      <c r="NBT14" s="236"/>
      <c r="NBU14" s="236"/>
      <c r="NBV14" s="236"/>
      <c r="NBW14" s="236"/>
      <c r="NBX14" s="236"/>
      <c r="NBY14" s="236"/>
      <c r="NBZ14" s="236"/>
      <c r="NCA14" s="236"/>
      <c r="NCB14" s="236"/>
      <c r="NCC14" s="236"/>
      <c r="NCD14" s="236"/>
      <c r="NCE14" s="236"/>
      <c r="NCF14" s="236"/>
      <c r="NCG14" s="236"/>
      <c r="NCH14" s="236"/>
      <c r="NCI14" s="236"/>
      <c r="NCJ14" s="236"/>
      <c r="NCK14" s="236"/>
      <c r="NCL14" s="236"/>
      <c r="NCM14" s="236"/>
      <c r="NCN14" s="236"/>
      <c r="NCO14" s="236"/>
      <c r="NCP14" s="236"/>
      <c r="NCQ14" s="236"/>
      <c r="NCR14" s="236"/>
      <c r="NCS14" s="236"/>
      <c r="NCT14" s="236"/>
      <c r="NCU14" s="236"/>
      <c r="NCV14" s="236"/>
      <c r="NCW14" s="236"/>
      <c r="NCX14" s="236"/>
      <c r="NCY14" s="236"/>
      <c r="NCZ14" s="236"/>
      <c r="NDA14" s="236"/>
      <c r="NDB14" s="236"/>
      <c r="NDC14" s="236"/>
      <c r="NDD14" s="236"/>
      <c r="NDE14" s="236"/>
      <c r="NDF14" s="236"/>
      <c r="NDG14" s="236"/>
      <c r="NDH14" s="236"/>
      <c r="NDI14" s="236"/>
      <c r="NDJ14" s="236"/>
      <c r="NDK14" s="236"/>
      <c r="NDL14" s="236"/>
      <c r="NDM14" s="236"/>
      <c r="NDN14" s="236"/>
      <c r="NDO14" s="236"/>
      <c r="NDP14" s="236"/>
      <c r="NDQ14" s="236"/>
      <c r="NDR14" s="236"/>
      <c r="NDS14" s="236"/>
      <c r="NDT14" s="236"/>
      <c r="NDU14" s="236"/>
      <c r="NDV14" s="236"/>
      <c r="NDW14" s="236"/>
      <c r="NDX14" s="236"/>
      <c r="NDY14" s="236"/>
      <c r="NDZ14" s="236"/>
      <c r="NEA14" s="236"/>
      <c r="NEB14" s="236"/>
      <c r="NEC14" s="236"/>
      <c r="NED14" s="236"/>
      <c r="NEE14" s="236"/>
      <c r="NEF14" s="236"/>
      <c r="NEG14" s="236"/>
      <c r="NEH14" s="236"/>
      <c r="NEI14" s="236"/>
      <c r="NEJ14" s="236"/>
      <c r="NEK14" s="236"/>
      <c r="NEL14" s="236"/>
      <c r="NEM14" s="236"/>
      <c r="NEN14" s="236"/>
      <c r="NEO14" s="236"/>
      <c r="NEP14" s="236"/>
      <c r="NEQ14" s="236"/>
      <c r="NER14" s="236"/>
      <c r="NES14" s="236"/>
      <c r="NET14" s="236"/>
      <c r="NEU14" s="236"/>
      <c r="NEV14" s="236"/>
      <c r="NEW14" s="236"/>
      <c r="NEX14" s="236"/>
      <c r="NEY14" s="236"/>
      <c r="NEZ14" s="236"/>
      <c r="NFA14" s="236"/>
      <c r="NFB14" s="236"/>
      <c r="NFC14" s="236"/>
      <c r="NFD14" s="236"/>
      <c r="NFE14" s="236"/>
      <c r="NFF14" s="236"/>
      <c r="NFG14" s="236"/>
      <c r="NFH14" s="236"/>
      <c r="NFI14" s="236"/>
      <c r="NFJ14" s="236"/>
      <c r="NFK14" s="236"/>
      <c r="NFL14" s="236"/>
      <c r="NFM14" s="236"/>
      <c r="NFN14" s="236"/>
      <c r="NFO14" s="236"/>
      <c r="NFP14" s="236"/>
      <c r="NFQ14" s="236"/>
      <c r="NFR14" s="236"/>
      <c r="NFS14" s="236"/>
      <c r="NFT14" s="236"/>
      <c r="NFU14" s="236"/>
      <c r="NFV14" s="236"/>
      <c r="NFW14" s="236"/>
      <c r="NFX14" s="236"/>
      <c r="NFY14" s="236"/>
      <c r="NFZ14" s="236"/>
      <c r="NGA14" s="236"/>
      <c r="NGB14" s="236"/>
      <c r="NGC14" s="236"/>
      <c r="NGD14" s="236"/>
      <c r="NGE14" s="236"/>
      <c r="NGF14" s="236"/>
      <c r="NGG14" s="236"/>
      <c r="NGH14" s="236"/>
      <c r="NGI14" s="236"/>
      <c r="NGJ14" s="236"/>
      <c r="NGK14" s="236"/>
      <c r="NGL14" s="236"/>
      <c r="NGM14" s="236"/>
      <c r="NGN14" s="236"/>
      <c r="NGO14" s="236"/>
      <c r="NGP14" s="236"/>
      <c r="NGQ14" s="236"/>
      <c r="NGR14" s="236"/>
      <c r="NGS14" s="236"/>
      <c r="NGT14" s="236"/>
      <c r="NGU14" s="236"/>
      <c r="NGV14" s="236"/>
      <c r="NGW14" s="236"/>
      <c r="NGX14" s="236"/>
      <c r="NGY14" s="236"/>
      <c r="NGZ14" s="236"/>
      <c r="NHA14" s="236"/>
      <c r="NHB14" s="236"/>
      <c r="NHC14" s="236"/>
      <c r="NHD14" s="236"/>
      <c r="NHE14" s="236"/>
      <c r="NHF14" s="236"/>
      <c r="NHG14" s="236"/>
      <c r="NHH14" s="236"/>
      <c r="NHI14" s="236"/>
      <c r="NHJ14" s="236"/>
      <c r="NHK14" s="236"/>
      <c r="NHL14" s="236"/>
      <c r="NHM14" s="236"/>
      <c r="NHN14" s="236"/>
      <c r="NHO14" s="236"/>
      <c r="NHP14" s="236"/>
      <c r="NHQ14" s="236"/>
      <c r="NHR14" s="236"/>
      <c r="NHS14" s="236"/>
      <c r="NHT14" s="236"/>
      <c r="NHU14" s="236"/>
      <c r="NHV14" s="236"/>
      <c r="NHW14" s="236"/>
      <c r="NHX14" s="236"/>
      <c r="NHY14" s="236"/>
      <c r="NHZ14" s="236"/>
      <c r="NIA14" s="236"/>
      <c r="NIB14" s="236"/>
      <c r="NIC14" s="236"/>
      <c r="NID14" s="236"/>
      <c r="NIE14" s="236"/>
      <c r="NIF14" s="236"/>
      <c r="NIG14" s="236"/>
      <c r="NIH14" s="236"/>
      <c r="NII14" s="236"/>
      <c r="NIJ14" s="236"/>
      <c r="NIK14" s="236"/>
      <c r="NIL14" s="236"/>
      <c r="NIM14" s="236"/>
      <c r="NIN14" s="236"/>
      <c r="NIO14" s="236"/>
      <c r="NIP14" s="236"/>
      <c r="NIQ14" s="236"/>
      <c r="NIR14" s="236"/>
      <c r="NIS14" s="236"/>
      <c r="NIT14" s="236"/>
      <c r="NIU14" s="236"/>
      <c r="NIV14" s="236"/>
      <c r="NIW14" s="236"/>
      <c r="NIX14" s="236"/>
      <c r="NIY14" s="236"/>
      <c r="NIZ14" s="236"/>
      <c r="NJA14" s="236"/>
      <c r="NJB14" s="236"/>
      <c r="NJC14" s="236"/>
      <c r="NJD14" s="236"/>
      <c r="NJE14" s="236"/>
      <c r="NJF14" s="236"/>
      <c r="NJG14" s="236"/>
      <c r="NJH14" s="236"/>
      <c r="NJI14" s="236"/>
      <c r="NJJ14" s="236"/>
      <c r="NJK14" s="236"/>
      <c r="NJL14" s="236"/>
      <c r="NJM14" s="236"/>
      <c r="NJN14" s="236"/>
      <c r="NJO14" s="236"/>
      <c r="NJP14" s="236"/>
      <c r="NJQ14" s="236"/>
      <c r="NJR14" s="236"/>
      <c r="NJS14" s="236"/>
      <c r="NJT14" s="236"/>
      <c r="NJU14" s="236"/>
      <c r="NJV14" s="236"/>
      <c r="NJW14" s="236"/>
      <c r="NJX14" s="236"/>
      <c r="NJY14" s="236"/>
      <c r="NJZ14" s="236"/>
      <c r="NKA14" s="236"/>
      <c r="NKB14" s="236"/>
      <c r="NKC14" s="236"/>
      <c r="NKD14" s="236"/>
      <c r="NKE14" s="236"/>
      <c r="NKF14" s="236"/>
      <c r="NKG14" s="236"/>
      <c r="NKH14" s="236"/>
      <c r="NKI14" s="236"/>
      <c r="NKJ14" s="236"/>
      <c r="NKK14" s="236"/>
      <c r="NKL14" s="236"/>
      <c r="NKM14" s="236"/>
      <c r="NKN14" s="236"/>
      <c r="NKO14" s="236"/>
      <c r="NKP14" s="236"/>
      <c r="NKQ14" s="236"/>
      <c r="NKR14" s="236"/>
      <c r="NKS14" s="236"/>
      <c r="NKT14" s="236"/>
      <c r="NKU14" s="236"/>
      <c r="NKV14" s="236"/>
      <c r="NKW14" s="236"/>
      <c r="NKX14" s="236"/>
      <c r="NKY14" s="236"/>
      <c r="NKZ14" s="236"/>
      <c r="NLA14" s="236"/>
      <c r="NLB14" s="236"/>
      <c r="NLC14" s="236"/>
      <c r="NLD14" s="236"/>
      <c r="NLE14" s="236"/>
      <c r="NLF14" s="236"/>
      <c r="NLG14" s="236"/>
      <c r="NLH14" s="236"/>
      <c r="NLI14" s="236"/>
      <c r="NLJ14" s="236"/>
      <c r="NLK14" s="236"/>
      <c r="NLL14" s="236"/>
      <c r="NLM14" s="236"/>
      <c r="NLN14" s="236"/>
      <c r="NLO14" s="236"/>
      <c r="NLP14" s="236"/>
      <c r="NLQ14" s="236"/>
      <c r="NLR14" s="236"/>
      <c r="NLS14" s="236"/>
      <c r="NLT14" s="236"/>
      <c r="NLU14" s="236"/>
      <c r="NLV14" s="236"/>
      <c r="NLW14" s="236"/>
      <c r="NLX14" s="236"/>
      <c r="NLY14" s="236"/>
      <c r="NLZ14" s="236"/>
      <c r="NMA14" s="236"/>
      <c r="NMB14" s="236"/>
      <c r="NMC14" s="236"/>
      <c r="NMD14" s="236"/>
      <c r="NME14" s="236"/>
      <c r="NMF14" s="236"/>
      <c r="NMG14" s="236"/>
      <c r="NMH14" s="236"/>
      <c r="NMI14" s="236"/>
      <c r="NMJ14" s="236"/>
      <c r="NMK14" s="236"/>
      <c r="NML14" s="236"/>
      <c r="NMM14" s="236"/>
      <c r="NMN14" s="236"/>
      <c r="NMO14" s="236"/>
      <c r="NMP14" s="236"/>
      <c r="NMQ14" s="236"/>
      <c r="NMR14" s="236"/>
      <c r="NMS14" s="236"/>
      <c r="NMT14" s="236"/>
      <c r="NMU14" s="236"/>
      <c r="NMV14" s="236"/>
      <c r="NMW14" s="236"/>
      <c r="NMX14" s="236"/>
      <c r="NMY14" s="236"/>
      <c r="NMZ14" s="236"/>
      <c r="NNA14" s="236"/>
      <c r="NNB14" s="236"/>
      <c r="NNC14" s="236"/>
      <c r="NND14" s="236"/>
      <c r="NNE14" s="236"/>
      <c r="NNF14" s="236"/>
      <c r="NNG14" s="236"/>
      <c r="NNH14" s="236"/>
      <c r="NNI14" s="236"/>
      <c r="NNJ14" s="236"/>
      <c r="NNK14" s="236"/>
      <c r="NNL14" s="236"/>
      <c r="NNM14" s="236"/>
      <c r="NNN14" s="236"/>
      <c r="NNO14" s="236"/>
      <c r="NNP14" s="236"/>
      <c r="NNQ14" s="236"/>
      <c r="NNR14" s="236"/>
      <c r="NNS14" s="236"/>
      <c r="NNT14" s="236"/>
      <c r="NNU14" s="236"/>
      <c r="NNV14" s="236"/>
      <c r="NNW14" s="236"/>
      <c r="NNX14" s="236"/>
      <c r="NNY14" s="236"/>
      <c r="NNZ14" s="236"/>
      <c r="NOA14" s="236"/>
      <c r="NOB14" s="236"/>
      <c r="NOC14" s="236"/>
      <c r="NOD14" s="236"/>
      <c r="NOE14" s="236"/>
      <c r="NOF14" s="236"/>
      <c r="NOG14" s="236"/>
      <c r="NOH14" s="236"/>
      <c r="NOI14" s="236"/>
      <c r="NOJ14" s="236"/>
      <c r="NOK14" s="236"/>
      <c r="NOL14" s="236"/>
      <c r="NOM14" s="236"/>
      <c r="NON14" s="236"/>
      <c r="NOO14" s="236"/>
      <c r="NOP14" s="236"/>
      <c r="NOQ14" s="236"/>
      <c r="NOR14" s="236"/>
      <c r="NOS14" s="236"/>
      <c r="NOT14" s="236"/>
      <c r="NOU14" s="236"/>
      <c r="NOV14" s="236"/>
      <c r="NOW14" s="236"/>
      <c r="NOX14" s="236"/>
      <c r="NOY14" s="236"/>
      <c r="NOZ14" s="236"/>
      <c r="NPA14" s="236"/>
      <c r="NPB14" s="236"/>
      <c r="NPC14" s="236"/>
      <c r="NPD14" s="236"/>
      <c r="NPE14" s="236"/>
      <c r="NPF14" s="236"/>
      <c r="NPG14" s="236"/>
      <c r="NPH14" s="236"/>
      <c r="NPI14" s="236"/>
      <c r="NPJ14" s="236"/>
      <c r="NPK14" s="236"/>
      <c r="NPL14" s="236"/>
      <c r="NPM14" s="236"/>
      <c r="NPN14" s="236"/>
      <c r="NPO14" s="236"/>
      <c r="NPP14" s="236"/>
      <c r="NPQ14" s="236"/>
      <c r="NPR14" s="236"/>
      <c r="NPS14" s="236"/>
      <c r="NPT14" s="236"/>
      <c r="NPU14" s="236"/>
      <c r="NPV14" s="236"/>
      <c r="NPW14" s="236"/>
      <c r="NPX14" s="236"/>
      <c r="NPY14" s="236"/>
      <c r="NPZ14" s="236"/>
      <c r="NQA14" s="236"/>
      <c r="NQB14" s="236"/>
      <c r="NQC14" s="236"/>
      <c r="NQD14" s="236"/>
      <c r="NQE14" s="236"/>
      <c r="NQF14" s="236"/>
      <c r="NQG14" s="236"/>
      <c r="NQH14" s="236"/>
      <c r="NQI14" s="236"/>
      <c r="NQJ14" s="236"/>
      <c r="NQK14" s="236"/>
      <c r="NQL14" s="236"/>
      <c r="NQM14" s="236"/>
      <c r="NQN14" s="236"/>
      <c r="NQO14" s="236"/>
      <c r="NQP14" s="236"/>
      <c r="NQQ14" s="236"/>
      <c r="NQR14" s="236"/>
      <c r="NQS14" s="236"/>
      <c r="NQT14" s="236"/>
      <c r="NQU14" s="236"/>
      <c r="NQV14" s="236"/>
      <c r="NQW14" s="236"/>
      <c r="NQX14" s="236"/>
      <c r="NQY14" s="236"/>
      <c r="NQZ14" s="236"/>
      <c r="NRA14" s="236"/>
      <c r="NRB14" s="236"/>
      <c r="NRC14" s="236"/>
      <c r="NRD14" s="236"/>
      <c r="NRE14" s="236"/>
      <c r="NRF14" s="236"/>
      <c r="NRG14" s="236"/>
      <c r="NRH14" s="236"/>
      <c r="NRI14" s="236"/>
      <c r="NRJ14" s="236"/>
      <c r="NRK14" s="236"/>
      <c r="NRL14" s="236"/>
      <c r="NRM14" s="236"/>
      <c r="NRN14" s="236"/>
      <c r="NRO14" s="236"/>
      <c r="NRP14" s="236"/>
      <c r="NRQ14" s="236"/>
      <c r="NRR14" s="236"/>
      <c r="NRS14" s="236"/>
      <c r="NRT14" s="236"/>
      <c r="NRU14" s="236"/>
      <c r="NRV14" s="236"/>
      <c r="NRW14" s="236"/>
      <c r="NRX14" s="236"/>
      <c r="NRY14" s="236"/>
      <c r="NRZ14" s="236"/>
      <c r="NSA14" s="236"/>
      <c r="NSB14" s="236"/>
      <c r="NSC14" s="236"/>
      <c r="NSD14" s="236"/>
      <c r="NSE14" s="236"/>
      <c r="NSF14" s="236"/>
      <c r="NSG14" s="236"/>
      <c r="NSH14" s="236"/>
      <c r="NSI14" s="236"/>
      <c r="NSJ14" s="236"/>
      <c r="NSK14" s="236"/>
      <c r="NSL14" s="236"/>
      <c r="NSM14" s="236"/>
      <c r="NSN14" s="236"/>
      <c r="NSO14" s="236"/>
      <c r="NSP14" s="236"/>
      <c r="NSQ14" s="236"/>
      <c r="NSR14" s="236"/>
      <c r="NSS14" s="236"/>
      <c r="NST14" s="236"/>
      <c r="NSU14" s="236"/>
      <c r="NSV14" s="236"/>
      <c r="NSW14" s="236"/>
      <c r="NSX14" s="236"/>
      <c r="NSY14" s="236"/>
      <c r="NSZ14" s="236"/>
      <c r="NTA14" s="236"/>
      <c r="NTB14" s="236"/>
      <c r="NTC14" s="236"/>
      <c r="NTD14" s="236"/>
      <c r="NTE14" s="236"/>
      <c r="NTF14" s="236"/>
      <c r="NTG14" s="236"/>
      <c r="NTH14" s="236"/>
      <c r="NTI14" s="236"/>
      <c r="NTJ14" s="236"/>
      <c r="NTK14" s="236"/>
      <c r="NTL14" s="236"/>
      <c r="NTM14" s="236"/>
      <c r="NTN14" s="236"/>
      <c r="NTO14" s="236"/>
      <c r="NTP14" s="236"/>
      <c r="NTQ14" s="236"/>
      <c r="NTR14" s="236"/>
      <c r="NTS14" s="236"/>
      <c r="NTT14" s="236"/>
      <c r="NTU14" s="236"/>
      <c r="NTV14" s="236"/>
      <c r="NTW14" s="236"/>
      <c r="NTX14" s="236"/>
      <c r="NTY14" s="236"/>
      <c r="NTZ14" s="236"/>
      <c r="NUA14" s="236"/>
      <c r="NUB14" s="236"/>
      <c r="NUC14" s="236"/>
      <c r="NUD14" s="236"/>
      <c r="NUE14" s="236"/>
      <c r="NUF14" s="236"/>
      <c r="NUG14" s="236"/>
      <c r="NUH14" s="236"/>
      <c r="NUI14" s="236"/>
      <c r="NUJ14" s="236"/>
      <c r="NUK14" s="236"/>
      <c r="NUL14" s="236"/>
      <c r="NUM14" s="236"/>
      <c r="NUN14" s="236"/>
      <c r="NUO14" s="236"/>
      <c r="NUP14" s="236"/>
      <c r="NUQ14" s="236"/>
      <c r="NUR14" s="236"/>
      <c r="NUS14" s="236"/>
      <c r="NUT14" s="236"/>
      <c r="NUU14" s="236"/>
      <c r="NUV14" s="236"/>
      <c r="NUW14" s="236"/>
      <c r="NUX14" s="236"/>
      <c r="NUY14" s="236"/>
      <c r="NUZ14" s="236"/>
      <c r="NVA14" s="236"/>
      <c r="NVB14" s="236"/>
      <c r="NVC14" s="236"/>
      <c r="NVD14" s="236"/>
      <c r="NVE14" s="236"/>
      <c r="NVF14" s="236"/>
      <c r="NVG14" s="236"/>
      <c r="NVH14" s="236"/>
      <c r="NVI14" s="236"/>
      <c r="NVJ14" s="236"/>
      <c r="NVK14" s="236"/>
      <c r="NVL14" s="236"/>
      <c r="NVM14" s="236"/>
      <c r="NVN14" s="236"/>
      <c r="NVO14" s="236"/>
      <c r="NVP14" s="236"/>
      <c r="NVQ14" s="236"/>
      <c r="NVR14" s="236"/>
      <c r="NVS14" s="236"/>
      <c r="NVT14" s="236"/>
      <c r="NVU14" s="236"/>
      <c r="NVV14" s="236"/>
      <c r="NVW14" s="236"/>
      <c r="NVX14" s="236"/>
      <c r="NVY14" s="236"/>
      <c r="NVZ14" s="236"/>
      <c r="NWA14" s="236"/>
      <c r="NWB14" s="236"/>
      <c r="NWC14" s="236"/>
      <c r="NWD14" s="236"/>
      <c r="NWE14" s="236"/>
      <c r="NWF14" s="236"/>
      <c r="NWG14" s="236"/>
      <c r="NWH14" s="236"/>
      <c r="NWI14" s="236"/>
      <c r="NWJ14" s="236"/>
      <c r="NWK14" s="236"/>
      <c r="NWL14" s="236"/>
      <c r="NWM14" s="236"/>
      <c r="NWN14" s="236"/>
      <c r="NWO14" s="236"/>
      <c r="NWP14" s="236"/>
      <c r="NWQ14" s="236"/>
      <c r="NWR14" s="236"/>
      <c r="NWS14" s="236"/>
      <c r="NWT14" s="236"/>
      <c r="NWU14" s="236"/>
      <c r="NWV14" s="236"/>
      <c r="NWW14" s="236"/>
      <c r="NWX14" s="236"/>
      <c r="NWY14" s="236"/>
      <c r="NWZ14" s="236"/>
      <c r="NXA14" s="236"/>
      <c r="NXB14" s="236"/>
      <c r="NXC14" s="236"/>
      <c r="NXD14" s="236"/>
      <c r="NXE14" s="236"/>
      <c r="NXF14" s="236"/>
      <c r="NXG14" s="236"/>
      <c r="NXH14" s="236"/>
      <c r="NXI14" s="236"/>
      <c r="NXJ14" s="236"/>
      <c r="NXK14" s="236"/>
      <c r="NXL14" s="236"/>
      <c r="NXM14" s="236"/>
      <c r="NXN14" s="236"/>
      <c r="NXO14" s="236"/>
      <c r="NXP14" s="236"/>
      <c r="NXQ14" s="236"/>
      <c r="NXR14" s="236"/>
      <c r="NXS14" s="236"/>
      <c r="NXT14" s="236"/>
      <c r="NXU14" s="236"/>
      <c r="NXV14" s="236"/>
      <c r="NXW14" s="236"/>
      <c r="NXX14" s="236"/>
      <c r="NXY14" s="236"/>
      <c r="NXZ14" s="236"/>
      <c r="NYA14" s="236"/>
      <c r="NYB14" s="236"/>
      <c r="NYC14" s="236"/>
      <c r="NYD14" s="236"/>
      <c r="NYE14" s="236"/>
      <c r="NYF14" s="236"/>
      <c r="NYG14" s="236"/>
      <c r="NYH14" s="236"/>
      <c r="NYI14" s="236"/>
      <c r="NYJ14" s="236"/>
      <c r="NYK14" s="236"/>
      <c r="NYL14" s="236"/>
      <c r="NYM14" s="236"/>
      <c r="NYN14" s="236"/>
      <c r="NYO14" s="236"/>
      <c r="NYP14" s="236"/>
      <c r="NYQ14" s="236"/>
      <c r="NYR14" s="236"/>
      <c r="NYS14" s="236"/>
      <c r="NYT14" s="236"/>
      <c r="NYU14" s="236"/>
      <c r="NYV14" s="236"/>
      <c r="NYW14" s="236"/>
      <c r="NYX14" s="236"/>
      <c r="NYY14" s="236"/>
      <c r="NYZ14" s="236"/>
      <c r="NZA14" s="236"/>
      <c r="NZB14" s="236"/>
      <c r="NZC14" s="236"/>
      <c r="NZD14" s="236"/>
      <c r="NZE14" s="236"/>
      <c r="NZF14" s="236"/>
      <c r="NZG14" s="236"/>
      <c r="NZH14" s="236"/>
      <c r="NZI14" s="236"/>
      <c r="NZJ14" s="236"/>
      <c r="NZK14" s="236"/>
      <c r="NZL14" s="236"/>
      <c r="NZM14" s="236"/>
      <c r="NZN14" s="236"/>
      <c r="NZO14" s="236"/>
      <c r="NZP14" s="236"/>
      <c r="NZQ14" s="236"/>
      <c r="NZR14" s="236"/>
      <c r="NZS14" s="236"/>
      <c r="NZT14" s="236"/>
      <c r="NZU14" s="236"/>
      <c r="NZV14" s="236"/>
      <c r="NZW14" s="236"/>
      <c r="NZX14" s="236"/>
      <c r="NZY14" s="236"/>
      <c r="NZZ14" s="236"/>
      <c r="OAA14" s="236"/>
      <c r="OAB14" s="236"/>
      <c r="OAC14" s="236"/>
      <c r="OAD14" s="236"/>
      <c r="OAE14" s="236"/>
      <c r="OAF14" s="236"/>
      <c r="OAG14" s="236"/>
      <c r="OAH14" s="236"/>
      <c r="OAI14" s="236"/>
      <c r="OAJ14" s="236"/>
      <c r="OAK14" s="236"/>
      <c r="OAL14" s="236"/>
      <c r="OAM14" s="236"/>
      <c r="OAN14" s="236"/>
      <c r="OAO14" s="236"/>
      <c r="OAP14" s="236"/>
      <c r="OAQ14" s="236"/>
      <c r="OAR14" s="236"/>
      <c r="OAS14" s="236"/>
      <c r="OAT14" s="236"/>
      <c r="OAU14" s="236"/>
      <c r="OAV14" s="236"/>
      <c r="OAW14" s="236"/>
      <c r="OAX14" s="236"/>
      <c r="OAY14" s="236"/>
      <c r="OAZ14" s="236"/>
      <c r="OBA14" s="236"/>
      <c r="OBB14" s="236"/>
      <c r="OBC14" s="236"/>
      <c r="OBD14" s="236"/>
      <c r="OBE14" s="236"/>
      <c r="OBF14" s="236"/>
      <c r="OBG14" s="236"/>
      <c r="OBH14" s="236"/>
      <c r="OBI14" s="236"/>
      <c r="OBJ14" s="236"/>
      <c r="OBK14" s="236"/>
      <c r="OBL14" s="236"/>
      <c r="OBM14" s="236"/>
      <c r="OBN14" s="236"/>
      <c r="OBO14" s="236"/>
      <c r="OBP14" s="236"/>
      <c r="OBQ14" s="236"/>
      <c r="OBR14" s="236"/>
      <c r="OBS14" s="236"/>
      <c r="OBT14" s="236"/>
      <c r="OBU14" s="236"/>
      <c r="OBV14" s="236"/>
      <c r="OBW14" s="236"/>
      <c r="OBX14" s="236"/>
      <c r="OBY14" s="236"/>
      <c r="OBZ14" s="236"/>
      <c r="OCA14" s="236"/>
      <c r="OCB14" s="236"/>
      <c r="OCC14" s="236"/>
      <c r="OCD14" s="236"/>
      <c r="OCE14" s="236"/>
      <c r="OCF14" s="236"/>
      <c r="OCG14" s="236"/>
      <c r="OCH14" s="236"/>
      <c r="OCI14" s="236"/>
      <c r="OCJ14" s="236"/>
      <c r="OCK14" s="236"/>
      <c r="OCL14" s="236"/>
      <c r="OCM14" s="236"/>
      <c r="OCN14" s="236"/>
      <c r="OCO14" s="236"/>
      <c r="OCP14" s="236"/>
      <c r="OCQ14" s="236"/>
      <c r="OCR14" s="236"/>
      <c r="OCS14" s="236"/>
      <c r="OCT14" s="236"/>
      <c r="OCU14" s="236"/>
      <c r="OCV14" s="236"/>
      <c r="OCW14" s="236"/>
      <c r="OCX14" s="236"/>
      <c r="OCY14" s="236"/>
      <c r="OCZ14" s="236"/>
      <c r="ODA14" s="236"/>
      <c r="ODB14" s="236"/>
      <c r="ODC14" s="236"/>
      <c r="ODD14" s="236"/>
      <c r="ODE14" s="236"/>
      <c r="ODF14" s="236"/>
      <c r="ODG14" s="236"/>
      <c r="ODH14" s="236"/>
      <c r="ODI14" s="236"/>
      <c r="ODJ14" s="236"/>
      <c r="ODK14" s="236"/>
      <c r="ODL14" s="236"/>
      <c r="ODM14" s="236"/>
      <c r="ODN14" s="236"/>
      <c r="ODO14" s="236"/>
      <c r="ODP14" s="236"/>
      <c r="ODQ14" s="236"/>
      <c r="ODR14" s="236"/>
      <c r="ODS14" s="236"/>
      <c r="ODT14" s="236"/>
      <c r="ODU14" s="236"/>
      <c r="ODV14" s="236"/>
      <c r="ODW14" s="236"/>
      <c r="ODX14" s="236"/>
      <c r="ODY14" s="236"/>
      <c r="ODZ14" s="236"/>
      <c r="OEA14" s="236"/>
      <c r="OEB14" s="236"/>
      <c r="OEC14" s="236"/>
      <c r="OED14" s="236"/>
      <c r="OEE14" s="236"/>
      <c r="OEF14" s="236"/>
      <c r="OEG14" s="236"/>
      <c r="OEH14" s="236"/>
      <c r="OEI14" s="236"/>
      <c r="OEJ14" s="236"/>
      <c r="OEK14" s="236"/>
      <c r="OEL14" s="236"/>
      <c r="OEM14" s="236"/>
      <c r="OEN14" s="236"/>
      <c r="OEO14" s="236"/>
      <c r="OEP14" s="236"/>
      <c r="OEQ14" s="236"/>
      <c r="OER14" s="236"/>
      <c r="OES14" s="236"/>
      <c r="OET14" s="236"/>
      <c r="OEU14" s="236"/>
      <c r="OEV14" s="236"/>
      <c r="OEW14" s="236"/>
      <c r="OEX14" s="236"/>
      <c r="OEY14" s="236"/>
      <c r="OEZ14" s="236"/>
      <c r="OFA14" s="236"/>
      <c r="OFB14" s="236"/>
      <c r="OFC14" s="236"/>
      <c r="OFD14" s="236"/>
      <c r="OFE14" s="236"/>
      <c r="OFF14" s="236"/>
      <c r="OFG14" s="236"/>
      <c r="OFH14" s="236"/>
      <c r="OFI14" s="236"/>
      <c r="OFJ14" s="236"/>
      <c r="OFK14" s="236"/>
      <c r="OFL14" s="236"/>
      <c r="OFM14" s="236"/>
      <c r="OFN14" s="236"/>
      <c r="OFO14" s="236"/>
      <c r="OFP14" s="236"/>
      <c r="OFQ14" s="236"/>
      <c r="OFR14" s="236"/>
      <c r="OFS14" s="236"/>
      <c r="OFT14" s="236"/>
      <c r="OFU14" s="236"/>
      <c r="OFV14" s="236"/>
      <c r="OFW14" s="236"/>
      <c r="OFX14" s="236"/>
      <c r="OFY14" s="236"/>
      <c r="OFZ14" s="236"/>
      <c r="OGA14" s="236"/>
      <c r="OGB14" s="236"/>
      <c r="OGC14" s="236"/>
      <c r="OGD14" s="236"/>
      <c r="OGE14" s="236"/>
      <c r="OGF14" s="236"/>
      <c r="OGG14" s="236"/>
      <c r="OGH14" s="236"/>
      <c r="OGI14" s="236"/>
      <c r="OGJ14" s="236"/>
      <c r="OGK14" s="236"/>
      <c r="OGL14" s="236"/>
      <c r="OGM14" s="236"/>
      <c r="OGN14" s="236"/>
      <c r="OGO14" s="236"/>
      <c r="OGP14" s="236"/>
      <c r="OGQ14" s="236"/>
      <c r="OGR14" s="236"/>
      <c r="OGS14" s="236"/>
      <c r="OGT14" s="236"/>
      <c r="OGU14" s="236"/>
      <c r="OGV14" s="236"/>
      <c r="OGW14" s="236"/>
      <c r="OGX14" s="236"/>
      <c r="OGY14" s="236"/>
      <c r="OGZ14" s="236"/>
      <c r="OHA14" s="236"/>
      <c r="OHB14" s="236"/>
      <c r="OHC14" s="236"/>
      <c r="OHD14" s="236"/>
      <c r="OHE14" s="236"/>
      <c r="OHF14" s="236"/>
      <c r="OHG14" s="236"/>
      <c r="OHH14" s="236"/>
      <c r="OHI14" s="236"/>
      <c r="OHJ14" s="236"/>
      <c r="OHK14" s="236"/>
      <c r="OHL14" s="236"/>
      <c r="OHM14" s="236"/>
      <c r="OHN14" s="236"/>
      <c r="OHO14" s="236"/>
      <c r="OHP14" s="236"/>
      <c r="OHQ14" s="236"/>
      <c r="OHR14" s="236"/>
      <c r="OHS14" s="236"/>
      <c r="OHT14" s="236"/>
      <c r="OHU14" s="236"/>
      <c r="OHV14" s="236"/>
      <c r="OHW14" s="236"/>
      <c r="OHX14" s="236"/>
      <c r="OHY14" s="236"/>
      <c r="OHZ14" s="236"/>
      <c r="OIA14" s="236"/>
      <c r="OIB14" s="236"/>
      <c r="OIC14" s="236"/>
      <c r="OID14" s="236"/>
      <c r="OIE14" s="236"/>
      <c r="OIF14" s="236"/>
      <c r="OIG14" s="236"/>
      <c r="OIH14" s="236"/>
      <c r="OII14" s="236"/>
      <c r="OIJ14" s="236"/>
      <c r="OIK14" s="236"/>
      <c r="OIL14" s="236"/>
      <c r="OIM14" s="236"/>
      <c r="OIN14" s="236"/>
      <c r="OIO14" s="236"/>
      <c r="OIP14" s="236"/>
      <c r="OIQ14" s="236"/>
      <c r="OIR14" s="236"/>
      <c r="OIS14" s="236"/>
      <c r="OIT14" s="236"/>
      <c r="OIU14" s="236"/>
      <c r="OIV14" s="236"/>
      <c r="OIW14" s="236"/>
      <c r="OIX14" s="236"/>
      <c r="OIY14" s="236"/>
      <c r="OIZ14" s="236"/>
      <c r="OJA14" s="236"/>
      <c r="OJB14" s="236"/>
      <c r="OJC14" s="236"/>
      <c r="OJD14" s="236"/>
      <c r="OJE14" s="236"/>
      <c r="OJF14" s="236"/>
      <c r="OJG14" s="236"/>
      <c r="OJH14" s="236"/>
      <c r="OJI14" s="236"/>
      <c r="OJJ14" s="236"/>
      <c r="OJK14" s="236"/>
      <c r="OJL14" s="236"/>
      <c r="OJM14" s="236"/>
      <c r="OJN14" s="236"/>
      <c r="OJO14" s="236"/>
      <c r="OJP14" s="236"/>
      <c r="OJQ14" s="236"/>
      <c r="OJR14" s="236"/>
      <c r="OJS14" s="236"/>
      <c r="OJT14" s="236"/>
      <c r="OJU14" s="236"/>
      <c r="OJV14" s="236"/>
      <c r="OJW14" s="236"/>
      <c r="OJX14" s="236"/>
      <c r="OJY14" s="236"/>
      <c r="OJZ14" s="236"/>
      <c r="OKA14" s="236"/>
      <c r="OKB14" s="236"/>
      <c r="OKC14" s="236"/>
      <c r="OKD14" s="236"/>
      <c r="OKE14" s="236"/>
      <c r="OKF14" s="236"/>
      <c r="OKG14" s="236"/>
      <c r="OKH14" s="236"/>
      <c r="OKI14" s="236"/>
      <c r="OKJ14" s="236"/>
      <c r="OKK14" s="236"/>
      <c r="OKL14" s="236"/>
      <c r="OKM14" s="236"/>
      <c r="OKN14" s="236"/>
      <c r="OKO14" s="236"/>
      <c r="OKP14" s="236"/>
      <c r="OKQ14" s="236"/>
      <c r="OKR14" s="236"/>
      <c r="OKS14" s="236"/>
      <c r="OKT14" s="236"/>
      <c r="OKU14" s="236"/>
      <c r="OKV14" s="236"/>
      <c r="OKW14" s="236"/>
      <c r="OKX14" s="236"/>
      <c r="OKY14" s="236"/>
      <c r="OKZ14" s="236"/>
      <c r="OLA14" s="236"/>
      <c r="OLB14" s="236"/>
      <c r="OLC14" s="236"/>
      <c r="OLD14" s="236"/>
      <c r="OLE14" s="236"/>
      <c r="OLF14" s="236"/>
      <c r="OLG14" s="236"/>
      <c r="OLH14" s="236"/>
      <c r="OLI14" s="236"/>
      <c r="OLJ14" s="236"/>
      <c r="OLK14" s="236"/>
      <c r="OLL14" s="236"/>
      <c r="OLM14" s="236"/>
      <c r="OLN14" s="236"/>
      <c r="OLO14" s="236"/>
      <c r="OLP14" s="236"/>
      <c r="OLQ14" s="236"/>
      <c r="OLR14" s="236"/>
      <c r="OLS14" s="236"/>
      <c r="OLT14" s="236"/>
      <c r="OLU14" s="236"/>
      <c r="OLV14" s="236"/>
      <c r="OLW14" s="236"/>
      <c r="OLX14" s="236"/>
      <c r="OLY14" s="236"/>
      <c r="OLZ14" s="236"/>
      <c r="OMA14" s="236"/>
      <c r="OMB14" s="236"/>
      <c r="OMC14" s="236"/>
      <c r="OMD14" s="236"/>
      <c r="OME14" s="236"/>
      <c r="OMF14" s="236"/>
      <c r="OMG14" s="236"/>
      <c r="OMH14" s="236"/>
      <c r="OMI14" s="236"/>
      <c r="OMJ14" s="236"/>
      <c r="OMK14" s="236"/>
      <c r="OML14" s="236"/>
      <c r="OMM14" s="236"/>
      <c r="OMN14" s="236"/>
      <c r="OMO14" s="236"/>
      <c r="OMP14" s="236"/>
      <c r="OMQ14" s="236"/>
      <c r="OMR14" s="236"/>
      <c r="OMS14" s="236"/>
      <c r="OMT14" s="236"/>
      <c r="OMU14" s="236"/>
      <c r="OMV14" s="236"/>
      <c r="OMW14" s="236"/>
      <c r="OMX14" s="236"/>
      <c r="OMY14" s="236"/>
      <c r="OMZ14" s="236"/>
      <c r="ONA14" s="236"/>
      <c r="ONB14" s="236"/>
      <c r="ONC14" s="236"/>
      <c r="OND14" s="236"/>
      <c r="ONE14" s="236"/>
      <c r="ONF14" s="236"/>
      <c r="ONG14" s="236"/>
      <c r="ONH14" s="236"/>
      <c r="ONI14" s="236"/>
      <c r="ONJ14" s="236"/>
      <c r="ONK14" s="236"/>
      <c r="ONL14" s="236"/>
      <c r="ONM14" s="236"/>
      <c r="ONN14" s="236"/>
      <c r="ONO14" s="236"/>
      <c r="ONP14" s="236"/>
      <c r="ONQ14" s="236"/>
      <c r="ONR14" s="236"/>
      <c r="ONS14" s="236"/>
      <c r="ONT14" s="236"/>
      <c r="ONU14" s="236"/>
      <c r="ONV14" s="236"/>
      <c r="ONW14" s="236"/>
      <c r="ONX14" s="236"/>
      <c r="ONY14" s="236"/>
      <c r="ONZ14" s="236"/>
      <c r="OOA14" s="236"/>
      <c r="OOB14" s="236"/>
      <c r="OOC14" s="236"/>
      <c r="OOD14" s="236"/>
      <c r="OOE14" s="236"/>
      <c r="OOF14" s="236"/>
      <c r="OOG14" s="236"/>
      <c r="OOH14" s="236"/>
      <c r="OOI14" s="236"/>
      <c r="OOJ14" s="236"/>
      <c r="OOK14" s="236"/>
      <c r="OOL14" s="236"/>
      <c r="OOM14" s="236"/>
      <c r="OON14" s="236"/>
      <c r="OOO14" s="236"/>
      <c r="OOP14" s="236"/>
      <c r="OOQ14" s="236"/>
      <c r="OOR14" s="236"/>
      <c r="OOS14" s="236"/>
      <c r="OOT14" s="236"/>
      <c r="OOU14" s="236"/>
      <c r="OOV14" s="236"/>
      <c r="OOW14" s="236"/>
      <c r="OOX14" s="236"/>
      <c r="OOY14" s="236"/>
      <c r="OOZ14" s="236"/>
      <c r="OPA14" s="236"/>
      <c r="OPB14" s="236"/>
      <c r="OPC14" s="236"/>
      <c r="OPD14" s="236"/>
      <c r="OPE14" s="236"/>
      <c r="OPF14" s="236"/>
      <c r="OPG14" s="236"/>
      <c r="OPH14" s="236"/>
      <c r="OPI14" s="236"/>
      <c r="OPJ14" s="236"/>
      <c r="OPK14" s="236"/>
      <c r="OPL14" s="236"/>
      <c r="OPM14" s="236"/>
      <c r="OPN14" s="236"/>
      <c r="OPO14" s="236"/>
      <c r="OPP14" s="236"/>
      <c r="OPQ14" s="236"/>
      <c r="OPR14" s="236"/>
      <c r="OPS14" s="236"/>
      <c r="OPT14" s="236"/>
      <c r="OPU14" s="236"/>
      <c r="OPV14" s="236"/>
      <c r="OPW14" s="236"/>
      <c r="OPX14" s="236"/>
      <c r="OPY14" s="236"/>
      <c r="OPZ14" s="236"/>
      <c r="OQA14" s="236"/>
      <c r="OQB14" s="236"/>
      <c r="OQC14" s="236"/>
      <c r="OQD14" s="236"/>
      <c r="OQE14" s="236"/>
      <c r="OQF14" s="236"/>
      <c r="OQG14" s="236"/>
      <c r="OQH14" s="236"/>
      <c r="OQI14" s="236"/>
      <c r="OQJ14" s="236"/>
      <c r="OQK14" s="236"/>
      <c r="OQL14" s="236"/>
      <c r="OQM14" s="236"/>
      <c r="OQN14" s="236"/>
      <c r="OQO14" s="236"/>
      <c r="OQP14" s="236"/>
      <c r="OQQ14" s="236"/>
      <c r="OQR14" s="236"/>
      <c r="OQS14" s="236"/>
      <c r="OQT14" s="236"/>
      <c r="OQU14" s="236"/>
      <c r="OQV14" s="236"/>
      <c r="OQW14" s="236"/>
      <c r="OQX14" s="236"/>
      <c r="OQY14" s="236"/>
      <c r="OQZ14" s="236"/>
      <c r="ORA14" s="236"/>
      <c r="ORB14" s="236"/>
      <c r="ORC14" s="236"/>
      <c r="ORD14" s="236"/>
      <c r="ORE14" s="236"/>
      <c r="ORF14" s="236"/>
      <c r="ORG14" s="236"/>
      <c r="ORH14" s="236"/>
      <c r="ORI14" s="236"/>
      <c r="ORJ14" s="236"/>
      <c r="ORK14" s="236"/>
      <c r="ORL14" s="236"/>
      <c r="ORM14" s="236"/>
      <c r="ORN14" s="236"/>
      <c r="ORO14" s="236"/>
      <c r="ORP14" s="236"/>
      <c r="ORQ14" s="236"/>
      <c r="ORR14" s="236"/>
      <c r="ORS14" s="236"/>
      <c r="ORT14" s="236"/>
      <c r="ORU14" s="236"/>
      <c r="ORV14" s="236"/>
      <c r="ORW14" s="236"/>
      <c r="ORX14" s="236"/>
      <c r="ORY14" s="236"/>
      <c r="ORZ14" s="236"/>
      <c r="OSA14" s="236"/>
      <c r="OSB14" s="236"/>
      <c r="OSC14" s="236"/>
      <c r="OSD14" s="236"/>
      <c r="OSE14" s="236"/>
      <c r="OSF14" s="236"/>
      <c r="OSG14" s="236"/>
      <c r="OSH14" s="236"/>
      <c r="OSI14" s="236"/>
      <c r="OSJ14" s="236"/>
      <c r="OSK14" s="236"/>
      <c r="OSL14" s="236"/>
      <c r="OSM14" s="236"/>
      <c r="OSN14" s="236"/>
      <c r="OSO14" s="236"/>
      <c r="OSP14" s="236"/>
      <c r="OSQ14" s="236"/>
      <c r="OSR14" s="236"/>
      <c r="OSS14" s="236"/>
      <c r="OST14" s="236"/>
      <c r="OSU14" s="236"/>
      <c r="OSV14" s="236"/>
      <c r="OSW14" s="236"/>
      <c r="OSX14" s="236"/>
      <c r="OSY14" s="236"/>
      <c r="OSZ14" s="236"/>
      <c r="OTA14" s="236"/>
      <c r="OTB14" s="236"/>
      <c r="OTC14" s="236"/>
      <c r="OTD14" s="236"/>
      <c r="OTE14" s="236"/>
      <c r="OTF14" s="236"/>
      <c r="OTG14" s="236"/>
      <c r="OTH14" s="236"/>
      <c r="OTI14" s="236"/>
      <c r="OTJ14" s="236"/>
      <c r="OTK14" s="236"/>
      <c r="OTL14" s="236"/>
      <c r="OTM14" s="236"/>
      <c r="OTN14" s="236"/>
      <c r="OTO14" s="236"/>
      <c r="OTP14" s="236"/>
      <c r="OTQ14" s="236"/>
      <c r="OTR14" s="236"/>
      <c r="OTS14" s="236"/>
      <c r="OTT14" s="236"/>
      <c r="OTU14" s="236"/>
      <c r="OTV14" s="236"/>
      <c r="OTW14" s="236"/>
      <c r="OTX14" s="236"/>
      <c r="OTY14" s="236"/>
      <c r="OTZ14" s="236"/>
      <c r="OUA14" s="236"/>
      <c r="OUB14" s="236"/>
      <c r="OUC14" s="236"/>
      <c r="OUD14" s="236"/>
      <c r="OUE14" s="236"/>
      <c r="OUF14" s="236"/>
      <c r="OUG14" s="236"/>
      <c r="OUH14" s="236"/>
      <c r="OUI14" s="236"/>
      <c r="OUJ14" s="236"/>
      <c r="OUK14" s="236"/>
      <c r="OUL14" s="236"/>
      <c r="OUM14" s="236"/>
      <c r="OUN14" s="236"/>
      <c r="OUO14" s="236"/>
      <c r="OUP14" s="236"/>
      <c r="OUQ14" s="236"/>
      <c r="OUR14" s="236"/>
      <c r="OUS14" s="236"/>
      <c r="OUT14" s="236"/>
      <c r="OUU14" s="236"/>
      <c r="OUV14" s="236"/>
      <c r="OUW14" s="236"/>
      <c r="OUX14" s="236"/>
      <c r="OUY14" s="236"/>
      <c r="OUZ14" s="236"/>
      <c r="OVA14" s="236"/>
      <c r="OVB14" s="236"/>
      <c r="OVC14" s="236"/>
      <c r="OVD14" s="236"/>
      <c r="OVE14" s="236"/>
      <c r="OVF14" s="236"/>
      <c r="OVG14" s="236"/>
      <c r="OVH14" s="236"/>
      <c r="OVI14" s="236"/>
      <c r="OVJ14" s="236"/>
      <c r="OVK14" s="236"/>
      <c r="OVL14" s="236"/>
      <c r="OVM14" s="236"/>
      <c r="OVN14" s="236"/>
      <c r="OVO14" s="236"/>
      <c r="OVP14" s="236"/>
      <c r="OVQ14" s="236"/>
      <c r="OVR14" s="236"/>
      <c r="OVS14" s="236"/>
      <c r="OVT14" s="236"/>
      <c r="OVU14" s="236"/>
      <c r="OVV14" s="236"/>
      <c r="OVW14" s="236"/>
      <c r="OVX14" s="236"/>
      <c r="OVY14" s="236"/>
      <c r="OVZ14" s="236"/>
      <c r="OWA14" s="236"/>
      <c r="OWB14" s="236"/>
      <c r="OWC14" s="236"/>
      <c r="OWD14" s="236"/>
      <c r="OWE14" s="236"/>
      <c r="OWF14" s="236"/>
      <c r="OWG14" s="236"/>
      <c r="OWH14" s="236"/>
      <c r="OWI14" s="236"/>
      <c r="OWJ14" s="236"/>
      <c r="OWK14" s="236"/>
      <c r="OWL14" s="236"/>
      <c r="OWM14" s="236"/>
      <c r="OWN14" s="236"/>
      <c r="OWO14" s="236"/>
      <c r="OWP14" s="236"/>
      <c r="OWQ14" s="236"/>
      <c r="OWR14" s="236"/>
      <c r="OWS14" s="236"/>
      <c r="OWT14" s="236"/>
      <c r="OWU14" s="236"/>
      <c r="OWV14" s="236"/>
      <c r="OWW14" s="236"/>
      <c r="OWX14" s="236"/>
      <c r="OWY14" s="236"/>
      <c r="OWZ14" s="236"/>
      <c r="OXA14" s="236"/>
      <c r="OXB14" s="236"/>
      <c r="OXC14" s="236"/>
      <c r="OXD14" s="236"/>
      <c r="OXE14" s="236"/>
      <c r="OXF14" s="236"/>
      <c r="OXG14" s="236"/>
      <c r="OXH14" s="236"/>
      <c r="OXI14" s="236"/>
      <c r="OXJ14" s="236"/>
      <c r="OXK14" s="236"/>
      <c r="OXL14" s="236"/>
      <c r="OXM14" s="236"/>
      <c r="OXN14" s="236"/>
      <c r="OXO14" s="236"/>
      <c r="OXP14" s="236"/>
      <c r="OXQ14" s="236"/>
      <c r="OXR14" s="236"/>
      <c r="OXS14" s="236"/>
      <c r="OXT14" s="236"/>
      <c r="OXU14" s="236"/>
      <c r="OXV14" s="236"/>
      <c r="OXW14" s="236"/>
      <c r="OXX14" s="236"/>
      <c r="OXY14" s="236"/>
      <c r="OXZ14" s="236"/>
      <c r="OYA14" s="236"/>
      <c r="OYB14" s="236"/>
      <c r="OYC14" s="236"/>
      <c r="OYD14" s="236"/>
      <c r="OYE14" s="236"/>
      <c r="OYF14" s="236"/>
      <c r="OYG14" s="236"/>
      <c r="OYH14" s="236"/>
      <c r="OYI14" s="236"/>
      <c r="OYJ14" s="236"/>
      <c r="OYK14" s="236"/>
      <c r="OYL14" s="236"/>
      <c r="OYM14" s="236"/>
      <c r="OYN14" s="236"/>
      <c r="OYO14" s="236"/>
      <c r="OYP14" s="236"/>
      <c r="OYQ14" s="236"/>
      <c r="OYR14" s="236"/>
      <c r="OYS14" s="236"/>
      <c r="OYT14" s="236"/>
      <c r="OYU14" s="236"/>
      <c r="OYV14" s="236"/>
      <c r="OYW14" s="236"/>
      <c r="OYX14" s="236"/>
      <c r="OYY14" s="236"/>
      <c r="OYZ14" s="236"/>
      <c r="OZA14" s="236"/>
      <c r="OZB14" s="236"/>
      <c r="OZC14" s="236"/>
      <c r="OZD14" s="236"/>
      <c r="OZE14" s="236"/>
      <c r="OZF14" s="236"/>
      <c r="OZG14" s="236"/>
      <c r="OZH14" s="236"/>
      <c r="OZI14" s="236"/>
      <c r="OZJ14" s="236"/>
      <c r="OZK14" s="236"/>
      <c r="OZL14" s="236"/>
      <c r="OZM14" s="236"/>
      <c r="OZN14" s="236"/>
      <c r="OZO14" s="236"/>
      <c r="OZP14" s="236"/>
      <c r="OZQ14" s="236"/>
      <c r="OZR14" s="236"/>
      <c r="OZS14" s="236"/>
      <c r="OZT14" s="236"/>
      <c r="OZU14" s="236"/>
      <c r="OZV14" s="236"/>
      <c r="OZW14" s="236"/>
      <c r="OZX14" s="236"/>
      <c r="OZY14" s="236"/>
      <c r="OZZ14" s="236"/>
      <c r="PAA14" s="236"/>
      <c r="PAB14" s="236"/>
      <c r="PAC14" s="236"/>
      <c r="PAD14" s="236"/>
      <c r="PAE14" s="236"/>
      <c r="PAF14" s="236"/>
      <c r="PAG14" s="236"/>
      <c r="PAH14" s="236"/>
      <c r="PAI14" s="236"/>
      <c r="PAJ14" s="236"/>
      <c r="PAK14" s="236"/>
      <c r="PAL14" s="236"/>
      <c r="PAM14" s="236"/>
      <c r="PAN14" s="236"/>
      <c r="PAO14" s="236"/>
      <c r="PAP14" s="236"/>
      <c r="PAQ14" s="236"/>
      <c r="PAR14" s="236"/>
      <c r="PAS14" s="236"/>
      <c r="PAT14" s="236"/>
      <c r="PAU14" s="236"/>
      <c r="PAV14" s="236"/>
      <c r="PAW14" s="236"/>
      <c r="PAX14" s="236"/>
      <c r="PAY14" s="236"/>
      <c r="PAZ14" s="236"/>
      <c r="PBA14" s="236"/>
      <c r="PBB14" s="236"/>
      <c r="PBC14" s="236"/>
      <c r="PBD14" s="236"/>
      <c r="PBE14" s="236"/>
      <c r="PBF14" s="236"/>
      <c r="PBG14" s="236"/>
      <c r="PBH14" s="236"/>
      <c r="PBI14" s="236"/>
      <c r="PBJ14" s="236"/>
      <c r="PBK14" s="236"/>
      <c r="PBL14" s="236"/>
      <c r="PBM14" s="236"/>
      <c r="PBN14" s="236"/>
      <c r="PBO14" s="236"/>
      <c r="PBP14" s="236"/>
      <c r="PBQ14" s="236"/>
      <c r="PBR14" s="236"/>
      <c r="PBS14" s="236"/>
      <c r="PBT14" s="236"/>
      <c r="PBU14" s="236"/>
      <c r="PBV14" s="236"/>
      <c r="PBW14" s="236"/>
      <c r="PBX14" s="236"/>
      <c r="PBY14" s="236"/>
      <c r="PBZ14" s="236"/>
      <c r="PCA14" s="236"/>
      <c r="PCB14" s="236"/>
      <c r="PCC14" s="236"/>
      <c r="PCD14" s="236"/>
      <c r="PCE14" s="236"/>
      <c r="PCF14" s="236"/>
      <c r="PCG14" s="236"/>
      <c r="PCH14" s="236"/>
      <c r="PCI14" s="236"/>
      <c r="PCJ14" s="236"/>
      <c r="PCK14" s="236"/>
      <c r="PCL14" s="236"/>
      <c r="PCM14" s="236"/>
      <c r="PCN14" s="236"/>
      <c r="PCO14" s="236"/>
      <c r="PCP14" s="236"/>
      <c r="PCQ14" s="236"/>
      <c r="PCR14" s="236"/>
      <c r="PCS14" s="236"/>
      <c r="PCT14" s="236"/>
      <c r="PCU14" s="236"/>
      <c r="PCV14" s="236"/>
      <c r="PCW14" s="236"/>
      <c r="PCX14" s="236"/>
      <c r="PCY14" s="236"/>
      <c r="PCZ14" s="236"/>
      <c r="PDA14" s="236"/>
      <c r="PDB14" s="236"/>
      <c r="PDC14" s="236"/>
      <c r="PDD14" s="236"/>
      <c r="PDE14" s="236"/>
      <c r="PDF14" s="236"/>
      <c r="PDG14" s="236"/>
      <c r="PDH14" s="236"/>
      <c r="PDI14" s="236"/>
      <c r="PDJ14" s="236"/>
      <c r="PDK14" s="236"/>
      <c r="PDL14" s="236"/>
      <c r="PDM14" s="236"/>
      <c r="PDN14" s="236"/>
      <c r="PDO14" s="236"/>
      <c r="PDP14" s="236"/>
      <c r="PDQ14" s="236"/>
      <c r="PDR14" s="236"/>
      <c r="PDS14" s="236"/>
      <c r="PDT14" s="236"/>
      <c r="PDU14" s="236"/>
      <c r="PDV14" s="236"/>
      <c r="PDW14" s="236"/>
      <c r="PDX14" s="236"/>
      <c r="PDY14" s="236"/>
      <c r="PDZ14" s="236"/>
      <c r="PEA14" s="236"/>
      <c r="PEB14" s="236"/>
      <c r="PEC14" s="236"/>
      <c r="PED14" s="236"/>
      <c r="PEE14" s="236"/>
      <c r="PEF14" s="236"/>
      <c r="PEG14" s="236"/>
      <c r="PEH14" s="236"/>
      <c r="PEI14" s="236"/>
      <c r="PEJ14" s="236"/>
      <c r="PEK14" s="236"/>
      <c r="PEL14" s="236"/>
      <c r="PEM14" s="236"/>
      <c r="PEN14" s="236"/>
      <c r="PEO14" s="236"/>
      <c r="PEP14" s="236"/>
      <c r="PEQ14" s="236"/>
      <c r="PER14" s="236"/>
      <c r="PES14" s="236"/>
      <c r="PET14" s="236"/>
      <c r="PEU14" s="236"/>
      <c r="PEV14" s="236"/>
      <c r="PEW14" s="236"/>
      <c r="PEX14" s="236"/>
      <c r="PEY14" s="236"/>
      <c r="PEZ14" s="236"/>
      <c r="PFA14" s="236"/>
      <c r="PFB14" s="236"/>
      <c r="PFC14" s="236"/>
      <c r="PFD14" s="236"/>
      <c r="PFE14" s="236"/>
      <c r="PFF14" s="236"/>
      <c r="PFG14" s="236"/>
      <c r="PFH14" s="236"/>
      <c r="PFI14" s="236"/>
      <c r="PFJ14" s="236"/>
      <c r="PFK14" s="236"/>
      <c r="PFL14" s="236"/>
      <c r="PFM14" s="236"/>
      <c r="PFN14" s="236"/>
      <c r="PFO14" s="236"/>
      <c r="PFP14" s="236"/>
      <c r="PFQ14" s="236"/>
      <c r="PFR14" s="236"/>
      <c r="PFS14" s="236"/>
      <c r="PFT14" s="236"/>
      <c r="PFU14" s="236"/>
      <c r="PFV14" s="236"/>
      <c r="PFW14" s="236"/>
      <c r="PFX14" s="236"/>
      <c r="PFY14" s="236"/>
      <c r="PFZ14" s="236"/>
      <c r="PGA14" s="236"/>
      <c r="PGB14" s="236"/>
      <c r="PGC14" s="236"/>
      <c r="PGD14" s="236"/>
      <c r="PGE14" s="236"/>
      <c r="PGF14" s="236"/>
      <c r="PGG14" s="236"/>
      <c r="PGH14" s="236"/>
      <c r="PGI14" s="236"/>
      <c r="PGJ14" s="236"/>
      <c r="PGK14" s="236"/>
      <c r="PGL14" s="236"/>
      <c r="PGM14" s="236"/>
      <c r="PGN14" s="236"/>
      <c r="PGO14" s="236"/>
      <c r="PGP14" s="236"/>
      <c r="PGQ14" s="236"/>
      <c r="PGR14" s="236"/>
      <c r="PGS14" s="236"/>
      <c r="PGT14" s="236"/>
      <c r="PGU14" s="236"/>
      <c r="PGV14" s="236"/>
      <c r="PGW14" s="236"/>
      <c r="PGX14" s="236"/>
      <c r="PGY14" s="236"/>
      <c r="PGZ14" s="236"/>
      <c r="PHA14" s="236"/>
      <c r="PHB14" s="236"/>
      <c r="PHC14" s="236"/>
      <c r="PHD14" s="236"/>
      <c r="PHE14" s="236"/>
      <c r="PHF14" s="236"/>
      <c r="PHG14" s="236"/>
      <c r="PHH14" s="236"/>
      <c r="PHI14" s="236"/>
      <c r="PHJ14" s="236"/>
      <c r="PHK14" s="236"/>
      <c r="PHL14" s="236"/>
      <c r="PHM14" s="236"/>
      <c r="PHN14" s="236"/>
      <c r="PHO14" s="236"/>
      <c r="PHP14" s="236"/>
      <c r="PHQ14" s="236"/>
      <c r="PHR14" s="236"/>
      <c r="PHS14" s="236"/>
      <c r="PHT14" s="236"/>
      <c r="PHU14" s="236"/>
      <c r="PHV14" s="236"/>
      <c r="PHW14" s="236"/>
      <c r="PHX14" s="236"/>
      <c r="PHY14" s="236"/>
      <c r="PHZ14" s="236"/>
      <c r="PIA14" s="236"/>
      <c r="PIB14" s="236"/>
      <c r="PIC14" s="236"/>
      <c r="PID14" s="236"/>
      <c r="PIE14" s="236"/>
      <c r="PIF14" s="236"/>
      <c r="PIG14" s="236"/>
      <c r="PIH14" s="236"/>
      <c r="PII14" s="236"/>
      <c r="PIJ14" s="236"/>
      <c r="PIK14" s="236"/>
      <c r="PIL14" s="236"/>
      <c r="PIM14" s="236"/>
      <c r="PIN14" s="236"/>
      <c r="PIO14" s="236"/>
      <c r="PIP14" s="236"/>
      <c r="PIQ14" s="236"/>
      <c r="PIR14" s="236"/>
      <c r="PIS14" s="236"/>
      <c r="PIT14" s="236"/>
      <c r="PIU14" s="236"/>
      <c r="PIV14" s="236"/>
      <c r="PIW14" s="236"/>
      <c r="PIX14" s="236"/>
      <c r="PIY14" s="236"/>
      <c r="PIZ14" s="236"/>
      <c r="PJA14" s="236"/>
      <c r="PJB14" s="236"/>
      <c r="PJC14" s="236"/>
      <c r="PJD14" s="236"/>
      <c r="PJE14" s="236"/>
      <c r="PJF14" s="236"/>
      <c r="PJG14" s="236"/>
      <c r="PJH14" s="236"/>
      <c r="PJI14" s="236"/>
      <c r="PJJ14" s="236"/>
      <c r="PJK14" s="236"/>
      <c r="PJL14" s="236"/>
      <c r="PJM14" s="236"/>
      <c r="PJN14" s="236"/>
      <c r="PJO14" s="236"/>
      <c r="PJP14" s="236"/>
      <c r="PJQ14" s="236"/>
      <c r="PJR14" s="236"/>
      <c r="PJS14" s="236"/>
      <c r="PJT14" s="236"/>
      <c r="PJU14" s="236"/>
      <c r="PJV14" s="236"/>
      <c r="PJW14" s="236"/>
      <c r="PJX14" s="236"/>
      <c r="PJY14" s="236"/>
      <c r="PJZ14" s="236"/>
      <c r="PKA14" s="236"/>
      <c r="PKB14" s="236"/>
      <c r="PKC14" s="236"/>
      <c r="PKD14" s="236"/>
      <c r="PKE14" s="236"/>
      <c r="PKF14" s="236"/>
      <c r="PKG14" s="236"/>
      <c r="PKH14" s="236"/>
      <c r="PKI14" s="236"/>
      <c r="PKJ14" s="236"/>
      <c r="PKK14" s="236"/>
      <c r="PKL14" s="236"/>
      <c r="PKM14" s="236"/>
      <c r="PKN14" s="236"/>
      <c r="PKO14" s="236"/>
      <c r="PKP14" s="236"/>
      <c r="PKQ14" s="236"/>
      <c r="PKR14" s="236"/>
      <c r="PKS14" s="236"/>
      <c r="PKT14" s="236"/>
      <c r="PKU14" s="236"/>
      <c r="PKV14" s="236"/>
      <c r="PKW14" s="236"/>
      <c r="PKX14" s="236"/>
      <c r="PKY14" s="236"/>
      <c r="PKZ14" s="236"/>
      <c r="PLA14" s="236"/>
      <c r="PLB14" s="236"/>
      <c r="PLC14" s="236"/>
      <c r="PLD14" s="236"/>
      <c r="PLE14" s="236"/>
      <c r="PLF14" s="236"/>
      <c r="PLG14" s="236"/>
      <c r="PLH14" s="236"/>
      <c r="PLI14" s="236"/>
      <c r="PLJ14" s="236"/>
      <c r="PLK14" s="236"/>
      <c r="PLL14" s="236"/>
      <c r="PLM14" s="236"/>
      <c r="PLN14" s="236"/>
      <c r="PLO14" s="236"/>
      <c r="PLP14" s="236"/>
      <c r="PLQ14" s="236"/>
      <c r="PLR14" s="236"/>
      <c r="PLS14" s="236"/>
      <c r="PLT14" s="236"/>
      <c r="PLU14" s="236"/>
      <c r="PLV14" s="236"/>
      <c r="PLW14" s="236"/>
      <c r="PLX14" s="236"/>
      <c r="PLY14" s="236"/>
      <c r="PLZ14" s="236"/>
      <c r="PMA14" s="236"/>
      <c r="PMB14" s="236"/>
      <c r="PMC14" s="236"/>
      <c r="PMD14" s="236"/>
      <c r="PME14" s="236"/>
      <c r="PMF14" s="236"/>
      <c r="PMG14" s="236"/>
      <c r="PMH14" s="236"/>
      <c r="PMI14" s="236"/>
      <c r="PMJ14" s="236"/>
      <c r="PMK14" s="236"/>
      <c r="PML14" s="236"/>
      <c r="PMM14" s="236"/>
      <c r="PMN14" s="236"/>
      <c r="PMO14" s="236"/>
      <c r="PMP14" s="236"/>
      <c r="PMQ14" s="236"/>
      <c r="PMR14" s="236"/>
      <c r="PMS14" s="236"/>
      <c r="PMT14" s="236"/>
      <c r="PMU14" s="236"/>
      <c r="PMV14" s="236"/>
      <c r="PMW14" s="236"/>
      <c r="PMX14" s="236"/>
      <c r="PMY14" s="236"/>
      <c r="PMZ14" s="236"/>
      <c r="PNA14" s="236"/>
      <c r="PNB14" s="236"/>
      <c r="PNC14" s="236"/>
      <c r="PND14" s="236"/>
      <c r="PNE14" s="236"/>
      <c r="PNF14" s="236"/>
      <c r="PNG14" s="236"/>
      <c r="PNH14" s="236"/>
      <c r="PNI14" s="236"/>
      <c r="PNJ14" s="236"/>
      <c r="PNK14" s="236"/>
      <c r="PNL14" s="236"/>
      <c r="PNM14" s="236"/>
      <c r="PNN14" s="236"/>
      <c r="PNO14" s="236"/>
      <c r="PNP14" s="236"/>
      <c r="PNQ14" s="236"/>
      <c r="PNR14" s="236"/>
      <c r="PNS14" s="236"/>
      <c r="PNT14" s="236"/>
      <c r="PNU14" s="236"/>
      <c r="PNV14" s="236"/>
      <c r="PNW14" s="236"/>
      <c r="PNX14" s="236"/>
      <c r="PNY14" s="236"/>
      <c r="PNZ14" s="236"/>
      <c r="POA14" s="236"/>
      <c r="POB14" s="236"/>
      <c r="POC14" s="236"/>
      <c r="POD14" s="236"/>
      <c r="POE14" s="236"/>
      <c r="POF14" s="236"/>
      <c r="POG14" s="236"/>
      <c r="POH14" s="236"/>
      <c r="POI14" s="236"/>
      <c r="POJ14" s="236"/>
      <c r="POK14" s="236"/>
      <c r="POL14" s="236"/>
      <c r="POM14" s="236"/>
      <c r="PON14" s="236"/>
      <c r="POO14" s="236"/>
      <c r="POP14" s="236"/>
      <c r="POQ14" s="236"/>
      <c r="POR14" s="236"/>
      <c r="POS14" s="236"/>
      <c r="POT14" s="236"/>
      <c r="POU14" s="236"/>
      <c r="POV14" s="236"/>
      <c r="POW14" s="236"/>
      <c r="POX14" s="236"/>
      <c r="POY14" s="236"/>
      <c r="POZ14" s="236"/>
      <c r="PPA14" s="236"/>
      <c r="PPB14" s="236"/>
      <c r="PPC14" s="236"/>
      <c r="PPD14" s="236"/>
      <c r="PPE14" s="236"/>
      <c r="PPF14" s="236"/>
      <c r="PPG14" s="236"/>
      <c r="PPH14" s="236"/>
      <c r="PPI14" s="236"/>
      <c r="PPJ14" s="236"/>
      <c r="PPK14" s="236"/>
      <c r="PPL14" s="236"/>
      <c r="PPM14" s="236"/>
      <c r="PPN14" s="236"/>
      <c r="PPO14" s="236"/>
      <c r="PPP14" s="236"/>
      <c r="PPQ14" s="236"/>
      <c r="PPR14" s="236"/>
      <c r="PPS14" s="236"/>
      <c r="PPT14" s="236"/>
      <c r="PPU14" s="236"/>
      <c r="PPV14" s="236"/>
      <c r="PPW14" s="236"/>
      <c r="PPX14" s="236"/>
      <c r="PPY14" s="236"/>
      <c r="PPZ14" s="236"/>
      <c r="PQA14" s="236"/>
      <c r="PQB14" s="236"/>
      <c r="PQC14" s="236"/>
      <c r="PQD14" s="236"/>
      <c r="PQE14" s="236"/>
      <c r="PQF14" s="236"/>
      <c r="PQG14" s="236"/>
      <c r="PQH14" s="236"/>
      <c r="PQI14" s="236"/>
      <c r="PQJ14" s="236"/>
      <c r="PQK14" s="236"/>
      <c r="PQL14" s="236"/>
      <c r="PQM14" s="236"/>
      <c r="PQN14" s="236"/>
      <c r="PQO14" s="236"/>
      <c r="PQP14" s="236"/>
      <c r="PQQ14" s="236"/>
      <c r="PQR14" s="236"/>
      <c r="PQS14" s="236"/>
      <c r="PQT14" s="236"/>
      <c r="PQU14" s="236"/>
      <c r="PQV14" s="236"/>
      <c r="PQW14" s="236"/>
      <c r="PQX14" s="236"/>
      <c r="PQY14" s="236"/>
      <c r="PQZ14" s="236"/>
      <c r="PRA14" s="236"/>
      <c r="PRB14" s="236"/>
      <c r="PRC14" s="236"/>
      <c r="PRD14" s="236"/>
      <c r="PRE14" s="236"/>
      <c r="PRF14" s="236"/>
      <c r="PRG14" s="236"/>
      <c r="PRH14" s="236"/>
      <c r="PRI14" s="236"/>
      <c r="PRJ14" s="236"/>
      <c r="PRK14" s="236"/>
      <c r="PRL14" s="236"/>
      <c r="PRM14" s="236"/>
      <c r="PRN14" s="236"/>
      <c r="PRO14" s="236"/>
      <c r="PRP14" s="236"/>
      <c r="PRQ14" s="236"/>
      <c r="PRR14" s="236"/>
      <c r="PRS14" s="236"/>
      <c r="PRT14" s="236"/>
      <c r="PRU14" s="236"/>
      <c r="PRV14" s="236"/>
      <c r="PRW14" s="236"/>
      <c r="PRX14" s="236"/>
      <c r="PRY14" s="236"/>
      <c r="PRZ14" s="236"/>
      <c r="PSA14" s="236"/>
      <c r="PSB14" s="236"/>
      <c r="PSC14" s="236"/>
      <c r="PSD14" s="236"/>
      <c r="PSE14" s="236"/>
      <c r="PSF14" s="236"/>
      <c r="PSG14" s="236"/>
      <c r="PSH14" s="236"/>
      <c r="PSI14" s="236"/>
      <c r="PSJ14" s="236"/>
      <c r="PSK14" s="236"/>
      <c r="PSL14" s="236"/>
      <c r="PSM14" s="236"/>
      <c r="PSN14" s="236"/>
      <c r="PSO14" s="236"/>
      <c r="PSP14" s="236"/>
      <c r="PSQ14" s="236"/>
      <c r="PSR14" s="236"/>
      <c r="PSS14" s="236"/>
      <c r="PST14" s="236"/>
      <c r="PSU14" s="236"/>
      <c r="PSV14" s="236"/>
      <c r="PSW14" s="236"/>
      <c r="PSX14" s="236"/>
      <c r="PSY14" s="236"/>
      <c r="PSZ14" s="236"/>
      <c r="PTA14" s="236"/>
      <c r="PTB14" s="236"/>
      <c r="PTC14" s="236"/>
      <c r="PTD14" s="236"/>
      <c r="PTE14" s="236"/>
      <c r="PTF14" s="236"/>
      <c r="PTG14" s="236"/>
      <c r="PTH14" s="236"/>
      <c r="PTI14" s="236"/>
      <c r="PTJ14" s="236"/>
      <c r="PTK14" s="236"/>
      <c r="PTL14" s="236"/>
      <c r="PTM14" s="236"/>
      <c r="PTN14" s="236"/>
      <c r="PTO14" s="236"/>
      <c r="PTP14" s="236"/>
      <c r="PTQ14" s="236"/>
      <c r="PTR14" s="236"/>
      <c r="PTS14" s="236"/>
      <c r="PTT14" s="236"/>
      <c r="PTU14" s="236"/>
      <c r="PTV14" s="236"/>
      <c r="PTW14" s="236"/>
      <c r="PTX14" s="236"/>
      <c r="PTY14" s="236"/>
      <c r="PTZ14" s="236"/>
      <c r="PUA14" s="236"/>
      <c r="PUB14" s="236"/>
      <c r="PUC14" s="236"/>
      <c r="PUD14" s="236"/>
      <c r="PUE14" s="236"/>
      <c r="PUF14" s="236"/>
      <c r="PUG14" s="236"/>
      <c r="PUH14" s="236"/>
      <c r="PUI14" s="236"/>
      <c r="PUJ14" s="236"/>
      <c r="PUK14" s="236"/>
      <c r="PUL14" s="236"/>
      <c r="PUM14" s="236"/>
      <c r="PUN14" s="236"/>
      <c r="PUO14" s="236"/>
      <c r="PUP14" s="236"/>
      <c r="PUQ14" s="236"/>
      <c r="PUR14" s="236"/>
      <c r="PUS14" s="236"/>
      <c r="PUT14" s="236"/>
      <c r="PUU14" s="236"/>
      <c r="PUV14" s="236"/>
      <c r="PUW14" s="236"/>
      <c r="PUX14" s="236"/>
      <c r="PUY14" s="236"/>
      <c r="PUZ14" s="236"/>
      <c r="PVA14" s="236"/>
      <c r="PVB14" s="236"/>
      <c r="PVC14" s="236"/>
      <c r="PVD14" s="236"/>
      <c r="PVE14" s="236"/>
      <c r="PVF14" s="236"/>
      <c r="PVG14" s="236"/>
      <c r="PVH14" s="236"/>
      <c r="PVI14" s="236"/>
      <c r="PVJ14" s="236"/>
      <c r="PVK14" s="236"/>
      <c r="PVL14" s="236"/>
      <c r="PVM14" s="236"/>
      <c r="PVN14" s="236"/>
      <c r="PVO14" s="236"/>
      <c r="PVP14" s="236"/>
      <c r="PVQ14" s="236"/>
      <c r="PVR14" s="236"/>
      <c r="PVS14" s="236"/>
      <c r="PVT14" s="236"/>
      <c r="PVU14" s="236"/>
      <c r="PVV14" s="236"/>
      <c r="PVW14" s="236"/>
      <c r="PVX14" s="236"/>
      <c r="PVY14" s="236"/>
      <c r="PVZ14" s="236"/>
      <c r="PWA14" s="236"/>
      <c r="PWB14" s="236"/>
      <c r="PWC14" s="236"/>
      <c r="PWD14" s="236"/>
      <c r="PWE14" s="236"/>
      <c r="PWF14" s="236"/>
      <c r="PWG14" s="236"/>
      <c r="PWH14" s="236"/>
      <c r="PWI14" s="236"/>
      <c r="PWJ14" s="236"/>
      <c r="PWK14" s="236"/>
      <c r="PWL14" s="236"/>
      <c r="PWM14" s="236"/>
      <c r="PWN14" s="236"/>
      <c r="PWO14" s="236"/>
      <c r="PWP14" s="236"/>
      <c r="PWQ14" s="236"/>
      <c r="PWR14" s="236"/>
      <c r="PWS14" s="236"/>
      <c r="PWT14" s="236"/>
      <c r="PWU14" s="236"/>
      <c r="PWV14" s="236"/>
      <c r="PWW14" s="236"/>
      <c r="PWX14" s="236"/>
      <c r="PWY14" s="236"/>
      <c r="PWZ14" s="236"/>
      <c r="PXA14" s="236"/>
      <c r="PXB14" s="236"/>
      <c r="PXC14" s="236"/>
      <c r="PXD14" s="236"/>
      <c r="PXE14" s="236"/>
      <c r="PXF14" s="236"/>
      <c r="PXG14" s="236"/>
      <c r="PXH14" s="236"/>
      <c r="PXI14" s="236"/>
      <c r="PXJ14" s="236"/>
      <c r="PXK14" s="236"/>
      <c r="PXL14" s="236"/>
      <c r="PXM14" s="236"/>
      <c r="PXN14" s="236"/>
      <c r="PXO14" s="236"/>
      <c r="PXP14" s="236"/>
      <c r="PXQ14" s="236"/>
      <c r="PXR14" s="236"/>
      <c r="PXS14" s="236"/>
      <c r="PXT14" s="236"/>
      <c r="PXU14" s="236"/>
      <c r="PXV14" s="236"/>
      <c r="PXW14" s="236"/>
      <c r="PXX14" s="236"/>
      <c r="PXY14" s="236"/>
      <c r="PXZ14" s="236"/>
      <c r="PYA14" s="236"/>
      <c r="PYB14" s="236"/>
      <c r="PYC14" s="236"/>
      <c r="PYD14" s="236"/>
      <c r="PYE14" s="236"/>
      <c r="PYF14" s="236"/>
      <c r="PYG14" s="236"/>
      <c r="PYH14" s="236"/>
      <c r="PYI14" s="236"/>
      <c r="PYJ14" s="236"/>
      <c r="PYK14" s="236"/>
      <c r="PYL14" s="236"/>
      <c r="PYM14" s="236"/>
      <c r="PYN14" s="236"/>
      <c r="PYO14" s="236"/>
      <c r="PYP14" s="236"/>
      <c r="PYQ14" s="236"/>
      <c r="PYR14" s="236"/>
      <c r="PYS14" s="236"/>
      <c r="PYT14" s="236"/>
      <c r="PYU14" s="236"/>
      <c r="PYV14" s="236"/>
      <c r="PYW14" s="236"/>
      <c r="PYX14" s="236"/>
      <c r="PYY14" s="236"/>
      <c r="PYZ14" s="236"/>
      <c r="PZA14" s="236"/>
      <c r="PZB14" s="236"/>
      <c r="PZC14" s="236"/>
      <c r="PZD14" s="236"/>
      <c r="PZE14" s="236"/>
      <c r="PZF14" s="236"/>
      <c r="PZG14" s="236"/>
      <c r="PZH14" s="236"/>
      <c r="PZI14" s="236"/>
      <c r="PZJ14" s="236"/>
      <c r="PZK14" s="236"/>
      <c r="PZL14" s="236"/>
      <c r="PZM14" s="236"/>
      <c r="PZN14" s="236"/>
      <c r="PZO14" s="236"/>
      <c r="PZP14" s="236"/>
      <c r="PZQ14" s="236"/>
      <c r="PZR14" s="236"/>
      <c r="PZS14" s="236"/>
      <c r="PZT14" s="236"/>
      <c r="PZU14" s="236"/>
      <c r="PZV14" s="236"/>
      <c r="PZW14" s="236"/>
      <c r="PZX14" s="236"/>
      <c r="PZY14" s="236"/>
      <c r="PZZ14" s="236"/>
      <c r="QAA14" s="236"/>
      <c r="QAB14" s="236"/>
      <c r="QAC14" s="236"/>
      <c r="QAD14" s="236"/>
      <c r="QAE14" s="236"/>
      <c r="QAF14" s="236"/>
      <c r="QAG14" s="236"/>
      <c r="QAH14" s="236"/>
      <c r="QAI14" s="236"/>
      <c r="QAJ14" s="236"/>
      <c r="QAK14" s="236"/>
      <c r="QAL14" s="236"/>
      <c r="QAM14" s="236"/>
      <c r="QAN14" s="236"/>
      <c r="QAO14" s="236"/>
      <c r="QAP14" s="236"/>
      <c r="QAQ14" s="236"/>
      <c r="QAR14" s="236"/>
      <c r="QAS14" s="236"/>
      <c r="QAT14" s="236"/>
      <c r="QAU14" s="236"/>
      <c r="QAV14" s="236"/>
      <c r="QAW14" s="236"/>
      <c r="QAX14" s="236"/>
      <c r="QAY14" s="236"/>
      <c r="QAZ14" s="236"/>
      <c r="QBA14" s="236"/>
      <c r="QBB14" s="236"/>
      <c r="QBC14" s="236"/>
      <c r="QBD14" s="236"/>
      <c r="QBE14" s="236"/>
      <c r="QBF14" s="236"/>
      <c r="QBG14" s="236"/>
      <c r="QBH14" s="236"/>
      <c r="QBI14" s="236"/>
      <c r="QBJ14" s="236"/>
      <c r="QBK14" s="236"/>
      <c r="QBL14" s="236"/>
      <c r="QBM14" s="236"/>
      <c r="QBN14" s="236"/>
      <c r="QBO14" s="236"/>
      <c r="QBP14" s="236"/>
      <c r="QBQ14" s="236"/>
      <c r="QBR14" s="236"/>
      <c r="QBS14" s="236"/>
      <c r="QBT14" s="236"/>
      <c r="QBU14" s="236"/>
      <c r="QBV14" s="236"/>
      <c r="QBW14" s="236"/>
      <c r="QBX14" s="236"/>
      <c r="QBY14" s="236"/>
      <c r="QBZ14" s="236"/>
      <c r="QCA14" s="236"/>
      <c r="QCB14" s="236"/>
      <c r="QCC14" s="236"/>
      <c r="QCD14" s="236"/>
      <c r="QCE14" s="236"/>
      <c r="QCF14" s="236"/>
      <c r="QCG14" s="236"/>
      <c r="QCH14" s="236"/>
      <c r="QCI14" s="236"/>
      <c r="QCJ14" s="236"/>
      <c r="QCK14" s="236"/>
      <c r="QCL14" s="236"/>
      <c r="QCM14" s="236"/>
      <c r="QCN14" s="236"/>
      <c r="QCO14" s="236"/>
      <c r="QCP14" s="236"/>
      <c r="QCQ14" s="236"/>
      <c r="QCR14" s="236"/>
      <c r="QCS14" s="236"/>
      <c r="QCT14" s="236"/>
      <c r="QCU14" s="236"/>
      <c r="QCV14" s="236"/>
      <c r="QCW14" s="236"/>
      <c r="QCX14" s="236"/>
      <c r="QCY14" s="236"/>
      <c r="QCZ14" s="236"/>
      <c r="QDA14" s="236"/>
      <c r="QDB14" s="236"/>
      <c r="QDC14" s="236"/>
      <c r="QDD14" s="236"/>
      <c r="QDE14" s="236"/>
      <c r="QDF14" s="236"/>
      <c r="QDG14" s="236"/>
      <c r="QDH14" s="236"/>
      <c r="QDI14" s="236"/>
      <c r="QDJ14" s="236"/>
      <c r="QDK14" s="236"/>
      <c r="QDL14" s="236"/>
      <c r="QDM14" s="236"/>
      <c r="QDN14" s="236"/>
      <c r="QDO14" s="236"/>
      <c r="QDP14" s="236"/>
      <c r="QDQ14" s="236"/>
      <c r="QDR14" s="236"/>
      <c r="QDS14" s="236"/>
      <c r="QDT14" s="236"/>
      <c r="QDU14" s="236"/>
      <c r="QDV14" s="236"/>
      <c r="QDW14" s="236"/>
      <c r="QDX14" s="236"/>
      <c r="QDY14" s="236"/>
      <c r="QDZ14" s="236"/>
      <c r="QEA14" s="236"/>
      <c r="QEB14" s="236"/>
      <c r="QEC14" s="236"/>
      <c r="QED14" s="236"/>
      <c r="QEE14" s="236"/>
      <c r="QEF14" s="236"/>
      <c r="QEG14" s="236"/>
      <c r="QEH14" s="236"/>
      <c r="QEI14" s="236"/>
      <c r="QEJ14" s="236"/>
      <c r="QEK14" s="236"/>
      <c r="QEL14" s="236"/>
      <c r="QEM14" s="236"/>
      <c r="QEN14" s="236"/>
      <c r="QEO14" s="236"/>
      <c r="QEP14" s="236"/>
      <c r="QEQ14" s="236"/>
      <c r="QER14" s="236"/>
      <c r="QES14" s="236"/>
      <c r="QET14" s="236"/>
      <c r="QEU14" s="236"/>
      <c r="QEV14" s="236"/>
      <c r="QEW14" s="236"/>
      <c r="QEX14" s="236"/>
      <c r="QEY14" s="236"/>
      <c r="QEZ14" s="236"/>
      <c r="QFA14" s="236"/>
      <c r="QFB14" s="236"/>
      <c r="QFC14" s="236"/>
      <c r="QFD14" s="236"/>
      <c r="QFE14" s="236"/>
      <c r="QFF14" s="236"/>
      <c r="QFG14" s="236"/>
      <c r="QFH14" s="236"/>
      <c r="QFI14" s="236"/>
      <c r="QFJ14" s="236"/>
      <c r="QFK14" s="236"/>
      <c r="QFL14" s="236"/>
      <c r="QFM14" s="236"/>
      <c r="QFN14" s="236"/>
      <c r="QFO14" s="236"/>
      <c r="QFP14" s="236"/>
      <c r="QFQ14" s="236"/>
      <c r="QFR14" s="236"/>
      <c r="QFS14" s="236"/>
      <c r="QFT14" s="236"/>
      <c r="QFU14" s="236"/>
      <c r="QFV14" s="236"/>
      <c r="QFW14" s="236"/>
      <c r="QFX14" s="236"/>
      <c r="QFY14" s="236"/>
      <c r="QFZ14" s="236"/>
      <c r="QGA14" s="236"/>
      <c r="QGB14" s="236"/>
      <c r="QGC14" s="236"/>
      <c r="QGD14" s="236"/>
      <c r="QGE14" s="236"/>
      <c r="QGF14" s="236"/>
      <c r="QGG14" s="236"/>
      <c r="QGH14" s="236"/>
      <c r="QGI14" s="236"/>
      <c r="QGJ14" s="236"/>
      <c r="QGK14" s="236"/>
      <c r="QGL14" s="236"/>
      <c r="QGM14" s="236"/>
      <c r="QGN14" s="236"/>
      <c r="QGO14" s="236"/>
      <c r="QGP14" s="236"/>
      <c r="QGQ14" s="236"/>
      <c r="QGR14" s="236"/>
      <c r="QGS14" s="236"/>
      <c r="QGT14" s="236"/>
      <c r="QGU14" s="236"/>
      <c r="QGV14" s="236"/>
      <c r="QGW14" s="236"/>
      <c r="QGX14" s="236"/>
      <c r="QGY14" s="236"/>
      <c r="QGZ14" s="236"/>
      <c r="QHA14" s="236"/>
      <c r="QHB14" s="236"/>
      <c r="QHC14" s="236"/>
      <c r="QHD14" s="236"/>
      <c r="QHE14" s="236"/>
      <c r="QHF14" s="236"/>
      <c r="QHG14" s="236"/>
      <c r="QHH14" s="236"/>
      <c r="QHI14" s="236"/>
      <c r="QHJ14" s="236"/>
      <c r="QHK14" s="236"/>
      <c r="QHL14" s="236"/>
      <c r="QHM14" s="236"/>
      <c r="QHN14" s="236"/>
      <c r="QHO14" s="236"/>
      <c r="QHP14" s="236"/>
      <c r="QHQ14" s="236"/>
      <c r="QHR14" s="236"/>
      <c r="QHS14" s="236"/>
      <c r="QHT14" s="236"/>
      <c r="QHU14" s="236"/>
      <c r="QHV14" s="236"/>
      <c r="QHW14" s="236"/>
      <c r="QHX14" s="236"/>
      <c r="QHY14" s="236"/>
      <c r="QHZ14" s="236"/>
      <c r="QIA14" s="236"/>
      <c r="QIB14" s="236"/>
      <c r="QIC14" s="236"/>
      <c r="QID14" s="236"/>
      <c r="QIE14" s="236"/>
      <c r="QIF14" s="236"/>
      <c r="QIG14" s="236"/>
      <c r="QIH14" s="236"/>
      <c r="QII14" s="236"/>
      <c r="QIJ14" s="236"/>
      <c r="QIK14" s="236"/>
      <c r="QIL14" s="236"/>
      <c r="QIM14" s="236"/>
      <c r="QIN14" s="236"/>
      <c r="QIO14" s="236"/>
      <c r="QIP14" s="236"/>
      <c r="QIQ14" s="236"/>
      <c r="QIR14" s="236"/>
      <c r="QIS14" s="236"/>
      <c r="QIT14" s="236"/>
      <c r="QIU14" s="236"/>
      <c r="QIV14" s="236"/>
      <c r="QIW14" s="236"/>
      <c r="QIX14" s="236"/>
      <c r="QIY14" s="236"/>
      <c r="QIZ14" s="236"/>
      <c r="QJA14" s="236"/>
      <c r="QJB14" s="236"/>
      <c r="QJC14" s="236"/>
      <c r="QJD14" s="236"/>
      <c r="QJE14" s="236"/>
      <c r="QJF14" s="236"/>
      <c r="QJG14" s="236"/>
      <c r="QJH14" s="236"/>
      <c r="QJI14" s="236"/>
      <c r="QJJ14" s="236"/>
      <c r="QJK14" s="236"/>
      <c r="QJL14" s="236"/>
      <c r="QJM14" s="236"/>
      <c r="QJN14" s="236"/>
      <c r="QJO14" s="236"/>
      <c r="QJP14" s="236"/>
      <c r="QJQ14" s="236"/>
      <c r="QJR14" s="236"/>
      <c r="QJS14" s="236"/>
      <c r="QJT14" s="236"/>
      <c r="QJU14" s="236"/>
      <c r="QJV14" s="236"/>
      <c r="QJW14" s="236"/>
      <c r="QJX14" s="236"/>
      <c r="QJY14" s="236"/>
      <c r="QJZ14" s="236"/>
      <c r="QKA14" s="236"/>
      <c r="QKB14" s="236"/>
      <c r="QKC14" s="236"/>
      <c r="QKD14" s="236"/>
      <c r="QKE14" s="236"/>
      <c r="QKF14" s="236"/>
      <c r="QKG14" s="236"/>
      <c r="QKH14" s="236"/>
      <c r="QKI14" s="236"/>
      <c r="QKJ14" s="236"/>
      <c r="QKK14" s="236"/>
      <c r="QKL14" s="236"/>
      <c r="QKM14" s="236"/>
      <c r="QKN14" s="236"/>
      <c r="QKO14" s="236"/>
      <c r="QKP14" s="236"/>
      <c r="QKQ14" s="236"/>
      <c r="QKR14" s="236"/>
      <c r="QKS14" s="236"/>
      <c r="QKT14" s="236"/>
      <c r="QKU14" s="236"/>
      <c r="QKV14" s="236"/>
      <c r="QKW14" s="236"/>
      <c r="QKX14" s="236"/>
      <c r="QKY14" s="236"/>
      <c r="QKZ14" s="236"/>
      <c r="QLA14" s="236"/>
      <c r="QLB14" s="236"/>
      <c r="QLC14" s="236"/>
      <c r="QLD14" s="236"/>
      <c r="QLE14" s="236"/>
      <c r="QLF14" s="236"/>
      <c r="QLG14" s="236"/>
      <c r="QLH14" s="236"/>
      <c r="QLI14" s="236"/>
      <c r="QLJ14" s="236"/>
      <c r="QLK14" s="236"/>
      <c r="QLL14" s="236"/>
      <c r="QLM14" s="236"/>
      <c r="QLN14" s="236"/>
      <c r="QLO14" s="236"/>
      <c r="QLP14" s="236"/>
      <c r="QLQ14" s="236"/>
      <c r="QLR14" s="236"/>
      <c r="QLS14" s="236"/>
      <c r="QLT14" s="236"/>
      <c r="QLU14" s="236"/>
      <c r="QLV14" s="236"/>
      <c r="QLW14" s="236"/>
      <c r="QLX14" s="236"/>
      <c r="QLY14" s="236"/>
      <c r="QLZ14" s="236"/>
      <c r="QMA14" s="236"/>
      <c r="QMB14" s="236"/>
      <c r="QMC14" s="236"/>
      <c r="QMD14" s="236"/>
      <c r="QME14" s="236"/>
      <c r="QMF14" s="236"/>
      <c r="QMG14" s="236"/>
      <c r="QMH14" s="236"/>
      <c r="QMI14" s="236"/>
      <c r="QMJ14" s="236"/>
      <c r="QMK14" s="236"/>
      <c r="QML14" s="236"/>
      <c r="QMM14" s="236"/>
      <c r="QMN14" s="236"/>
      <c r="QMO14" s="236"/>
      <c r="QMP14" s="236"/>
      <c r="QMQ14" s="236"/>
      <c r="QMR14" s="236"/>
      <c r="QMS14" s="236"/>
      <c r="QMT14" s="236"/>
      <c r="QMU14" s="236"/>
      <c r="QMV14" s="236"/>
      <c r="QMW14" s="236"/>
      <c r="QMX14" s="236"/>
      <c r="QMY14" s="236"/>
      <c r="QMZ14" s="236"/>
      <c r="QNA14" s="236"/>
      <c r="QNB14" s="236"/>
      <c r="QNC14" s="236"/>
      <c r="QND14" s="236"/>
      <c r="QNE14" s="236"/>
      <c r="QNF14" s="236"/>
      <c r="QNG14" s="236"/>
      <c r="QNH14" s="236"/>
      <c r="QNI14" s="236"/>
      <c r="QNJ14" s="236"/>
      <c r="QNK14" s="236"/>
      <c r="QNL14" s="236"/>
      <c r="QNM14" s="236"/>
      <c r="QNN14" s="236"/>
      <c r="QNO14" s="236"/>
      <c r="QNP14" s="236"/>
      <c r="QNQ14" s="236"/>
      <c r="QNR14" s="236"/>
      <c r="QNS14" s="236"/>
      <c r="QNT14" s="236"/>
      <c r="QNU14" s="236"/>
      <c r="QNV14" s="236"/>
      <c r="QNW14" s="236"/>
      <c r="QNX14" s="236"/>
      <c r="QNY14" s="236"/>
      <c r="QNZ14" s="236"/>
      <c r="QOA14" s="236"/>
      <c r="QOB14" s="236"/>
      <c r="QOC14" s="236"/>
      <c r="QOD14" s="236"/>
      <c r="QOE14" s="236"/>
      <c r="QOF14" s="236"/>
      <c r="QOG14" s="236"/>
      <c r="QOH14" s="236"/>
      <c r="QOI14" s="236"/>
      <c r="QOJ14" s="236"/>
      <c r="QOK14" s="236"/>
      <c r="QOL14" s="236"/>
      <c r="QOM14" s="236"/>
      <c r="QON14" s="236"/>
      <c r="QOO14" s="236"/>
      <c r="QOP14" s="236"/>
      <c r="QOQ14" s="236"/>
      <c r="QOR14" s="236"/>
      <c r="QOS14" s="236"/>
      <c r="QOT14" s="236"/>
      <c r="QOU14" s="236"/>
      <c r="QOV14" s="236"/>
      <c r="QOW14" s="236"/>
      <c r="QOX14" s="236"/>
      <c r="QOY14" s="236"/>
      <c r="QOZ14" s="236"/>
      <c r="QPA14" s="236"/>
      <c r="QPB14" s="236"/>
      <c r="QPC14" s="236"/>
      <c r="QPD14" s="236"/>
      <c r="QPE14" s="236"/>
      <c r="QPF14" s="236"/>
      <c r="QPG14" s="236"/>
      <c r="QPH14" s="236"/>
      <c r="QPI14" s="236"/>
      <c r="QPJ14" s="236"/>
      <c r="QPK14" s="236"/>
      <c r="QPL14" s="236"/>
      <c r="QPM14" s="236"/>
      <c r="QPN14" s="236"/>
      <c r="QPO14" s="236"/>
      <c r="QPP14" s="236"/>
      <c r="QPQ14" s="236"/>
      <c r="QPR14" s="236"/>
      <c r="QPS14" s="236"/>
      <c r="QPT14" s="236"/>
      <c r="QPU14" s="236"/>
      <c r="QPV14" s="236"/>
      <c r="QPW14" s="236"/>
      <c r="QPX14" s="236"/>
      <c r="QPY14" s="236"/>
      <c r="QPZ14" s="236"/>
      <c r="QQA14" s="236"/>
      <c r="QQB14" s="236"/>
      <c r="QQC14" s="236"/>
      <c r="QQD14" s="236"/>
      <c r="QQE14" s="236"/>
      <c r="QQF14" s="236"/>
      <c r="QQG14" s="236"/>
      <c r="QQH14" s="236"/>
      <c r="QQI14" s="236"/>
      <c r="QQJ14" s="236"/>
      <c r="QQK14" s="236"/>
      <c r="QQL14" s="236"/>
      <c r="QQM14" s="236"/>
      <c r="QQN14" s="236"/>
      <c r="QQO14" s="236"/>
      <c r="QQP14" s="236"/>
      <c r="QQQ14" s="236"/>
      <c r="QQR14" s="236"/>
      <c r="QQS14" s="236"/>
      <c r="QQT14" s="236"/>
      <c r="QQU14" s="236"/>
      <c r="QQV14" s="236"/>
      <c r="QQW14" s="236"/>
      <c r="QQX14" s="236"/>
      <c r="QQY14" s="236"/>
      <c r="QQZ14" s="236"/>
      <c r="QRA14" s="236"/>
      <c r="QRB14" s="236"/>
      <c r="QRC14" s="236"/>
      <c r="QRD14" s="236"/>
      <c r="QRE14" s="236"/>
      <c r="QRF14" s="236"/>
      <c r="QRG14" s="236"/>
      <c r="QRH14" s="236"/>
      <c r="QRI14" s="236"/>
      <c r="QRJ14" s="236"/>
      <c r="QRK14" s="236"/>
      <c r="QRL14" s="236"/>
      <c r="QRM14" s="236"/>
      <c r="QRN14" s="236"/>
      <c r="QRO14" s="236"/>
      <c r="QRP14" s="236"/>
      <c r="QRQ14" s="236"/>
      <c r="QRR14" s="236"/>
      <c r="QRS14" s="236"/>
      <c r="QRT14" s="236"/>
      <c r="QRU14" s="236"/>
      <c r="QRV14" s="236"/>
      <c r="QRW14" s="236"/>
      <c r="QRX14" s="236"/>
      <c r="QRY14" s="236"/>
      <c r="QRZ14" s="236"/>
      <c r="QSA14" s="236"/>
      <c r="QSB14" s="236"/>
      <c r="QSC14" s="236"/>
      <c r="QSD14" s="236"/>
      <c r="QSE14" s="236"/>
      <c r="QSF14" s="236"/>
      <c r="QSG14" s="236"/>
      <c r="QSH14" s="236"/>
      <c r="QSI14" s="236"/>
      <c r="QSJ14" s="236"/>
      <c r="QSK14" s="236"/>
      <c r="QSL14" s="236"/>
      <c r="QSM14" s="236"/>
      <c r="QSN14" s="236"/>
      <c r="QSO14" s="236"/>
      <c r="QSP14" s="236"/>
      <c r="QSQ14" s="236"/>
      <c r="QSR14" s="236"/>
      <c r="QSS14" s="236"/>
      <c r="QST14" s="236"/>
      <c r="QSU14" s="236"/>
      <c r="QSV14" s="236"/>
      <c r="QSW14" s="236"/>
      <c r="QSX14" s="236"/>
      <c r="QSY14" s="236"/>
      <c r="QSZ14" s="236"/>
      <c r="QTA14" s="236"/>
      <c r="QTB14" s="236"/>
      <c r="QTC14" s="236"/>
      <c r="QTD14" s="236"/>
      <c r="QTE14" s="236"/>
      <c r="QTF14" s="236"/>
      <c r="QTG14" s="236"/>
      <c r="QTH14" s="236"/>
      <c r="QTI14" s="236"/>
      <c r="QTJ14" s="236"/>
      <c r="QTK14" s="236"/>
      <c r="QTL14" s="236"/>
      <c r="QTM14" s="236"/>
      <c r="QTN14" s="236"/>
      <c r="QTO14" s="236"/>
      <c r="QTP14" s="236"/>
      <c r="QTQ14" s="236"/>
      <c r="QTR14" s="236"/>
      <c r="QTS14" s="236"/>
      <c r="QTT14" s="236"/>
      <c r="QTU14" s="236"/>
      <c r="QTV14" s="236"/>
      <c r="QTW14" s="236"/>
      <c r="QTX14" s="236"/>
      <c r="QTY14" s="236"/>
      <c r="QTZ14" s="236"/>
      <c r="QUA14" s="236"/>
      <c r="QUB14" s="236"/>
      <c r="QUC14" s="236"/>
      <c r="QUD14" s="236"/>
      <c r="QUE14" s="236"/>
      <c r="QUF14" s="236"/>
      <c r="QUG14" s="236"/>
      <c r="QUH14" s="236"/>
      <c r="QUI14" s="236"/>
      <c r="QUJ14" s="236"/>
      <c r="QUK14" s="236"/>
      <c r="QUL14" s="236"/>
      <c r="QUM14" s="236"/>
      <c r="QUN14" s="236"/>
      <c r="QUO14" s="236"/>
      <c r="QUP14" s="236"/>
      <c r="QUQ14" s="236"/>
      <c r="QUR14" s="236"/>
      <c r="QUS14" s="236"/>
      <c r="QUT14" s="236"/>
      <c r="QUU14" s="236"/>
      <c r="QUV14" s="236"/>
      <c r="QUW14" s="236"/>
      <c r="QUX14" s="236"/>
      <c r="QUY14" s="236"/>
      <c r="QUZ14" s="236"/>
      <c r="QVA14" s="236"/>
      <c r="QVB14" s="236"/>
      <c r="QVC14" s="236"/>
      <c r="QVD14" s="236"/>
      <c r="QVE14" s="236"/>
      <c r="QVF14" s="236"/>
      <c r="QVG14" s="236"/>
      <c r="QVH14" s="236"/>
      <c r="QVI14" s="236"/>
      <c r="QVJ14" s="236"/>
      <c r="QVK14" s="236"/>
      <c r="QVL14" s="236"/>
      <c r="QVM14" s="236"/>
      <c r="QVN14" s="236"/>
      <c r="QVO14" s="236"/>
      <c r="QVP14" s="236"/>
      <c r="QVQ14" s="236"/>
      <c r="QVR14" s="236"/>
      <c r="QVS14" s="236"/>
      <c r="QVT14" s="236"/>
      <c r="QVU14" s="236"/>
      <c r="QVV14" s="236"/>
      <c r="QVW14" s="236"/>
      <c r="QVX14" s="236"/>
      <c r="QVY14" s="236"/>
      <c r="QVZ14" s="236"/>
      <c r="QWA14" s="236"/>
      <c r="QWB14" s="236"/>
      <c r="QWC14" s="236"/>
      <c r="QWD14" s="236"/>
      <c r="QWE14" s="236"/>
      <c r="QWF14" s="236"/>
      <c r="QWG14" s="236"/>
      <c r="QWH14" s="236"/>
      <c r="QWI14" s="236"/>
      <c r="QWJ14" s="236"/>
      <c r="QWK14" s="236"/>
      <c r="QWL14" s="236"/>
      <c r="QWM14" s="236"/>
      <c r="QWN14" s="236"/>
      <c r="QWO14" s="236"/>
      <c r="QWP14" s="236"/>
      <c r="QWQ14" s="236"/>
      <c r="QWR14" s="236"/>
      <c r="QWS14" s="236"/>
      <c r="QWT14" s="236"/>
      <c r="QWU14" s="236"/>
      <c r="QWV14" s="236"/>
      <c r="QWW14" s="236"/>
      <c r="QWX14" s="236"/>
      <c r="QWY14" s="236"/>
      <c r="QWZ14" s="236"/>
      <c r="QXA14" s="236"/>
      <c r="QXB14" s="236"/>
      <c r="QXC14" s="236"/>
      <c r="QXD14" s="236"/>
      <c r="QXE14" s="236"/>
      <c r="QXF14" s="236"/>
      <c r="QXG14" s="236"/>
      <c r="QXH14" s="236"/>
      <c r="QXI14" s="236"/>
      <c r="QXJ14" s="236"/>
      <c r="QXK14" s="236"/>
      <c r="QXL14" s="236"/>
      <c r="QXM14" s="236"/>
      <c r="QXN14" s="236"/>
      <c r="QXO14" s="236"/>
      <c r="QXP14" s="236"/>
      <c r="QXQ14" s="236"/>
      <c r="QXR14" s="236"/>
      <c r="QXS14" s="236"/>
      <c r="QXT14" s="236"/>
      <c r="QXU14" s="236"/>
      <c r="QXV14" s="236"/>
      <c r="QXW14" s="236"/>
      <c r="QXX14" s="236"/>
      <c r="QXY14" s="236"/>
      <c r="QXZ14" s="236"/>
      <c r="QYA14" s="236"/>
      <c r="QYB14" s="236"/>
      <c r="QYC14" s="236"/>
      <c r="QYD14" s="236"/>
      <c r="QYE14" s="236"/>
      <c r="QYF14" s="236"/>
      <c r="QYG14" s="236"/>
      <c r="QYH14" s="236"/>
      <c r="QYI14" s="236"/>
      <c r="QYJ14" s="236"/>
      <c r="QYK14" s="236"/>
      <c r="QYL14" s="236"/>
      <c r="QYM14" s="236"/>
      <c r="QYN14" s="236"/>
      <c r="QYO14" s="236"/>
      <c r="QYP14" s="236"/>
      <c r="QYQ14" s="236"/>
      <c r="QYR14" s="236"/>
      <c r="QYS14" s="236"/>
      <c r="QYT14" s="236"/>
      <c r="QYU14" s="236"/>
      <c r="QYV14" s="236"/>
      <c r="QYW14" s="236"/>
      <c r="QYX14" s="236"/>
      <c r="QYY14" s="236"/>
      <c r="QYZ14" s="236"/>
      <c r="QZA14" s="236"/>
      <c r="QZB14" s="236"/>
      <c r="QZC14" s="236"/>
      <c r="QZD14" s="236"/>
      <c r="QZE14" s="236"/>
      <c r="QZF14" s="236"/>
      <c r="QZG14" s="236"/>
      <c r="QZH14" s="236"/>
      <c r="QZI14" s="236"/>
      <c r="QZJ14" s="236"/>
      <c r="QZK14" s="236"/>
      <c r="QZL14" s="236"/>
      <c r="QZM14" s="236"/>
      <c r="QZN14" s="236"/>
      <c r="QZO14" s="236"/>
      <c r="QZP14" s="236"/>
      <c r="QZQ14" s="236"/>
      <c r="QZR14" s="236"/>
      <c r="QZS14" s="236"/>
      <c r="QZT14" s="236"/>
      <c r="QZU14" s="236"/>
      <c r="QZV14" s="236"/>
      <c r="QZW14" s="236"/>
      <c r="QZX14" s="236"/>
      <c r="QZY14" s="236"/>
      <c r="QZZ14" s="236"/>
      <c r="RAA14" s="236"/>
      <c r="RAB14" s="236"/>
      <c r="RAC14" s="236"/>
      <c r="RAD14" s="236"/>
      <c r="RAE14" s="236"/>
      <c r="RAF14" s="236"/>
      <c r="RAG14" s="236"/>
      <c r="RAH14" s="236"/>
      <c r="RAI14" s="236"/>
      <c r="RAJ14" s="236"/>
      <c r="RAK14" s="236"/>
      <c r="RAL14" s="236"/>
      <c r="RAM14" s="236"/>
      <c r="RAN14" s="236"/>
      <c r="RAO14" s="236"/>
      <c r="RAP14" s="236"/>
      <c r="RAQ14" s="236"/>
      <c r="RAR14" s="236"/>
      <c r="RAS14" s="236"/>
      <c r="RAT14" s="236"/>
      <c r="RAU14" s="236"/>
      <c r="RAV14" s="236"/>
      <c r="RAW14" s="236"/>
      <c r="RAX14" s="236"/>
      <c r="RAY14" s="236"/>
      <c r="RAZ14" s="236"/>
      <c r="RBA14" s="236"/>
      <c r="RBB14" s="236"/>
      <c r="RBC14" s="236"/>
      <c r="RBD14" s="236"/>
      <c r="RBE14" s="236"/>
      <c r="RBF14" s="236"/>
      <c r="RBG14" s="236"/>
      <c r="RBH14" s="236"/>
      <c r="RBI14" s="236"/>
      <c r="RBJ14" s="236"/>
      <c r="RBK14" s="236"/>
      <c r="RBL14" s="236"/>
      <c r="RBM14" s="236"/>
      <c r="RBN14" s="236"/>
      <c r="RBO14" s="236"/>
      <c r="RBP14" s="236"/>
      <c r="RBQ14" s="236"/>
      <c r="RBR14" s="236"/>
      <c r="RBS14" s="236"/>
      <c r="RBT14" s="236"/>
      <c r="RBU14" s="236"/>
      <c r="RBV14" s="236"/>
      <c r="RBW14" s="236"/>
      <c r="RBX14" s="236"/>
      <c r="RBY14" s="236"/>
      <c r="RBZ14" s="236"/>
      <c r="RCA14" s="236"/>
      <c r="RCB14" s="236"/>
      <c r="RCC14" s="236"/>
      <c r="RCD14" s="236"/>
      <c r="RCE14" s="236"/>
      <c r="RCF14" s="236"/>
      <c r="RCG14" s="236"/>
      <c r="RCH14" s="236"/>
      <c r="RCI14" s="236"/>
      <c r="RCJ14" s="236"/>
      <c r="RCK14" s="236"/>
      <c r="RCL14" s="236"/>
      <c r="RCM14" s="236"/>
      <c r="RCN14" s="236"/>
      <c r="RCO14" s="236"/>
      <c r="RCP14" s="236"/>
      <c r="RCQ14" s="236"/>
      <c r="RCR14" s="236"/>
      <c r="RCS14" s="236"/>
      <c r="RCT14" s="236"/>
      <c r="RCU14" s="236"/>
      <c r="RCV14" s="236"/>
      <c r="RCW14" s="236"/>
      <c r="RCX14" s="236"/>
      <c r="RCY14" s="236"/>
      <c r="RCZ14" s="236"/>
      <c r="RDA14" s="236"/>
      <c r="RDB14" s="236"/>
      <c r="RDC14" s="236"/>
      <c r="RDD14" s="236"/>
      <c r="RDE14" s="236"/>
      <c r="RDF14" s="236"/>
      <c r="RDG14" s="236"/>
      <c r="RDH14" s="236"/>
      <c r="RDI14" s="236"/>
      <c r="RDJ14" s="236"/>
      <c r="RDK14" s="236"/>
      <c r="RDL14" s="236"/>
      <c r="RDM14" s="236"/>
      <c r="RDN14" s="236"/>
      <c r="RDO14" s="236"/>
      <c r="RDP14" s="236"/>
      <c r="RDQ14" s="236"/>
      <c r="RDR14" s="236"/>
      <c r="RDS14" s="236"/>
      <c r="RDT14" s="236"/>
      <c r="RDU14" s="236"/>
      <c r="RDV14" s="236"/>
      <c r="RDW14" s="236"/>
      <c r="RDX14" s="236"/>
      <c r="RDY14" s="236"/>
      <c r="RDZ14" s="236"/>
      <c r="REA14" s="236"/>
      <c r="REB14" s="236"/>
      <c r="REC14" s="236"/>
      <c r="RED14" s="236"/>
      <c r="REE14" s="236"/>
      <c r="REF14" s="236"/>
      <c r="REG14" s="236"/>
      <c r="REH14" s="236"/>
      <c r="REI14" s="236"/>
      <c r="REJ14" s="236"/>
      <c r="REK14" s="236"/>
      <c r="REL14" s="236"/>
      <c r="REM14" s="236"/>
      <c r="REN14" s="236"/>
      <c r="REO14" s="236"/>
      <c r="REP14" s="236"/>
      <c r="REQ14" s="236"/>
      <c r="RER14" s="236"/>
      <c r="RES14" s="236"/>
      <c r="RET14" s="236"/>
      <c r="REU14" s="236"/>
      <c r="REV14" s="236"/>
      <c r="REW14" s="236"/>
      <c r="REX14" s="236"/>
      <c r="REY14" s="236"/>
      <c r="REZ14" s="236"/>
      <c r="RFA14" s="236"/>
      <c r="RFB14" s="236"/>
      <c r="RFC14" s="236"/>
      <c r="RFD14" s="236"/>
      <c r="RFE14" s="236"/>
      <c r="RFF14" s="236"/>
      <c r="RFG14" s="236"/>
      <c r="RFH14" s="236"/>
      <c r="RFI14" s="236"/>
      <c r="RFJ14" s="236"/>
      <c r="RFK14" s="236"/>
      <c r="RFL14" s="236"/>
      <c r="RFM14" s="236"/>
      <c r="RFN14" s="236"/>
      <c r="RFO14" s="236"/>
      <c r="RFP14" s="236"/>
      <c r="RFQ14" s="236"/>
      <c r="RFR14" s="236"/>
      <c r="RFS14" s="236"/>
      <c r="RFT14" s="236"/>
      <c r="RFU14" s="236"/>
      <c r="RFV14" s="236"/>
      <c r="RFW14" s="236"/>
      <c r="RFX14" s="236"/>
      <c r="RFY14" s="236"/>
      <c r="RFZ14" s="236"/>
      <c r="RGA14" s="236"/>
      <c r="RGB14" s="236"/>
      <c r="RGC14" s="236"/>
      <c r="RGD14" s="236"/>
      <c r="RGE14" s="236"/>
      <c r="RGF14" s="236"/>
      <c r="RGG14" s="236"/>
      <c r="RGH14" s="236"/>
      <c r="RGI14" s="236"/>
      <c r="RGJ14" s="236"/>
      <c r="RGK14" s="236"/>
      <c r="RGL14" s="236"/>
      <c r="RGM14" s="236"/>
      <c r="RGN14" s="236"/>
      <c r="RGO14" s="236"/>
      <c r="RGP14" s="236"/>
      <c r="RGQ14" s="236"/>
      <c r="RGR14" s="236"/>
      <c r="RGS14" s="236"/>
      <c r="RGT14" s="236"/>
      <c r="RGU14" s="236"/>
      <c r="RGV14" s="236"/>
      <c r="RGW14" s="236"/>
      <c r="RGX14" s="236"/>
      <c r="RGY14" s="236"/>
      <c r="RGZ14" s="236"/>
      <c r="RHA14" s="236"/>
      <c r="RHB14" s="236"/>
      <c r="RHC14" s="236"/>
      <c r="RHD14" s="236"/>
      <c r="RHE14" s="236"/>
      <c r="RHF14" s="236"/>
      <c r="RHG14" s="236"/>
      <c r="RHH14" s="236"/>
      <c r="RHI14" s="236"/>
      <c r="RHJ14" s="236"/>
      <c r="RHK14" s="236"/>
      <c r="RHL14" s="236"/>
      <c r="RHM14" s="236"/>
      <c r="RHN14" s="236"/>
      <c r="RHO14" s="236"/>
      <c r="RHP14" s="236"/>
      <c r="RHQ14" s="236"/>
      <c r="RHR14" s="236"/>
      <c r="RHS14" s="236"/>
      <c r="RHT14" s="236"/>
      <c r="RHU14" s="236"/>
      <c r="RHV14" s="236"/>
      <c r="RHW14" s="236"/>
      <c r="RHX14" s="236"/>
      <c r="RHY14" s="236"/>
      <c r="RHZ14" s="236"/>
      <c r="RIA14" s="236"/>
      <c r="RIB14" s="236"/>
      <c r="RIC14" s="236"/>
      <c r="RID14" s="236"/>
      <c r="RIE14" s="236"/>
      <c r="RIF14" s="236"/>
      <c r="RIG14" s="236"/>
      <c r="RIH14" s="236"/>
      <c r="RII14" s="236"/>
      <c r="RIJ14" s="236"/>
      <c r="RIK14" s="236"/>
      <c r="RIL14" s="236"/>
      <c r="RIM14" s="236"/>
      <c r="RIN14" s="236"/>
      <c r="RIO14" s="236"/>
      <c r="RIP14" s="236"/>
      <c r="RIQ14" s="236"/>
      <c r="RIR14" s="236"/>
      <c r="RIS14" s="236"/>
      <c r="RIT14" s="236"/>
      <c r="RIU14" s="236"/>
      <c r="RIV14" s="236"/>
      <c r="RIW14" s="236"/>
      <c r="RIX14" s="236"/>
      <c r="RIY14" s="236"/>
      <c r="RIZ14" s="236"/>
      <c r="RJA14" s="236"/>
      <c r="RJB14" s="236"/>
      <c r="RJC14" s="236"/>
      <c r="RJD14" s="236"/>
      <c r="RJE14" s="236"/>
      <c r="RJF14" s="236"/>
      <c r="RJG14" s="236"/>
      <c r="RJH14" s="236"/>
      <c r="RJI14" s="236"/>
      <c r="RJJ14" s="236"/>
      <c r="RJK14" s="236"/>
      <c r="RJL14" s="236"/>
      <c r="RJM14" s="236"/>
      <c r="RJN14" s="236"/>
      <c r="RJO14" s="236"/>
      <c r="RJP14" s="236"/>
      <c r="RJQ14" s="236"/>
      <c r="RJR14" s="236"/>
      <c r="RJS14" s="236"/>
      <c r="RJT14" s="236"/>
      <c r="RJU14" s="236"/>
      <c r="RJV14" s="236"/>
      <c r="RJW14" s="236"/>
      <c r="RJX14" s="236"/>
      <c r="RJY14" s="236"/>
      <c r="RJZ14" s="236"/>
      <c r="RKA14" s="236"/>
      <c r="RKB14" s="236"/>
      <c r="RKC14" s="236"/>
      <c r="RKD14" s="236"/>
      <c r="RKE14" s="236"/>
      <c r="RKF14" s="236"/>
      <c r="RKG14" s="236"/>
      <c r="RKH14" s="236"/>
      <c r="RKI14" s="236"/>
      <c r="RKJ14" s="236"/>
      <c r="RKK14" s="236"/>
      <c r="RKL14" s="236"/>
      <c r="RKM14" s="236"/>
      <c r="RKN14" s="236"/>
      <c r="RKO14" s="236"/>
      <c r="RKP14" s="236"/>
      <c r="RKQ14" s="236"/>
      <c r="RKR14" s="236"/>
      <c r="RKS14" s="236"/>
      <c r="RKT14" s="236"/>
      <c r="RKU14" s="236"/>
      <c r="RKV14" s="236"/>
      <c r="RKW14" s="236"/>
      <c r="RKX14" s="236"/>
      <c r="RKY14" s="236"/>
      <c r="RKZ14" s="236"/>
      <c r="RLA14" s="236"/>
      <c r="RLB14" s="236"/>
      <c r="RLC14" s="236"/>
      <c r="RLD14" s="236"/>
      <c r="RLE14" s="236"/>
      <c r="RLF14" s="236"/>
      <c r="RLG14" s="236"/>
      <c r="RLH14" s="236"/>
      <c r="RLI14" s="236"/>
      <c r="RLJ14" s="236"/>
      <c r="RLK14" s="236"/>
      <c r="RLL14" s="236"/>
      <c r="RLM14" s="236"/>
      <c r="RLN14" s="236"/>
      <c r="RLO14" s="236"/>
      <c r="RLP14" s="236"/>
      <c r="RLQ14" s="236"/>
      <c r="RLR14" s="236"/>
      <c r="RLS14" s="236"/>
      <c r="RLT14" s="236"/>
      <c r="RLU14" s="236"/>
      <c r="RLV14" s="236"/>
      <c r="RLW14" s="236"/>
      <c r="RLX14" s="236"/>
      <c r="RLY14" s="236"/>
      <c r="RLZ14" s="236"/>
      <c r="RMA14" s="236"/>
      <c r="RMB14" s="236"/>
      <c r="RMC14" s="236"/>
      <c r="RMD14" s="236"/>
      <c r="RME14" s="236"/>
      <c r="RMF14" s="236"/>
      <c r="RMG14" s="236"/>
      <c r="RMH14" s="236"/>
      <c r="RMI14" s="236"/>
      <c r="RMJ14" s="236"/>
      <c r="RMK14" s="236"/>
      <c r="RML14" s="236"/>
      <c r="RMM14" s="236"/>
      <c r="RMN14" s="236"/>
      <c r="RMO14" s="236"/>
      <c r="RMP14" s="236"/>
      <c r="RMQ14" s="236"/>
      <c r="RMR14" s="236"/>
      <c r="RMS14" s="236"/>
      <c r="RMT14" s="236"/>
      <c r="RMU14" s="236"/>
      <c r="RMV14" s="236"/>
      <c r="RMW14" s="236"/>
      <c r="RMX14" s="236"/>
      <c r="RMY14" s="236"/>
      <c r="RMZ14" s="236"/>
      <c r="RNA14" s="236"/>
      <c r="RNB14" s="236"/>
      <c r="RNC14" s="236"/>
      <c r="RND14" s="236"/>
      <c r="RNE14" s="236"/>
      <c r="RNF14" s="236"/>
      <c r="RNG14" s="236"/>
      <c r="RNH14" s="236"/>
      <c r="RNI14" s="236"/>
      <c r="RNJ14" s="236"/>
      <c r="RNK14" s="236"/>
      <c r="RNL14" s="236"/>
      <c r="RNM14" s="236"/>
      <c r="RNN14" s="236"/>
      <c r="RNO14" s="236"/>
      <c r="RNP14" s="236"/>
      <c r="RNQ14" s="236"/>
      <c r="RNR14" s="236"/>
      <c r="RNS14" s="236"/>
      <c r="RNT14" s="236"/>
      <c r="RNU14" s="236"/>
      <c r="RNV14" s="236"/>
      <c r="RNW14" s="236"/>
      <c r="RNX14" s="236"/>
      <c r="RNY14" s="236"/>
      <c r="RNZ14" s="236"/>
      <c r="ROA14" s="236"/>
      <c r="ROB14" s="236"/>
      <c r="ROC14" s="236"/>
      <c r="ROD14" s="236"/>
      <c r="ROE14" s="236"/>
      <c r="ROF14" s="236"/>
      <c r="ROG14" s="236"/>
      <c r="ROH14" s="236"/>
      <c r="ROI14" s="236"/>
      <c r="ROJ14" s="236"/>
      <c r="ROK14" s="236"/>
      <c r="ROL14" s="236"/>
      <c r="ROM14" s="236"/>
      <c r="RON14" s="236"/>
      <c r="ROO14" s="236"/>
      <c r="ROP14" s="236"/>
      <c r="ROQ14" s="236"/>
      <c r="ROR14" s="236"/>
      <c r="ROS14" s="236"/>
      <c r="ROT14" s="236"/>
      <c r="ROU14" s="236"/>
      <c r="ROV14" s="236"/>
      <c r="ROW14" s="236"/>
      <c r="ROX14" s="236"/>
      <c r="ROY14" s="236"/>
      <c r="ROZ14" s="236"/>
      <c r="RPA14" s="236"/>
      <c r="RPB14" s="236"/>
      <c r="RPC14" s="236"/>
      <c r="RPD14" s="236"/>
      <c r="RPE14" s="236"/>
      <c r="RPF14" s="236"/>
      <c r="RPG14" s="236"/>
      <c r="RPH14" s="236"/>
      <c r="RPI14" s="236"/>
      <c r="RPJ14" s="236"/>
      <c r="RPK14" s="236"/>
      <c r="RPL14" s="236"/>
      <c r="RPM14" s="236"/>
      <c r="RPN14" s="236"/>
      <c r="RPO14" s="236"/>
      <c r="RPP14" s="236"/>
      <c r="RPQ14" s="236"/>
      <c r="RPR14" s="236"/>
      <c r="RPS14" s="236"/>
      <c r="RPT14" s="236"/>
      <c r="RPU14" s="236"/>
      <c r="RPV14" s="236"/>
      <c r="RPW14" s="236"/>
      <c r="RPX14" s="236"/>
      <c r="RPY14" s="236"/>
      <c r="RPZ14" s="236"/>
      <c r="RQA14" s="236"/>
      <c r="RQB14" s="236"/>
      <c r="RQC14" s="236"/>
      <c r="RQD14" s="236"/>
      <c r="RQE14" s="236"/>
      <c r="RQF14" s="236"/>
      <c r="RQG14" s="236"/>
      <c r="RQH14" s="236"/>
      <c r="RQI14" s="236"/>
      <c r="RQJ14" s="236"/>
      <c r="RQK14" s="236"/>
      <c r="RQL14" s="236"/>
      <c r="RQM14" s="236"/>
      <c r="RQN14" s="236"/>
      <c r="RQO14" s="236"/>
      <c r="RQP14" s="236"/>
      <c r="RQQ14" s="236"/>
      <c r="RQR14" s="236"/>
      <c r="RQS14" s="236"/>
      <c r="RQT14" s="236"/>
      <c r="RQU14" s="236"/>
      <c r="RQV14" s="236"/>
      <c r="RQW14" s="236"/>
      <c r="RQX14" s="236"/>
      <c r="RQY14" s="236"/>
      <c r="RQZ14" s="236"/>
      <c r="RRA14" s="236"/>
      <c r="RRB14" s="236"/>
      <c r="RRC14" s="236"/>
      <c r="RRD14" s="236"/>
      <c r="RRE14" s="236"/>
      <c r="RRF14" s="236"/>
      <c r="RRG14" s="236"/>
      <c r="RRH14" s="236"/>
      <c r="RRI14" s="236"/>
      <c r="RRJ14" s="236"/>
      <c r="RRK14" s="236"/>
      <c r="RRL14" s="236"/>
      <c r="RRM14" s="236"/>
      <c r="RRN14" s="236"/>
      <c r="RRO14" s="236"/>
      <c r="RRP14" s="236"/>
      <c r="RRQ14" s="236"/>
      <c r="RRR14" s="236"/>
      <c r="RRS14" s="236"/>
      <c r="RRT14" s="236"/>
      <c r="RRU14" s="236"/>
      <c r="RRV14" s="236"/>
      <c r="RRW14" s="236"/>
      <c r="RRX14" s="236"/>
      <c r="RRY14" s="236"/>
      <c r="RRZ14" s="236"/>
      <c r="RSA14" s="236"/>
      <c r="RSB14" s="236"/>
      <c r="RSC14" s="236"/>
      <c r="RSD14" s="236"/>
      <c r="RSE14" s="236"/>
      <c r="RSF14" s="236"/>
      <c r="RSG14" s="236"/>
      <c r="RSH14" s="236"/>
      <c r="RSI14" s="236"/>
      <c r="RSJ14" s="236"/>
      <c r="RSK14" s="236"/>
      <c r="RSL14" s="236"/>
      <c r="RSM14" s="236"/>
      <c r="RSN14" s="236"/>
      <c r="RSO14" s="236"/>
      <c r="RSP14" s="236"/>
      <c r="RSQ14" s="236"/>
      <c r="RSR14" s="236"/>
      <c r="RSS14" s="236"/>
      <c r="RST14" s="236"/>
      <c r="RSU14" s="236"/>
      <c r="RSV14" s="236"/>
      <c r="RSW14" s="236"/>
      <c r="RSX14" s="236"/>
      <c r="RSY14" s="236"/>
      <c r="RSZ14" s="236"/>
      <c r="RTA14" s="236"/>
      <c r="RTB14" s="236"/>
      <c r="RTC14" s="236"/>
      <c r="RTD14" s="236"/>
      <c r="RTE14" s="236"/>
      <c r="RTF14" s="236"/>
      <c r="RTG14" s="236"/>
      <c r="RTH14" s="236"/>
      <c r="RTI14" s="236"/>
      <c r="RTJ14" s="236"/>
      <c r="RTK14" s="236"/>
      <c r="RTL14" s="236"/>
      <c r="RTM14" s="236"/>
      <c r="RTN14" s="236"/>
      <c r="RTO14" s="236"/>
      <c r="RTP14" s="236"/>
      <c r="RTQ14" s="236"/>
      <c r="RTR14" s="236"/>
      <c r="RTS14" s="236"/>
      <c r="RTT14" s="236"/>
      <c r="RTU14" s="236"/>
      <c r="RTV14" s="236"/>
      <c r="RTW14" s="236"/>
      <c r="RTX14" s="236"/>
      <c r="RTY14" s="236"/>
      <c r="RTZ14" s="236"/>
      <c r="RUA14" s="236"/>
      <c r="RUB14" s="236"/>
      <c r="RUC14" s="236"/>
      <c r="RUD14" s="236"/>
      <c r="RUE14" s="236"/>
      <c r="RUF14" s="236"/>
      <c r="RUG14" s="236"/>
      <c r="RUH14" s="236"/>
      <c r="RUI14" s="236"/>
      <c r="RUJ14" s="236"/>
      <c r="RUK14" s="236"/>
      <c r="RUL14" s="236"/>
      <c r="RUM14" s="236"/>
      <c r="RUN14" s="236"/>
      <c r="RUO14" s="236"/>
      <c r="RUP14" s="236"/>
      <c r="RUQ14" s="236"/>
      <c r="RUR14" s="236"/>
      <c r="RUS14" s="236"/>
      <c r="RUT14" s="236"/>
      <c r="RUU14" s="236"/>
      <c r="RUV14" s="236"/>
      <c r="RUW14" s="236"/>
      <c r="RUX14" s="236"/>
      <c r="RUY14" s="236"/>
      <c r="RUZ14" s="236"/>
      <c r="RVA14" s="236"/>
      <c r="RVB14" s="236"/>
      <c r="RVC14" s="236"/>
      <c r="RVD14" s="236"/>
      <c r="RVE14" s="236"/>
      <c r="RVF14" s="236"/>
      <c r="RVG14" s="236"/>
      <c r="RVH14" s="236"/>
      <c r="RVI14" s="236"/>
      <c r="RVJ14" s="236"/>
      <c r="RVK14" s="236"/>
      <c r="RVL14" s="236"/>
      <c r="RVM14" s="236"/>
      <c r="RVN14" s="236"/>
      <c r="RVO14" s="236"/>
      <c r="RVP14" s="236"/>
      <c r="RVQ14" s="236"/>
      <c r="RVR14" s="236"/>
      <c r="RVS14" s="236"/>
      <c r="RVT14" s="236"/>
      <c r="RVU14" s="236"/>
      <c r="RVV14" s="236"/>
      <c r="RVW14" s="236"/>
      <c r="RVX14" s="236"/>
      <c r="RVY14" s="236"/>
      <c r="RVZ14" s="236"/>
      <c r="RWA14" s="236"/>
      <c r="RWB14" s="236"/>
      <c r="RWC14" s="236"/>
      <c r="RWD14" s="236"/>
      <c r="RWE14" s="236"/>
      <c r="RWF14" s="236"/>
      <c r="RWG14" s="236"/>
      <c r="RWH14" s="236"/>
      <c r="RWI14" s="236"/>
      <c r="RWJ14" s="236"/>
      <c r="RWK14" s="236"/>
      <c r="RWL14" s="236"/>
      <c r="RWM14" s="236"/>
      <c r="RWN14" s="236"/>
      <c r="RWO14" s="236"/>
      <c r="RWP14" s="236"/>
      <c r="RWQ14" s="236"/>
      <c r="RWR14" s="236"/>
      <c r="RWS14" s="236"/>
      <c r="RWT14" s="236"/>
      <c r="RWU14" s="236"/>
      <c r="RWV14" s="236"/>
      <c r="RWW14" s="236"/>
      <c r="RWX14" s="236"/>
      <c r="RWY14" s="236"/>
      <c r="RWZ14" s="236"/>
      <c r="RXA14" s="236"/>
      <c r="RXB14" s="236"/>
      <c r="RXC14" s="236"/>
      <c r="RXD14" s="236"/>
      <c r="RXE14" s="236"/>
      <c r="RXF14" s="236"/>
      <c r="RXG14" s="236"/>
      <c r="RXH14" s="236"/>
      <c r="RXI14" s="236"/>
      <c r="RXJ14" s="236"/>
      <c r="RXK14" s="236"/>
      <c r="RXL14" s="236"/>
      <c r="RXM14" s="236"/>
      <c r="RXN14" s="236"/>
      <c r="RXO14" s="236"/>
      <c r="RXP14" s="236"/>
      <c r="RXQ14" s="236"/>
      <c r="RXR14" s="236"/>
      <c r="RXS14" s="236"/>
      <c r="RXT14" s="236"/>
      <c r="RXU14" s="236"/>
      <c r="RXV14" s="236"/>
      <c r="RXW14" s="236"/>
      <c r="RXX14" s="236"/>
      <c r="RXY14" s="236"/>
      <c r="RXZ14" s="236"/>
      <c r="RYA14" s="236"/>
      <c r="RYB14" s="236"/>
      <c r="RYC14" s="236"/>
      <c r="RYD14" s="236"/>
      <c r="RYE14" s="236"/>
      <c r="RYF14" s="236"/>
      <c r="RYG14" s="236"/>
      <c r="RYH14" s="236"/>
      <c r="RYI14" s="236"/>
      <c r="RYJ14" s="236"/>
      <c r="RYK14" s="236"/>
      <c r="RYL14" s="236"/>
      <c r="RYM14" s="236"/>
      <c r="RYN14" s="236"/>
      <c r="RYO14" s="236"/>
      <c r="RYP14" s="236"/>
      <c r="RYQ14" s="236"/>
      <c r="RYR14" s="236"/>
      <c r="RYS14" s="236"/>
      <c r="RYT14" s="236"/>
      <c r="RYU14" s="236"/>
      <c r="RYV14" s="236"/>
      <c r="RYW14" s="236"/>
      <c r="RYX14" s="236"/>
      <c r="RYY14" s="236"/>
      <c r="RYZ14" s="236"/>
      <c r="RZA14" s="236"/>
      <c r="RZB14" s="236"/>
      <c r="RZC14" s="236"/>
      <c r="RZD14" s="236"/>
      <c r="RZE14" s="236"/>
      <c r="RZF14" s="236"/>
      <c r="RZG14" s="236"/>
      <c r="RZH14" s="236"/>
      <c r="RZI14" s="236"/>
      <c r="RZJ14" s="236"/>
      <c r="RZK14" s="236"/>
      <c r="RZL14" s="236"/>
      <c r="RZM14" s="236"/>
      <c r="RZN14" s="236"/>
      <c r="RZO14" s="236"/>
      <c r="RZP14" s="236"/>
      <c r="RZQ14" s="236"/>
      <c r="RZR14" s="236"/>
      <c r="RZS14" s="236"/>
      <c r="RZT14" s="236"/>
      <c r="RZU14" s="236"/>
      <c r="RZV14" s="236"/>
      <c r="RZW14" s="236"/>
      <c r="RZX14" s="236"/>
      <c r="RZY14" s="236"/>
      <c r="RZZ14" s="236"/>
      <c r="SAA14" s="236"/>
      <c r="SAB14" s="236"/>
      <c r="SAC14" s="236"/>
      <c r="SAD14" s="236"/>
      <c r="SAE14" s="236"/>
      <c r="SAF14" s="236"/>
      <c r="SAG14" s="236"/>
      <c r="SAH14" s="236"/>
      <c r="SAI14" s="236"/>
      <c r="SAJ14" s="236"/>
      <c r="SAK14" s="236"/>
      <c r="SAL14" s="236"/>
      <c r="SAM14" s="236"/>
      <c r="SAN14" s="236"/>
      <c r="SAO14" s="236"/>
      <c r="SAP14" s="236"/>
      <c r="SAQ14" s="236"/>
      <c r="SAR14" s="236"/>
      <c r="SAS14" s="236"/>
      <c r="SAT14" s="236"/>
      <c r="SAU14" s="236"/>
      <c r="SAV14" s="236"/>
      <c r="SAW14" s="236"/>
      <c r="SAX14" s="236"/>
      <c r="SAY14" s="236"/>
      <c r="SAZ14" s="236"/>
      <c r="SBA14" s="236"/>
      <c r="SBB14" s="236"/>
      <c r="SBC14" s="236"/>
      <c r="SBD14" s="236"/>
      <c r="SBE14" s="236"/>
      <c r="SBF14" s="236"/>
      <c r="SBG14" s="236"/>
      <c r="SBH14" s="236"/>
      <c r="SBI14" s="236"/>
      <c r="SBJ14" s="236"/>
      <c r="SBK14" s="236"/>
      <c r="SBL14" s="236"/>
      <c r="SBM14" s="236"/>
      <c r="SBN14" s="236"/>
      <c r="SBO14" s="236"/>
      <c r="SBP14" s="236"/>
      <c r="SBQ14" s="236"/>
      <c r="SBR14" s="236"/>
      <c r="SBS14" s="236"/>
      <c r="SBT14" s="236"/>
      <c r="SBU14" s="236"/>
      <c r="SBV14" s="236"/>
      <c r="SBW14" s="236"/>
      <c r="SBX14" s="236"/>
      <c r="SBY14" s="236"/>
      <c r="SBZ14" s="236"/>
      <c r="SCA14" s="236"/>
      <c r="SCB14" s="236"/>
      <c r="SCC14" s="236"/>
      <c r="SCD14" s="236"/>
      <c r="SCE14" s="236"/>
      <c r="SCF14" s="236"/>
      <c r="SCG14" s="236"/>
      <c r="SCH14" s="236"/>
      <c r="SCI14" s="236"/>
      <c r="SCJ14" s="236"/>
      <c r="SCK14" s="236"/>
      <c r="SCL14" s="236"/>
      <c r="SCM14" s="236"/>
      <c r="SCN14" s="236"/>
      <c r="SCO14" s="236"/>
      <c r="SCP14" s="236"/>
      <c r="SCQ14" s="236"/>
      <c r="SCR14" s="236"/>
      <c r="SCS14" s="236"/>
      <c r="SCT14" s="236"/>
      <c r="SCU14" s="236"/>
      <c r="SCV14" s="236"/>
      <c r="SCW14" s="236"/>
      <c r="SCX14" s="236"/>
      <c r="SCY14" s="236"/>
      <c r="SCZ14" s="236"/>
      <c r="SDA14" s="236"/>
      <c r="SDB14" s="236"/>
      <c r="SDC14" s="236"/>
      <c r="SDD14" s="236"/>
      <c r="SDE14" s="236"/>
      <c r="SDF14" s="236"/>
      <c r="SDG14" s="236"/>
      <c r="SDH14" s="236"/>
      <c r="SDI14" s="236"/>
      <c r="SDJ14" s="236"/>
      <c r="SDK14" s="236"/>
      <c r="SDL14" s="236"/>
      <c r="SDM14" s="236"/>
      <c r="SDN14" s="236"/>
      <c r="SDO14" s="236"/>
      <c r="SDP14" s="236"/>
      <c r="SDQ14" s="236"/>
      <c r="SDR14" s="236"/>
      <c r="SDS14" s="236"/>
      <c r="SDT14" s="236"/>
      <c r="SDU14" s="236"/>
      <c r="SDV14" s="236"/>
      <c r="SDW14" s="236"/>
      <c r="SDX14" s="236"/>
      <c r="SDY14" s="236"/>
      <c r="SDZ14" s="236"/>
      <c r="SEA14" s="236"/>
      <c r="SEB14" s="236"/>
      <c r="SEC14" s="236"/>
      <c r="SED14" s="236"/>
      <c r="SEE14" s="236"/>
      <c r="SEF14" s="236"/>
      <c r="SEG14" s="236"/>
      <c r="SEH14" s="236"/>
      <c r="SEI14" s="236"/>
      <c r="SEJ14" s="236"/>
      <c r="SEK14" s="236"/>
      <c r="SEL14" s="236"/>
      <c r="SEM14" s="236"/>
      <c r="SEN14" s="236"/>
      <c r="SEO14" s="236"/>
      <c r="SEP14" s="236"/>
      <c r="SEQ14" s="236"/>
      <c r="SER14" s="236"/>
      <c r="SES14" s="236"/>
      <c r="SET14" s="236"/>
      <c r="SEU14" s="236"/>
      <c r="SEV14" s="236"/>
      <c r="SEW14" s="236"/>
      <c r="SEX14" s="236"/>
      <c r="SEY14" s="236"/>
      <c r="SEZ14" s="236"/>
      <c r="SFA14" s="236"/>
      <c r="SFB14" s="236"/>
      <c r="SFC14" s="236"/>
      <c r="SFD14" s="236"/>
      <c r="SFE14" s="236"/>
      <c r="SFF14" s="236"/>
      <c r="SFG14" s="236"/>
      <c r="SFH14" s="236"/>
      <c r="SFI14" s="236"/>
      <c r="SFJ14" s="236"/>
      <c r="SFK14" s="236"/>
      <c r="SFL14" s="236"/>
      <c r="SFM14" s="236"/>
      <c r="SFN14" s="236"/>
      <c r="SFO14" s="236"/>
      <c r="SFP14" s="236"/>
      <c r="SFQ14" s="236"/>
      <c r="SFR14" s="236"/>
      <c r="SFS14" s="236"/>
      <c r="SFT14" s="236"/>
      <c r="SFU14" s="236"/>
      <c r="SFV14" s="236"/>
      <c r="SFW14" s="236"/>
      <c r="SFX14" s="236"/>
      <c r="SFY14" s="236"/>
      <c r="SFZ14" s="236"/>
      <c r="SGA14" s="236"/>
      <c r="SGB14" s="236"/>
      <c r="SGC14" s="236"/>
      <c r="SGD14" s="236"/>
      <c r="SGE14" s="236"/>
      <c r="SGF14" s="236"/>
      <c r="SGG14" s="236"/>
      <c r="SGH14" s="236"/>
      <c r="SGI14" s="236"/>
      <c r="SGJ14" s="236"/>
      <c r="SGK14" s="236"/>
      <c r="SGL14" s="236"/>
      <c r="SGM14" s="236"/>
      <c r="SGN14" s="236"/>
      <c r="SGO14" s="236"/>
      <c r="SGP14" s="236"/>
      <c r="SGQ14" s="236"/>
      <c r="SGR14" s="236"/>
      <c r="SGS14" s="236"/>
      <c r="SGT14" s="236"/>
      <c r="SGU14" s="236"/>
      <c r="SGV14" s="236"/>
      <c r="SGW14" s="236"/>
      <c r="SGX14" s="236"/>
      <c r="SGY14" s="236"/>
      <c r="SGZ14" s="236"/>
      <c r="SHA14" s="236"/>
      <c r="SHB14" s="236"/>
      <c r="SHC14" s="236"/>
      <c r="SHD14" s="236"/>
      <c r="SHE14" s="236"/>
      <c r="SHF14" s="236"/>
      <c r="SHG14" s="236"/>
      <c r="SHH14" s="236"/>
      <c r="SHI14" s="236"/>
      <c r="SHJ14" s="236"/>
      <c r="SHK14" s="236"/>
      <c r="SHL14" s="236"/>
      <c r="SHM14" s="236"/>
      <c r="SHN14" s="236"/>
      <c r="SHO14" s="236"/>
      <c r="SHP14" s="236"/>
      <c r="SHQ14" s="236"/>
      <c r="SHR14" s="236"/>
      <c r="SHS14" s="236"/>
      <c r="SHT14" s="236"/>
      <c r="SHU14" s="236"/>
      <c r="SHV14" s="236"/>
      <c r="SHW14" s="236"/>
      <c r="SHX14" s="236"/>
      <c r="SHY14" s="236"/>
      <c r="SHZ14" s="236"/>
      <c r="SIA14" s="236"/>
      <c r="SIB14" s="236"/>
      <c r="SIC14" s="236"/>
      <c r="SID14" s="236"/>
      <c r="SIE14" s="236"/>
      <c r="SIF14" s="236"/>
      <c r="SIG14" s="236"/>
      <c r="SIH14" s="236"/>
      <c r="SII14" s="236"/>
      <c r="SIJ14" s="236"/>
      <c r="SIK14" s="236"/>
      <c r="SIL14" s="236"/>
      <c r="SIM14" s="236"/>
      <c r="SIN14" s="236"/>
      <c r="SIO14" s="236"/>
      <c r="SIP14" s="236"/>
      <c r="SIQ14" s="236"/>
      <c r="SIR14" s="236"/>
      <c r="SIS14" s="236"/>
      <c r="SIT14" s="236"/>
      <c r="SIU14" s="236"/>
      <c r="SIV14" s="236"/>
      <c r="SIW14" s="236"/>
      <c r="SIX14" s="236"/>
      <c r="SIY14" s="236"/>
      <c r="SIZ14" s="236"/>
      <c r="SJA14" s="236"/>
      <c r="SJB14" s="236"/>
      <c r="SJC14" s="236"/>
      <c r="SJD14" s="236"/>
      <c r="SJE14" s="236"/>
      <c r="SJF14" s="236"/>
      <c r="SJG14" s="236"/>
      <c r="SJH14" s="236"/>
      <c r="SJI14" s="236"/>
      <c r="SJJ14" s="236"/>
      <c r="SJK14" s="236"/>
      <c r="SJL14" s="236"/>
      <c r="SJM14" s="236"/>
      <c r="SJN14" s="236"/>
      <c r="SJO14" s="236"/>
      <c r="SJP14" s="236"/>
      <c r="SJQ14" s="236"/>
      <c r="SJR14" s="236"/>
      <c r="SJS14" s="236"/>
      <c r="SJT14" s="236"/>
      <c r="SJU14" s="236"/>
      <c r="SJV14" s="236"/>
      <c r="SJW14" s="236"/>
      <c r="SJX14" s="236"/>
      <c r="SJY14" s="236"/>
      <c r="SJZ14" s="236"/>
      <c r="SKA14" s="236"/>
      <c r="SKB14" s="236"/>
      <c r="SKC14" s="236"/>
      <c r="SKD14" s="236"/>
      <c r="SKE14" s="236"/>
      <c r="SKF14" s="236"/>
      <c r="SKG14" s="236"/>
      <c r="SKH14" s="236"/>
      <c r="SKI14" s="236"/>
      <c r="SKJ14" s="236"/>
      <c r="SKK14" s="236"/>
      <c r="SKL14" s="236"/>
      <c r="SKM14" s="236"/>
      <c r="SKN14" s="236"/>
      <c r="SKO14" s="236"/>
      <c r="SKP14" s="236"/>
      <c r="SKQ14" s="236"/>
      <c r="SKR14" s="236"/>
      <c r="SKS14" s="236"/>
      <c r="SKT14" s="236"/>
      <c r="SKU14" s="236"/>
      <c r="SKV14" s="236"/>
      <c r="SKW14" s="236"/>
      <c r="SKX14" s="236"/>
      <c r="SKY14" s="236"/>
      <c r="SKZ14" s="236"/>
      <c r="SLA14" s="236"/>
      <c r="SLB14" s="236"/>
      <c r="SLC14" s="236"/>
      <c r="SLD14" s="236"/>
      <c r="SLE14" s="236"/>
      <c r="SLF14" s="236"/>
      <c r="SLG14" s="236"/>
      <c r="SLH14" s="236"/>
      <c r="SLI14" s="236"/>
      <c r="SLJ14" s="236"/>
      <c r="SLK14" s="236"/>
      <c r="SLL14" s="236"/>
      <c r="SLM14" s="236"/>
      <c r="SLN14" s="236"/>
      <c r="SLO14" s="236"/>
      <c r="SLP14" s="236"/>
      <c r="SLQ14" s="236"/>
      <c r="SLR14" s="236"/>
      <c r="SLS14" s="236"/>
      <c r="SLT14" s="236"/>
      <c r="SLU14" s="236"/>
      <c r="SLV14" s="236"/>
      <c r="SLW14" s="236"/>
      <c r="SLX14" s="236"/>
      <c r="SLY14" s="236"/>
      <c r="SLZ14" s="236"/>
      <c r="SMA14" s="236"/>
      <c r="SMB14" s="236"/>
      <c r="SMC14" s="236"/>
      <c r="SMD14" s="236"/>
      <c r="SME14" s="236"/>
      <c r="SMF14" s="236"/>
      <c r="SMG14" s="236"/>
      <c r="SMH14" s="236"/>
      <c r="SMI14" s="236"/>
      <c r="SMJ14" s="236"/>
      <c r="SMK14" s="236"/>
      <c r="SML14" s="236"/>
      <c r="SMM14" s="236"/>
      <c r="SMN14" s="236"/>
      <c r="SMO14" s="236"/>
      <c r="SMP14" s="236"/>
      <c r="SMQ14" s="236"/>
      <c r="SMR14" s="236"/>
      <c r="SMS14" s="236"/>
      <c r="SMT14" s="236"/>
      <c r="SMU14" s="236"/>
      <c r="SMV14" s="236"/>
      <c r="SMW14" s="236"/>
      <c r="SMX14" s="236"/>
      <c r="SMY14" s="236"/>
      <c r="SMZ14" s="236"/>
      <c r="SNA14" s="236"/>
      <c r="SNB14" s="236"/>
      <c r="SNC14" s="236"/>
      <c r="SND14" s="236"/>
      <c r="SNE14" s="236"/>
      <c r="SNF14" s="236"/>
      <c r="SNG14" s="236"/>
      <c r="SNH14" s="236"/>
      <c r="SNI14" s="236"/>
      <c r="SNJ14" s="236"/>
      <c r="SNK14" s="236"/>
      <c r="SNL14" s="236"/>
      <c r="SNM14" s="236"/>
      <c r="SNN14" s="236"/>
      <c r="SNO14" s="236"/>
      <c r="SNP14" s="236"/>
      <c r="SNQ14" s="236"/>
      <c r="SNR14" s="236"/>
      <c r="SNS14" s="236"/>
      <c r="SNT14" s="236"/>
      <c r="SNU14" s="236"/>
      <c r="SNV14" s="236"/>
      <c r="SNW14" s="236"/>
      <c r="SNX14" s="236"/>
      <c r="SNY14" s="236"/>
      <c r="SNZ14" s="236"/>
      <c r="SOA14" s="236"/>
      <c r="SOB14" s="236"/>
      <c r="SOC14" s="236"/>
      <c r="SOD14" s="236"/>
      <c r="SOE14" s="236"/>
      <c r="SOF14" s="236"/>
      <c r="SOG14" s="236"/>
      <c r="SOH14" s="236"/>
      <c r="SOI14" s="236"/>
      <c r="SOJ14" s="236"/>
      <c r="SOK14" s="236"/>
      <c r="SOL14" s="236"/>
      <c r="SOM14" s="236"/>
      <c r="SON14" s="236"/>
      <c r="SOO14" s="236"/>
      <c r="SOP14" s="236"/>
      <c r="SOQ14" s="236"/>
      <c r="SOR14" s="236"/>
      <c r="SOS14" s="236"/>
      <c r="SOT14" s="236"/>
      <c r="SOU14" s="236"/>
      <c r="SOV14" s="236"/>
      <c r="SOW14" s="236"/>
      <c r="SOX14" s="236"/>
      <c r="SOY14" s="236"/>
      <c r="SOZ14" s="236"/>
      <c r="SPA14" s="236"/>
      <c r="SPB14" s="236"/>
      <c r="SPC14" s="236"/>
      <c r="SPD14" s="236"/>
      <c r="SPE14" s="236"/>
      <c r="SPF14" s="236"/>
      <c r="SPG14" s="236"/>
      <c r="SPH14" s="236"/>
      <c r="SPI14" s="236"/>
      <c r="SPJ14" s="236"/>
      <c r="SPK14" s="236"/>
      <c r="SPL14" s="236"/>
      <c r="SPM14" s="236"/>
      <c r="SPN14" s="236"/>
      <c r="SPO14" s="236"/>
      <c r="SPP14" s="236"/>
      <c r="SPQ14" s="236"/>
      <c r="SPR14" s="236"/>
      <c r="SPS14" s="236"/>
      <c r="SPT14" s="236"/>
      <c r="SPU14" s="236"/>
      <c r="SPV14" s="236"/>
      <c r="SPW14" s="236"/>
      <c r="SPX14" s="236"/>
      <c r="SPY14" s="236"/>
      <c r="SPZ14" s="236"/>
      <c r="SQA14" s="236"/>
      <c r="SQB14" s="236"/>
      <c r="SQC14" s="236"/>
      <c r="SQD14" s="236"/>
      <c r="SQE14" s="236"/>
      <c r="SQF14" s="236"/>
      <c r="SQG14" s="236"/>
      <c r="SQH14" s="236"/>
      <c r="SQI14" s="236"/>
      <c r="SQJ14" s="236"/>
      <c r="SQK14" s="236"/>
      <c r="SQL14" s="236"/>
      <c r="SQM14" s="236"/>
      <c r="SQN14" s="236"/>
      <c r="SQO14" s="236"/>
      <c r="SQP14" s="236"/>
      <c r="SQQ14" s="236"/>
      <c r="SQR14" s="236"/>
      <c r="SQS14" s="236"/>
      <c r="SQT14" s="236"/>
      <c r="SQU14" s="236"/>
      <c r="SQV14" s="236"/>
      <c r="SQW14" s="236"/>
      <c r="SQX14" s="236"/>
      <c r="SQY14" s="236"/>
      <c r="SQZ14" s="236"/>
      <c r="SRA14" s="236"/>
      <c r="SRB14" s="236"/>
      <c r="SRC14" s="236"/>
      <c r="SRD14" s="236"/>
      <c r="SRE14" s="236"/>
      <c r="SRF14" s="236"/>
      <c r="SRG14" s="236"/>
      <c r="SRH14" s="236"/>
      <c r="SRI14" s="236"/>
      <c r="SRJ14" s="236"/>
      <c r="SRK14" s="236"/>
      <c r="SRL14" s="236"/>
      <c r="SRM14" s="236"/>
      <c r="SRN14" s="236"/>
      <c r="SRO14" s="236"/>
      <c r="SRP14" s="236"/>
      <c r="SRQ14" s="236"/>
      <c r="SRR14" s="236"/>
      <c r="SRS14" s="236"/>
      <c r="SRT14" s="236"/>
      <c r="SRU14" s="236"/>
      <c r="SRV14" s="236"/>
      <c r="SRW14" s="236"/>
      <c r="SRX14" s="236"/>
      <c r="SRY14" s="236"/>
      <c r="SRZ14" s="236"/>
      <c r="SSA14" s="236"/>
      <c r="SSB14" s="236"/>
      <c r="SSC14" s="236"/>
      <c r="SSD14" s="236"/>
      <c r="SSE14" s="236"/>
      <c r="SSF14" s="236"/>
      <c r="SSG14" s="236"/>
      <c r="SSH14" s="236"/>
      <c r="SSI14" s="236"/>
      <c r="SSJ14" s="236"/>
      <c r="SSK14" s="236"/>
      <c r="SSL14" s="236"/>
      <c r="SSM14" s="236"/>
      <c r="SSN14" s="236"/>
      <c r="SSO14" s="236"/>
      <c r="SSP14" s="236"/>
      <c r="SSQ14" s="236"/>
      <c r="SSR14" s="236"/>
      <c r="SSS14" s="236"/>
      <c r="SST14" s="236"/>
      <c r="SSU14" s="236"/>
      <c r="SSV14" s="236"/>
      <c r="SSW14" s="236"/>
      <c r="SSX14" s="236"/>
      <c r="SSY14" s="236"/>
      <c r="SSZ14" s="236"/>
      <c r="STA14" s="236"/>
      <c r="STB14" s="236"/>
      <c r="STC14" s="236"/>
      <c r="STD14" s="236"/>
      <c r="STE14" s="236"/>
      <c r="STF14" s="236"/>
      <c r="STG14" s="236"/>
      <c r="STH14" s="236"/>
      <c r="STI14" s="236"/>
      <c r="STJ14" s="236"/>
      <c r="STK14" s="236"/>
      <c r="STL14" s="236"/>
      <c r="STM14" s="236"/>
      <c r="STN14" s="236"/>
      <c r="STO14" s="236"/>
      <c r="STP14" s="236"/>
      <c r="STQ14" s="236"/>
      <c r="STR14" s="236"/>
      <c r="STS14" s="236"/>
      <c r="STT14" s="236"/>
      <c r="STU14" s="236"/>
      <c r="STV14" s="236"/>
      <c r="STW14" s="236"/>
      <c r="STX14" s="236"/>
      <c r="STY14" s="236"/>
      <c r="STZ14" s="236"/>
      <c r="SUA14" s="236"/>
      <c r="SUB14" s="236"/>
      <c r="SUC14" s="236"/>
      <c r="SUD14" s="236"/>
      <c r="SUE14" s="236"/>
      <c r="SUF14" s="236"/>
      <c r="SUG14" s="236"/>
      <c r="SUH14" s="236"/>
      <c r="SUI14" s="236"/>
      <c r="SUJ14" s="236"/>
      <c r="SUK14" s="236"/>
      <c r="SUL14" s="236"/>
      <c r="SUM14" s="236"/>
      <c r="SUN14" s="236"/>
      <c r="SUO14" s="236"/>
      <c r="SUP14" s="236"/>
      <c r="SUQ14" s="236"/>
      <c r="SUR14" s="236"/>
      <c r="SUS14" s="236"/>
      <c r="SUT14" s="236"/>
      <c r="SUU14" s="236"/>
      <c r="SUV14" s="236"/>
      <c r="SUW14" s="236"/>
      <c r="SUX14" s="236"/>
      <c r="SUY14" s="236"/>
      <c r="SUZ14" s="236"/>
      <c r="SVA14" s="236"/>
      <c r="SVB14" s="236"/>
      <c r="SVC14" s="236"/>
      <c r="SVD14" s="236"/>
      <c r="SVE14" s="236"/>
      <c r="SVF14" s="236"/>
      <c r="SVG14" s="236"/>
      <c r="SVH14" s="236"/>
      <c r="SVI14" s="236"/>
      <c r="SVJ14" s="236"/>
      <c r="SVK14" s="236"/>
      <c r="SVL14" s="236"/>
      <c r="SVM14" s="236"/>
      <c r="SVN14" s="236"/>
      <c r="SVO14" s="236"/>
      <c r="SVP14" s="236"/>
      <c r="SVQ14" s="236"/>
      <c r="SVR14" s="236"/>
      <c r="SVS14" s="236"/>
      <c r="SVT14" s="236"/>
      <c r="SVU14" s="236"/>
      <c r="SVV14" s="236"/>
      <c r="SVW14" s="236"/>
      <c r="SVX14" s="236"/>
      <c r="SVY14" s="236"/>
      <c r="SVZ14" s="236"/>
      <c r="SWA14" s="236"/>
      <c r="SWB14" s="236"/>
      <c r="SWC14" s="236"/>
      <c r="SWD14" s="236"/>
      <c r="SWE14" s="236"/>
      <c r="SWF14" s="236"/>
      <c r="SWG14" s="236"/>
      <c r="SWH14" s="236"/>
      <c r="SWI14" s="236"/>
      <c r="SWJ14" s="236"/>
      <c r="SWK14" s="236"/>
      <c r="SWL14" s="236"/>
      <c r="SWM14" s="236"/>
      <c r="SWN14" s="236"/>
      <c r="SWO14" s="236"/>
      <c r="SWP14" s="236"/>
      <c r="SWQ14" s="236"/>
      <c r="SWR14" s="236"/>
      <c r="SWS14" s="236"/>
      <c r="SWT14" s="236"/>
      <c r="SWU14" s="236"/>
      <c r="SWV14" s="236"/>
      <c r="SWW14" s="236"/>
      <c r="SWX14" s="236"/>
      <c r="SWY14" s="236"/>
      <c r="SWZ14" s="236"/>
      <c r="SXA14" s="236"/>
      <c r="SXB14" s="236"/>
      <c r="SXC14" s="236"/>
      <c r="SXD14" s="236"/>
      <c r="SXE14" s="236"/>
      <c r="SXF14" s="236"/>
      <c r="SXG14" s="236"/>
      <c r="SXH14" s="236"/>
      <c r="SXI14" s="236"/>
      <c r="SXJ14" s="236"/>
      <c r="SXK14" s="236"/>
      <c r="SXL14" s="236"/>
      <c r="SXM14" s="236"/>
      <c r="SXN14" s="236"/>
      <c r="SXO14" s="236"/>
      <c r="SXP14" s="236"/>
      <c r="SXQ14" s="236"/>
      <c r="SXR14" s="236"/>
      <c r="SXS14" s="236"/>
      <c r="SXT14" s="236"/>
      <c r="SXU14" s="236"/>
      <c r="SXV14" s="236"/>
      <c r="SXW14" s="236"/>
      <c r="SXX14" s="236"/>
      <c r="SXY14" s="236"/>
      <c r="SXZ14" s="236"/>
      <c r="SYA14" s="236"/>
      <c r="SYB14" s="236"/>
      <c r="SYC14" s="236"/>
      <c r="SYD14" s="236"/>
      <c r="SYE14" s="236"/>
      <c r="SYF14" s="236"/>
      <c r="SYG14" s="236"/>
      <c r="SYH14" s="236"/>
      <c r="SYI14" s="236"/>
      <c r="SYJ14" s="236"/>
      <c r="SYK14" s="236"/>
      <c r="SYL14" s="236"/>
      <c r="SYM14" s="236"/>
      <c r="SYN14" s="236"/>
      <c r="SYO14" s="236"/>
      <c r="SYP14" s="236"/>
      <c r="SYQ14" s="236"/>
      <c r="SYR14" s="236"/>
      <c r="SYS14" s="236"/>
      <c r="SYT14" s="236"/>
      <c r="SYU14" s="236"/>
      <c r="SYV14" s="236"/>
      <c r="SYW14" s="236"/>
      <c r="SYX14" s="236"/>
      <c r="SYY14" s="236"/>
      <c r="SYZ14" s="236"/>
      <c r="SZA14" s="236"/>
      <c r="SZB14" s="236"/>
      <c r="SZC14" s="236"/>
      <c r="SZD14" s="236"/>
      <c r="SZE14" s="236"/>
      <c r="SZF14" s="236"/>
      <c r="SZG14" s="236"/>
      <c r="SZH14" s="236"/>
      <c r="SZI14" s="236"/>
      <c r="SZJ14" s="236"/>
      <c r="SZK14" s="236"/>
      <c r="SZL14" s="236"/>
      <c r="SZM14" s="236"/>
      <c r="SZN14" s="236"/>
      <c r="SZO14" s="236"/>
      <c r="SZP14" s="236"/>
      <c r="SZQ14" s="236"/>
      <c r="SZR14" s="236"/>
      <c r="SZS14" s="236"/>
      <c r="SZT14" s="236"/>
      <c r="SZU14" s="236"/>
      <c r="SZV14" s="236"/>
      <c r="SZW14" s="236"/>
      <c r="SZX14" s="236"/>
      <c r="SZY14" s="236"/>
      <c r="SZZ14" s="236"/>
      <c r="TAA14" s="236"/>
      <c r="TAB14" s="236"/>
      <c r="TAC14" s="236"/>
      <c r="TAD14" s="236"/>
      <c r="TAE14" s="236"/>
      <c r="TAF14" s="236"/>
      <c r="TAG14" s="236"/>
      <c r="TAH14" s="236"/>
      <c r="TAI14" s="236"/>
      <c r="TAJ14" s="236"/>
      <c r="TAK14" s="236"/>
      <c r="TAL14" s="236"/>
      <c r="TAM14" s="236"/>
      <c r="TAN14" s="236"/>
      <c r="TAO14" s="236"/>
      <c r="TAP14" s="236"/>
      <c r="TAQ14" s="236"/>
      <c r="TAR14" s="236"/>
      <c r="TAS14" s="236"/>
      <c r="TAT14" s="236"/>
      <c r="TAU14" s="236"/>
      <c r="TAV14" s="236"/>
      <c r="TAW14" s="236"/>
      <c r="TAX14" s="236"/>
      <c r="TAY14" s="236"/>
      <c r="TAZ14" s="236"/>
      <c r="TBA14" s="236"/>
      <c r="TBB14" s="236"/>
      <c r="TBC14" s="236"/>
      <c r="TBD14" s="236"/>
      <c r="TBE14" s="236"/>
      <c r="TBF14" s="236"/>
      <c r="TBG14" s="236"/>
      <c r="TBH14" s="236"/>
      <c r="TBI14" s="236"/>
      <c r="TBJ14" s="236"/>
      <c r="TBK14" s="236"/>
      <c r="TBL14" s="236"/>
      <c r="TBM14" s="236"/>
      <c r="TBN14" s="236"/>
      <c r="TBO14" s="236"/>
      <c r="TBP14" s="236"/>
      <c r="TBQ14" s="236"/>
      <c r="TBR14" s="236"/>
      <c r="TBS14" s="236"/>
      <c r="TBT14" s="236"/>
      <c r="TBU14" s="236"/>
      <c r="TBV14" s="236"/>
      <c r="TBW14" s="236"/>
      <c r="TBX14" s="236"/>
      <c r="TBY14" s="236"/>
      <c r="TBZ14" s="236"/>
      <c r="TCA14" s="236"/>
      <c r="TCB14" s="236"/>
      <c r="TCC14" s="236"/>
      <c r="TCD14" s="236"/>
      <c r="TCE14" s="236"/>
      <c r="TCF14" s="236"/>
      <c r="TCG14" s="236"/>
      <c r="TCH14" s="236"/>
      <c r="TCI14" s="236"/>
      <c r="TCJ14" s="236"/>
      <c r="TCK14" s="236"/>
      <c r="TCL14" s="236"/>
      <c r="TCM14" s="236"/>
      <c r="TCN14" s="236"/>
      <c r="TCO14" s="236"/>
      <c r="TCP14" s="236"/>
      <c r="TCQ14" s="236"/>
      <c r="TCR14" s="236"/>
      <c r="TCS14" s="236"/>
      <c r="TCT14" s="236"/>
      <c r="TCU14" s="236"/>
      <c r="TCV14" s="236"/>
      <c r="TCW14" s="236"/>
      <c r="TCX14" s="236"/>
      <c r="TCY14" s="236"/>
      <c r="TCZ14" s="236"/>
      <c r="TDA14" s="236"/>
      <c r="TDB14" s="236"/>
      <c r="TDC14" s="236"/>
      <c r="TDD14" s="236"/>
      <c r="TDE14" s="236"/>
      <c r="TDF14" s="236"/>
      <c r="TDG14" s="236"/>
      <c r="TDH14" s="236"/>
      <c r="TDI14" s="236"/>
      <c r="TDJ14" s="236"/>
      <c r="TDK14" s="236"/>
      <c r="TDL14" s="236"/>
      <c r="TDM14" s="236"/>
      <c r="TDN14" s="236"/>
      <c r="TDO14" s="236"/>
      <c r="TDP14" s="236"/>
      <c r="TDQ14" s="236"/>
      <c r="TDR14" s="236"/>
      <c r="TDS14" s="236"/>
      <c r="TDT14" s="236"/>
      <c r="TDU14" s="236"/>
      <c r="TDV14" s="236"/>
      <c r="TDW14" s="236"/>
      <c r="TDX14" s="236"/>
      <c r="TDY14" s="236"/>
      <c r="TDZ14" s="236"/>
      <c r="TEA14" s="236"/>
      <c r="TEB14" s="236"/>
      <c r="TEC14" s="236"/>
      <c r="TED14" s="236"/>
      <c r="TEE14" s="236"/>
      <c r="TEF14" s="236"/>
      <c r="TEG14" s="236"/>
      <c r="TEH14" s="236"/>
      <c r="TEI14" s="236"/>
      <c r="TEJ14" s="236"/>
      <c r="TEK14" s="236"/>
      <c r="TEL14" s="236"/>
      <c r="TEM14" s="236"/>
      <c r="TEN14" s="236"/>
      <c r="TEO14" s="236"/>
      <c r="TEP14" s="236"/>
      <c r="TEQ14" s="236"/>
      <c r="TER14" s="236"/>
      <c r="TES14" s="236"/>
      <c r="TET14" s="236"/>
      <c r="TEU14" s="236"/>
      <c r="TEV14" s="236"/>
      <c r="TEW14" s="236"/>
      <c r="TEX14" s="236"/>
      <c r="TEY14" s="236"/>
      <c r="TEZ14" s="236"/>
      <c r="TFA14" s="236"/>
      <c r="TFB14" s="236"/>
      <c r="TFC14" s="236"/>
      <c r="TFD14" s="236"/>
      <c r="TFE14" s="236"/>
      <c r="TFF14" s="236"/>
      <c r="TFG14" s="236"/>
      <c r="TFH14" s="236"/>
      <c r="TFI14" s="236"/>
      <c r="TFJ14" s="236"/>
      <c r="TFK14" s="236"/>
      <c r="TFL14" s="236"/>
      <c r="TFM14" s="236"/>
      <c r="TFN14" s="236"/>
      <c r="TFO14" s="236"/>
      <c r="TFP14" s="236"/>
      <c r="TFQ14" s="236"/>
      <c r="TFR14" s="236"/>
      <c r="TFS14" s="236"/>
      <c r="TFT14" s="236"/>
      <c r="TFU14" s="236"/>
      <c r="TFV14" s="236"/>
      <c r="TFW14" s="236"/>
      <c r="TFX14" s="236"/>
      <c r="TFY14" s="236"/>
      <c r="TFZ14" s="236"/>
      <c r="TGA14" s="236"/>
      <c r="TGB14" s="236"/>
      <c r="TGC14" s="236"/>
      <c r="TGD14" s="236"/>
      <c r="TGE14" s="236"/>
      <c r="TGF14" s="236"/>
      <c r="TGG14" s="236"/>
      <c r="TGH14" s="236"/>
      <c r="TGI14" s="236"/>
      <c r="TGJ14" s="236"/>
      <c r="TGK14" s="236"/>
      <c r="TGL14" s="236"/>
      <c r="TGM14" s="236"/>
      <c r="TGN14" s="236"/>
      <c r="TGO14" s="236"/>
      <c r="TGP14" s="236"/>
      <c r="TGQ14" s="236"/>
      <c r="TGR14" s="236"/>
      <c r="TGS14" s="236"/>
      <c r="TGT14" s="236"/>
      <c r="TGU14" s="236"/>
      <c r="TGV14" s="236"/>
      <c r="TGW14" s="236"/>
      <c r="TGX14" s="236"/>
      <c r="TGY14" s="236"/>
      <c r="TGZ14" s="236"/>
      <c r="THA14" s="236"/>
      <c r="THB14" s="236"/>
      <c r="THC14" s="236"/>
      <c r="THD14" s="236"/>
      <c r="THE14" s="236"/>
      <c r="THF14" s="236"/>
      <c r="THG14" s="236"/>
      <c r="THH14" s="236"/>
      <c r="THI14" s="236"/>
      <c r="THJ14" s="236"/>
      <c r="THK14" s="236"/>
      <c r="THL14" s="236"/>
      <c r="THM14" s="236"/>
      <c r="THN14" s="236"/>
      <c r="THO14" s="236"/>
      <c r="THP14" s="236"/>
      <c r="THQ14" s="236"/>
      <c r="THR14" s="236"/>
      <c r="THS14" s="236"/>
      <c r="THT14" s="236"/>
      <c r="THU14" s="236"/>
      <c r="THV14" s="236"/>
      <c r="THW14" s="236"/>
      <c r="THX14" s="236"/>
      <c r="THY14" s="236"/>
      <c r="THZ14" s="236"/>
      <c r="TIA14" s="236"/>
      <c r="TIB14" s="236"/>
      <c r="TIC14" s="236"/>
      <c r="TID14" s="236"/>
      <c r="TIE14" s="236"/>
      <c r="TIF14" s="236"/>
      <c r="TIG14" s="236"/>
      <c r="TIH14" s="236"/>
      <c r="TII14" s="236"/>
      <c r="TIJ14" s="236"/>
      <c r="TIK14" s="236"/>
      <c r="TIL14" s="236"/>
      <c r="TIM14" s="236"/>
      <c r="TIN14" s="236"/>
      <c r="TIO14" s="236"/>
      <c r="TIP14" s="236"/>
      <c r="TIQ14" s="236"/>
      <c r="TIR14" s="236"/>
      <c r="TIS14" s="236"/>
      <c r="TIT14" s="236"/>
      <c r="TIU14" s="236"/>
      <c r="TIV14" s="236"/>
      <c r="TIW14" s="236"/>
      <c r="TIX14" s="236"/>
      <c r="TIY14" s="236"/>
      <c r="TIZ14" s="236"/>
      <c r="TJA14" s="236"/>
      <c r="TJB14" s="236"/>
      <c r="TJC14" s="236"/>
      <c r="TJD14" s="236"/>
      <c r="TJE14" s="236"/>
      <c r="TJF14" s="236"/>
      <c r="TJG14" s="236"/>
      <c r="TJH14" s="236"/>
      <c r="TJI14" s="236"/>
      <c r="TJJ14" s="236"/>
      <c r="TJK14" s="236"/>
      <c r="TJL14" s="236"/>
      <c r="TJM14" s="236"/>
      <c r="TJN14" s="236"/>
      <c r="TJO14" s="236"/>
      <c r="TJP14" s="236"/>
      <c r="TJQ14" s="236"/>
      <c r="TJR14" s="236"/>
      <c r="TJS14" s="236"/>
      <c r="TJT14" s="236"/>
      <c r="TJU14" s="236"/>
      <c r="TJV14" s="236"/>
      <c r="TJW14" s="236"/>
      <c r="TJX14" s="236"/>
      <c r="TJY14" s="236"/>
      <c r="TJZ14" s="236"/>
      <c r="TKA14" s="236"/>
      <c r="TKB14" s="236"/>
      <c r="TKC14" s="236"/>
      <c r="TKD14" s="236"/>
      <c r="TKE14" s="236"/>
      <c r="TKF14" s="236"/>
      <c r="TKG14" s="236"/>
      <c r="TKH14" s="236"/>
      <c r="TKI14" s="236"/>
      <c r="TKJ14" s="236"/>
      <c r="TKK14" s="236"/>
      <c r="TKL14" s="236"/>
      <c r="TKM14" s="236"/>
      <c r="TKN14" s="236"/>
      <c r="TKO14" s="236"/>
      <c r="TKP14" s="236"/>
      <c r="TKQ14" s="236"/>
      <c r="TKR14" s="236"/>
      <c r="TKS14" s="236"/>
      <c r="TKT14" s="236"/>
      <c r="TKU14" s="236"/>
      <c r="TKV14" s="236"/>
      <c r="TKW14" s="236"/>
      <c r="TKX14" s="236"/>
      <c r="TKY14" s="236"/>
      <c r="TKZ14" s="236"/>
      <c r="TLA14" s="236"/>
      <c r="TLB14" s="236"/>
      <c r="TLC14" s="236"/>
      <c r="TLD14" s="236"/>
      <c r="TLE14" s="236"/>
      <c r="TLF14" s="236"/>
      <c r="TLG14" s="236"/>
      <c r="TLH14" s="236"/>
      <c r="TLI14" s="236"/>
      <c r="TLJ14" s="236"/>
      <c r="TLK14" s="236"/>
      <c r="TLL14" s="236"/>
      <c r="TLM14" s="236"/>
      <c r="TLN14" s="236"/>
      <c r="TLO14" s="236"/>
      <c r="TLP14" s="236"/>
      <c r="TLQ14" s="236"/>
      <c r="TLR14" s="236"/>
      <c r="TLS14" s="236"/>
      <c r="TLT14" s="236"/>
      <c r="TLU14" s="236"/>
      <c r="TLV14" s="236"/>
      <c r="TLW14" s="236"/>
      <c r="TLX14" s="236"/>
      <c r="TLY14" s="236"/>
      <c r="TLZ14" s="236"/>
      <c r="TMA14" s="236"/>
      <c r="TMB14" s="236"/>
      <c r="TMC14" s="236"/>
      <c r="TMD14" s="236"/>
      <c r="TME14" s="236"/>
      <c r="TMF14" s="236"/>
      <c r="TMG14" s="236"/>
      <c r="TMH14" s="236"/>
      <c r="TMI14" s="236"/>
      <c r="TMJ14" s="236"/>
      <c r="TMK14" s="236"/>
      <c r="TML14" s="236"/>
      <c r="TMM14" s="236"/>
      <c r="TMN14" s="236"/>
      <c r="TMO14" s="236"/>
      <c r="TMP14" s="236"/>
      <c r="TMQ14" s="236"/>
      <c r="TMR14" s="236"/>
      <c r="TMS14" s="236"/>
      <c r="TMT14" s="236"/>
      <c r="TMU14" s="236"/>
      <c r="TMV14" s="236"/>
      <c r="TMW14" s="236"/>
      <c r="TMX14" s="236"/>
      <c r="TMY14" s="236"/>
      <c r="TMZ14" s="236"/>
      <c r="TNA14" s="236"/>
      <c r="TNB14" s="236"/>
      <c r="TNC14" s="236"/>
      <c r="TND14" s="236"/>
      <c r="TNE14" s="236"/>
      <c r="TNF14" s="236"/>
      <c r="TNG14" s="236"/>
      <c r="TNH14" s="236"/>
      <c r="TNI14" s="236"/>
      <c r="TNJ14" s="236"/>
      <c r="TNK14" s="236"/>
      <c r="TNL14" s="236"/>
      <c r="TNM14" s="236"/>
      <c r="TNN14" s="236"/>
      <c r="TNO14" s="236"/>
      <c r="TNP14" s="236"/>
      <c r="TNQ14" s="236"/>
      <c r="TNR14" s="236"/>
      <c r="TNS14" s="236"/>
      <c r="TNT14" s="236"/>
      <c r="TNU14" s="236"/>
      <c r="TNV14" s="236"/>
      <c r="TNW14" s="236"/>
      <c r="TNX14" s="236"/>
      <c r="TNY14" s="236"/>
      <c r="TNZ14" s="236"/>
      <c r="TOA14" s="236"/>
      <c r="TOB14" s="236"/>
      <c r="TOC14" s="236"/>
      <c r="TOD14" s="236"/>
      <c r="TOE14" s="236"/>
      <c r="TOF14" s="236"/>
      <c r="TOG14" s="236"/>
      <c r="TOH14" s="236"/>
      <c r="TOI14" s="236"/>
      <c r="TOJ14" s="236"/>
      <c r="TOK14" s="236"/>
      <c r="TOL14" s="236"/>
      <c r="TOM14" s="236"/>
      <c r="TON14" s="236"/>
      <c r="TOO14" s="236"/>
      <c r="TOP14" s="236"/>
      <c r="TOQ14" s="236"/>
      <c r="TOR14" s="236"/>
      <c r="TOS14" s="236"/>
      <c r="TOT14" s="236"/>
      <c r="TOU14" s="236"/>
      <c r="TOV14" s="236"/>
      <c r="TOW14" s="236"/>
      <c r="TOX14" s="236"/>
      <c r="TOY14" s="236"/>
      <c r="TOZ14" s="236"/>
      <c r="TPA14" s="236"/>
      <c r="TPB14" s="236"/>
      <c r="TPC14" s="236"/>
      <c r="TPD14" s="236"/>
      <c r="TPE14" s="236"/>
      <c r="TPF14" s="236"/>
      <c r="TPG14" s="236"/>
      <c r="TPH14" s="236"/>
      <c r="TPI14" s="236"/>
      <c r="TPJ14" s="236"/>
      <c r="TPK14" s="236"/>
      <c r="TPL14" s="236"/>
      <c r="TPM14" s="236"/>
      <c r="TPN14" s="236"/>
      <c r="TPO14" s="236"/>
      <c r="TPP14" s="236"/>
      <c r="TPQ14" s="236"/>
      <c r="TPR14" s="236"/>
      <c r="TPS14" s="236"/>
      <c r="TPT14" s="236"/>
      <c r="TPU14" s="236"/>
      <c r="TPV14" s="236"/>
      <c r="TPW14" s="236"/>
      <c r="TPX14" s="236"/>
      <c r="TPY14" s="236"/>
      <c r="TPZ14" s="236"/>
      <c r="TQA14" s="236"/>
      <c r="TQB14" s="236"/>
      <c r="TQC14" s="236"/>
      <c r="TQD14" s="236"/>
      <c r="TQE14" s="236"/>
      <c r="TQF14" s="236"/>
      <c r="TQG14" s="236"/>
      <c r="TQH14" s="236"/>
      <c r="TQI14" s="236"/>
      <c r="TQJ14" s="236"/>
      <c r="TQK14" s="236"/>
      <c r="TQL14" s="236"/>
      <c r="TQM14" s="236"/>
      <c r="TQN14" s="236"/>
      <c r="TQO14" s="236"/>
      <c r="TQP14" s="236"/>
      <c r="TQQ14" s="236"/>
      <c r="TQR14" s="236"/>
      <c r="TQS14" s="236"/>
      <c r="TQT14" s="236"/>
      <c r="TQU14" s="236"/>
      <c r="TQV14" s="236"/>
      <c r="TQW14" s="236"/>
      <c r="TQX14" s="236"/>
      <c r="TQY14" s="236"/>
      <c r="TQZ14" s="236"/>
      <c r="TRA14" s="236"/>
      <c r="TRB14" s="236"/>
      <c r="TRC14" s="236"/>
      <c r="TRD14" s="236"/>
      <c r="TRE14" s="236"/>
      <c r="TRF14" s="236"/>
      <c r="TRG14" s="236"/>
      <c r="TRH14" s="236"/>
      <c r="TRI14" s="236"/>
      <c r="TRJ14" s="236"/>
      <c r="TRK14" s="236"/>
      <c r="TRL14" s="236"/>
      <c r="TRM14" s="236"/>
      <c r="TRN14" s="236"/>
      <c r="TRO14" s="236"/>
      <c r="TRP14" s="236"/>
      <c r="TRQ14" s="236"/>
      <c r="TRR14" s="236"/>
      <c r="TRS14" s="236"/>
      <c r="TRT14" s="236"/>
      <c r="TRU14" s="236"/>
      <c r="TRV14" s="236"/>
      <c r="TRW14" s="236"/>
      <c r="TRX14" s="236"/>
      <c r="TRY14" s="236"/>
      <c r="TRZ14" s="236"/>
      <c r="TSA14" s="236"/>
      <c r="TSB14" s="236"/>
      <c r="TSC14" s="236"/>
      <c r="TSD14" s="236"/>
      <c r="TSE14" s="236"/>
      <c r="TSF14" s="236"/>
      <c r="TSG14" s="236"/>
      <c r="TSH14" s="236"/>
      <c r="TSI14" s="236"/>
      <c r="TSJ14" s="236"/>
      <c r="TSK14" s="236"/>
      <c r="TSL14" s="236"/>
      <c r="TSM14" s="236"/>
      <c r="TSN14" s="236"/>
      <c r="TSO14" s="236"/>
      <c r="TSP14" s="236"/>
      <c r="TSQ14" s="236"/>
      <c r="TSR14" s="236"/>
      <c r="TSS14" s="236"/>
      <c r="TST14" s="236"/>
      <c r="TSU14" s="236"/>
      <c r="TSV14" s="236"/>
      <c r="TSW14" s="236"/>
      <c r="TSX14" s="236"/>
      <c r="TSY14" s="236"/>
      <c r="TSZ14" s="236"/>
      <c r="TTA14" s="236"/>
      <c r="TTB14" s="236"/>
      <c r="TTC14" s="236"/>
      <c r="TTD14" s="236"/>
      <c r="TTE14" s="236"/>
      <c r="TTF14" s="236"/>
      <c r="TTG14" s="236"/>
      <c r="TTH14" s="236"/>
      <c r="TTI14" s="236"/>
      <c r="TTJ14" s="236"/>
      <c r="TTK14" s="236"/>
      <c r="TTL14" s="236"/>
      <c r="TTM14" s="236"/>
      <c r="TTN14" s="236"/>
      <c r="TTO14" s="236"/>
      <c r="TTP14" s="236"/>
      <c r="TTQ14" s="236"/>
      <c r="TTR14" s="236"/>
      <c r="TTS14" s="236"/>
      <c r="TTT14" s="236"/>
      <c r="TTU14" s="236"/>
      <c r="TTV14" s="236"/>
      <c r="TTW14" s="236"/>
      <c r="TTX14" s="236"/>
      <c r="TTY14" s="236"/>
      <c r="TTZ14" s="236"/>
      <c r="TUA14" s="236"/>
      <c r="TUB14" s="236"/>
      <c r="TUC14" s="236"/>
      <c r="TUD14" s="236"/>
      <c r="TUE14" s="236"/>
      <c r="TUF14" s="236"/>
      <c r="TUG14" s="236"/>
      <c r="TUH14" s="236"/>
      <c r="TUI14" s="236"/>
      <c r="TUJ14" s="236"/>
      <c r="TUK14" s="236"/>
      <c r="TUL14" s="236"/>
      <c r="TUM14" s="236"/>
      <c r="TUN14" s="236"/>
      <c r="TUO14" s="236"/>
      <c r="TUP14" s="236"/>
      <c r="TUQ14" s="236"/>
      <c r="TUR14" s="236"/>
      <c r="TUS14" s="236"/>
      <c r="TUT14" s="236"/>
      <c r="TUU14" s="236"/>
      <c r="TUV14" s="236"/>
      <c r="TUW14" s="236"/>
      <c r="TUX14" s="236"/>
      <c r="TUY14" s="236"/>
      <c r="TUZ14" s="236"/>
      <c r="TVA14" s="236"/>
      <c r="TVB14" s="236"/>
      <c r="TVC14" s="236"/>
      <c r="TVD14" s="236"/>
      <c r="TVE14" s="236"/>
      <c r="TVF14" s="236"/>
      <c r="TVG14" s="236"/>
      <c r="TVH14" s="236"/>
      <c r="TVI14" s="236"/>
      <c r="TVJ14" s="236"/>
      <c r="TVK14" s="236"/>
      <c r="TVL14" s="236"/>
      <c r="TVM14" s="236"/>
      <c r="TVN14" s="236"/>
      <c r="TVO14" s="236"/>
      <c r="TVP14" s="236"/>
      <c r="TVQ14" s="236"/>
      <c r="TVR14" s="236"/>
      <c r="TVS14" s="236"/>
      <c r="TVT14" s="236"/>
      <c r="TVU14" s="236"/>
      <c r="TVV14" s="236"/>
      <c r="TVW14" s="236"/>
      <c r="TVX14" s="236"/>
      <c r="TVY14" s="236"/>
      <c r="TVZ14" s="236"/>
      <c r="TWA14" s="236"/>
      <c r="TWB14" s="236"/>
      <c r="TWC14" s="236"/>
      <c r="TWD14" s="236"/>
      <c r="TWE14" s="236"/>
      <c r="TWF14" s="236"/>
      <c r="TWG14" s="236"/>
      <c r="TWH14" s="236"/>
      <c r="TWI14" s="236"/>
      <c r="TWJ14" s="236"/>
      <c r="TWK14" s="236"/>
      <c r="TWL14" s="236"/>
      <c r="TWM14" s="236"/>
      <c r="TWN14" s="236"/>
      <c r="TWO14" s="236"/>
      <c r="TWP14" s="236"/>
      <c r="TWQ14" s="236"/>
      <c r="TWR14" s="236"/>
      <c r="TWS14" s="236"/>
      <c r="TWT14" s="236"/>
      <c r="TWU14" s="236"/>
      <c r="TWV14" s="236"/>
      <c r="TWW14" s="236"/>
      <c r="TWX14" s="236"/>
      <c r="TWY14" s="236"/>
      <c r="TWZ14" s="236"/>
      <c r="TXA14" s="236"/>
      <c r="TXB14" s="236"/>
      <c r="TXC14" s="236"/>
      <c r="TXD14" s="236"/>
      <c r="TXE14" s="236"/>
      <c r="TXF14" s="236"/>
      <c r="TXG14" s="236"/>
      <c r="TXH14" s="236"/>
      <c r="TXI14" s="236"/>
      <c r="TXJ14" s="236"/>
      <c r="TXK14" s="236"/>
      <c r="TXL14" s="236"/>
      <c r="TXM14" s="236"/>
      <c r="TXN14" s="236"/>
      <c r="TXO14" s="236"/>
      <c r="TXP14" s="236"/>
      <c r="TXQ14" s="236"/>
      <c r="TXR14" s="236"/>
      <c r="TXS14" s="236"/>
      <c r="TXT14" s="236"/>
      <c r="TXU14" s="236"/>
      <c r="TXV14" s="236"/>
      <c r="TXW14" s="236"/>
      <c r="TXX14" s="236"/>
      <c r="TXY14" s="236"/>
      <c r="TXZ14" s="236"/>
      <c r="TYA14" s="236"/>
      <c r="TYB14" s="236"/>
      <c r="TYC14" s="236"/>
      <c r="TYD14" s="236"/>
      <c r="TYE14" s="236"/>
      <c r="TYF14" s="236"/>
      <c r="TYG14" s="236"/>
      <c r="TYH14" s="236"/>
      <c r="TYI14" s="236"/>
      <c r="TYJ14" s="236"/>
      <c r="TYK14" s="236"/>
      <c r="TYL14" s="236"/>
      <c r="TYM14" s="236"/>
      <c r="TYN14" s="236"/>
      <c r="TYO14" s="236"/>
      <c r="TYP14" s="236"/>
      <c r="TYQ14" s="236"/>
      <c r="TYR14" s="236"/>
      <c r="TYS14" s="236"/>
      <c r="TYT14" s="236"/>
      <c r="TYU14" s="236"/>
      <c r="TYV14" s="236"/>
      <c r="TYW14" s="236"/>
      <c r="TYX14" s="236"/>
      <c r="TYY14" s="236"/>
      <c r="TYZ14" s="236"/>
      <c r="TZA14" s="236"/>
      <c r="TZB14" s="236"/>
      <c r="TZC14" s="236"/>
      <c r="TZD14" s="236"/>
      <c r="TZE14" s="236"/>
      <c r="TZF14" s="236"/>
      <c r="TZG14" s="236"/>
      <c r="TZH14" s="236"/>
      <c r="TZI14" s="236"/>
      <c r="TZJ14" s="236"/>
      <c r="TZK14" s="236"/>
      <c r="TZL14" s="236"/>
      <c r="TZM14" s="236"/>
      <c r="TZN14" s="236"/>
      <c r="TZO14" s="236"/>
      <c r="TZP14" s="236"/>
      <c r="TZQ14" s="236"/>
      <c r="TZR14" s="236"/>
      <c r="TZS14" s="236"/>
      <c r="TZT14" s="236"/>
      <c r="TZU14" s="236"/>
      <c r="TZV14" s="236"/>
      <c r="TZW14" s="236"/>
      <c r="TZX14" s="236"/>
      <c r="TZY14" s="236"/>
      <c r="TZZ14" s="236"/>
      <c r="UAA14" s="236"/>
      <c r="UAB14" s="236"/>
      <c r="UAC14" s="236"/>
      <c r="UAD14" s="236"/>
      <c r="UAE14" s="236"/>
      <c r="UAF14" s="236"/>
      <c r="UAG14" s="236"/>
      <c r="UAH14" s="236"/>
      <c r="UAI14" s="236"/>
      <c r="UAJ14" s="236"/>
      <c r="UAK14" s="236"/>
      <c r="UAL14" s="236"/>
      <c r="UAM14" s="236"/>
      <c r="UAN14" s="236"/>
      <c r="UAO14" s="236"/>
      <c r="UAP14" s="236"/>
      <c r="UAQ14" s="236"/>
      <c r="UAR14" s="236"/>
      <c r="UAS14" s="236"/>
      <c r="UAT14" s="236"/>
      <c r="UAU14" s="236"/>
      <c r="UAV14" s="236"/>
      <c r="UAW14" s="236"/>
      <c r="UAX14" s="236"/>
      <c r="UAY14" s="236"/>
      <c r="UAZ14" s="236"/>
      <c r="UBA14" s="236"/>
      <c r="UBB14" s="236"/>
      <c r="UBC14" s="236"/>
      <c r="UBD14" s="236"/>
      <c r="UBE14" s="236"/>
      <c r="UBF14" s="236"/>
      <c r="UBG14" s="236"/>
      <c r="UBH14" s="236"/>
      <c r="UBI14" s="236"/>
      <c r="UBJ14" s="236"/>
      <c r="UBK14" s="236"/>
      <c r="UBL14" s="236"/>
      <c r="UBM14" s="236"/>
      <c r="UBN14" s="236"/>
      <c r="UBO14" s="236"/>
      <c r="UBP14" s="236"/>
      <c r="UBQ14" s="236"/>
      <c r="UBR14" s="236"/>
      <c r="UBS14" s="236"/>
      <c r="UBT14" s="236"/>
      <c r="UBU14" s="236"/>
      <c r="UBV14" s="236"/>
      <c r="UBW14" s="236"/>
      <c r="UBX14" s="236"/>
      <c r="UBY14" s="236"/>
      <c r="UBZ14" s="236"/>
      <c r="UCA14" s="236"/>
      <c r="UCB14" s="236"/>
      <c r="UCC14" s="236"/>
      <c r="UCD14" s="236"/>
      <c r="UCE14" s="236"/>
      <c r="UCF14" s="236"/>
      <c r="UCG14" s="236"/>
      <c r="UCH14" s="236"/>
      <c r="UCI14" s="236"/>
      <c r="UCJ14" s="236"/>
      <c r="UCK14" s="236"/>
      <c r="UCL14" s="236"/>
      <c r="UCM14" s="236"/>
      <c r="UCN14" s="236"/>
      <c r="UCO14" s="236"/>
      <c r="UCP14" s="236"/>
      <c r="UCQ14" s="236"/>
      <c r="UCR14" s="236"/>
      <c r="UCS14" s="236"/>
      <c r="UCT14" s="236"/>
      <c r="UCU14" s="236"/>
      <c r="UCV14" s="236"/>
      <c r="UCW14" s="236"/>
      <c r="UCX14" s="236"/>
      <c r="UCY14" s="236"/>
      <c r="UCZ14" s="236"/>
      <c r="UDA14" s="236"/>
      <c r="UDB14" s="236"/>
      <c r="UDC14" s="236"/>
      <c r="UDD14" s="236"/>
      <c r="UDE14" s="236"/>
      <c r="UDF14" s="236"/>
      <c r="UDG14" s="236"/>
      <c r="UDH14" s="236"/>
      <c r="UDI14" s="236"/>
      <c r="UDJ14" s="236"/>
      <c r="UDK14" s="236"/>
      <c r="UDL14" s="236"/>
      <c r="UDM14" s="236"/>
      <c r="UDN14" s="236"/>
      <c r="UDO14" s="236"/>
      <c r="UDP14" s="236"/>
      <c r="UDQ14" s="236"/>
      <c r="UDR14" s="236"/>
      <c r="UDS14" s="236"/>
      <c r="UDT14" s="236"/>
      <c r="UDU14" s="236"/>
      <c r="UDV14" s="236"/>
      <c r="UDW14" s="236"/>
      <c r="UDX14" s="236"/>
      <c r="UDY14" s="236"/>
      <c r="UDZ14" s="236"/>
      <c r="UEA14" s="236"/>
      <c r="UEB14" s="236"/>
      <c r="UEC14" s="236"/>
      <c r="UED14" s="236"/>
      <c r="UEE14" s="236"/>
      <c r="UEF14" s="236"/>
      <c r="UEG14" s="236"/>
      <c r="UEH14" s="236"/>
      <c r="UEI14" s="236"/>
      <c r="UEJ14" s="236"/>
      <c r="UEK14" s="236"/>
      <c r="UEL14" s="236"/>
      <c r="UEM14" s="236"/>
      <c r="UEN14" s="236"/>
      <c r="UEO14" s="236"/>
      <c r="UEP14" s="236"/>
      <c r="UEQ14" s="236"/>
      <c r="UER14" s="236"/>
      <c r="UES14" s="236"/>
      <c r="UET14" s="236"/>
      <c r="UEU14" s="236"/>
      <c r="UEV14" s="236"/>
      <c r="UEW14" s="236"/>
      <c r="UEX14" s="236"/>
      <c r="UEY14" s="236"/>
      <c r="UEZ14" s="236"/>
      <c r="UFA14" s="236"/>
      <c r="UFB14" s="236"/>
      <c r="UFC14" s="236"/>
      <c r="UFD14" s="236"/>
      <c r="UFE14" s="236"/>
      <c r="UFF14" s="236"/>
      <c r="UFG14" s="236"/>
      <c r="UFH14" s="236"/>
      <c r="UFI14" s="236"/>
      <c r="UFJ14" s="236"/>
      <c r="UFK14" s="236"/>
      <c r="UFL14" s="236"/>
      <c r="UFM14" s="236"/>
      <c r="UFN14" s="236"/>
      <c r="UFO14" s="236"/>
      <c r="UFP14" s="236"/>
      <c r="UFQ14" s="236"/>
      <c r="UFR14" s="236"/>
      <c r="UFS14" s="236"/>
      <c r="UFT14" s="236"/>
      <c r="UFU14" s="236"/>
      <c r="UFV14" s="236"/>
      <c r="UFW14" s="236"/>
      <c r="UFX14" s="236"/>
      <c r="UFY14" s="236"/>
      <c r="UFZ14" s="236"/>
      <c r="UGA14" s="236"/>
      <c r="UGB14" s="236"/>
      <c r="UGC14" s="236"/>
      <c r="UGD14" s="236"/>
      <c r="UGE14" s="236"/>
      <c r="UGF14" s="236"/>
      <c r="UGG14" s="236"/>
      <c r="UGH14" s="236"/>
      <c r="UGI14" s="236"/>
      <c r="UGJ14" s="236"/>
      <c r="UGK14" s="236"/>
      <c r="UGL14" s="236"/>
      <c r="UGM14" s="236"/>
      <c r="UGN14" s="236"/>
      <c r="UGO14" s="236"/>
      <c r="UGP14" s="236"/>
      <c r="UGQ14" s="236"/>
      <c r="UGR14" s="236"/>
      <c r="UGS14" s="236"/>
      <c r="UGT14" s="236"/>
      <c r="UGU14" s="236"/>
      <c r="UGV14" s="236"/>
      <c r="UGW14" s="236"/>
      <c r="UGX14" s="236"/>
      <c r="UGY14" s="236"/>
      <c r="UGZ14" s="236"/>
      <c r="UHA14" s="236"/>
      <c r="UHB14" s="236"/>
      <c r="UHC14" s="236"/>
      <c r="UHD14" s="236"/>
      <c r="UHE14" s="236"/>
      <c r="UHF14" s="236"/>
      <c r="UHG14" s="236"/>
      <c r="UHH14" s="236"/>
      <c r="UHI14" s="236"/>
      <c r="UHJ14" s="236"/>
      <c r="UHK14" s="236"/>
      <c r="UHL14" s="236"/>
      <c r="UHM14" s="236"/>
      <c r="UHN14" s="236"/>
      <c r="UHO14" s="236"/>
      <c r="UHP14" s="236"/>
      <c r="UHQ14" s="236"/>
      <c r="UHR14" s="236"/>
      <c r="UHS14" s="236"/>
      <c r="UHT14" s="236"/>
      <c r="UHU14" s="236"/>
      <c r="UHV14" s="236"/>
      <c r="UHW14" s="236"/>
      <c r="UHX14" s="236"/>
      <c r="UHY14" s="236"/>
      <c r="UHZ14" s="236"/>
      <c r="UIA14" s="236"/>
      <c r="UIB14" s="236"/>
      <c r="UIC14" s="236"/>
      <c r="UID14" s="236"/>
      <c r="UIE14" s="236"/>
      <c r="UIF14" s="236"/>
      <c r="UIG14" s="236"/>
      <c r="UIH14" s="236"/>
      <c r="UII14" s="236"/>
      <c r="UIJ14" s="236"/>
      <c r="UIK14" s="236"/>
      <c r="UIL14" s="236"/>
      <c r="UIM14" s="236"/>
      <c r="UIN14" s="236"/>
      <c r="UIO14" s="236"/>
      <c r="UIP14" s="236"/>
      <c r="UIQ14" s="236"/>
      <c r="UIR14" s="236"/>
      <c r="UIS14" s="236"/>
      <c r="UIT14" s="236"/>
      <c r="UIU14" s="236"/>
      <c r="UIV14" s="236"/>
      <c r="UIW14" s="236"/>
      <c r="UIX14" s="236"/>
      <c r="UIY14" s="236"/>
      <c r="UIZ14" s="236"/>
      <c r="UJA14" s="236"/>
      <c r="UJB14" s="236"/>
      <c r="UJC14" s="236"/>
      <c r="UJD14" s="236"/>
      <c r="UJE14" s="236"/>
      <c r="UJF14" s="236"/>
      <c r="UJG14" s="236"/>
      <c r="UJH14" s="236"/>
      <c r="UJI14" s="236"/>
      <c r="UJJ14" s="236"/>
      <c r="UJK14" s="236"/>
      <c r="UJL14" s="236"/>
      <c r="UJM14" s="236"/>
      <c r="UJN14" s="236"/>
      <c r="UJO14" s="236"/>
      <c r="UJP14" s="236"/>
      <c r="UJQ14" s="236"/>
      <c r="UJR14" s="236"/>
      <c r="UJS14" s="236"/>
      <c r="UJT14" s="236"/>
      <c r="UJU14" s="236"/>
      <c r="UJV14" s="236"/>
      <c r="UJW14" s="236"/>
      <c r="UJX14" s="236"/>
      <c r="UJY14" s="236"/>
      <c r="UJZ14" s="236"/>
      <c r="UKA14" s="236"/>
      <c r="UKB14" s="236"/>
      <c r="UKC14" s="236"/>
      <c r="UKD14" s="236"/>
      <c r="UKE14" s="236"/>
      <c r="UKF14" s="236"/>
      <c r="UKG14" s="236"/>
      <c r="UKH14" s="236"/>
      <c r="UKI14" s="236"/>
      <c r="UKJ14" s="236"/>
      <c r="UKK14" s="236"/>
      <c r="UKL14" s="236"/>
      <c r="UKM14" s="236"/>
      <c r="UKN14" s="236"/>
      <c r="UKO14" s="236"/>
      <c r="UKP14" s="236"/>
      <c r="UKQ14" s="236"/>
      <c r="UKR14" s="236"/>
      <c r="UKS14" s="236"/>
      <c r="UKT14" s="236"/>
      <c r="UKU14" s="236"/>
      <c r="UKV14" s="236"/>
      <c r="UKW14" s="236"/>
      <c r="UKX14" s="236"/>
      <c r="UKY14" s="236"/>
      <c r="UKZ14" s="236"/>
      <c r="ULA14" s="236"/>
      <c r="ULB14" s="236"/>
      <c r="ULC14" s="236"/>
      <c r="ULD14" s="236"/>
      <c r="ULE14" s="236"/>
      <c r="ULF14" s="236"/>
      <c r="ULG14" s="236"/>
      <c r="ULH14" s="236"/>
      <c r="ULI14" s="236"/>
      <c r="ULJ14" s="236"/>
      <c r="ULK14" s="236"/>
      <c r="ULL14" s="236"/>
      <c r="ULM14" s="236"/>
      <c r="ULN14" s="236"/>
      <c r="ULO14" s="236"/>
      <c r="ULP14" s="236"/>
      <c r="ULQ14" s="236"/>
      <c r="ULR14" s="236"/>
      <c r="ULS14" s="236"/>
      <c r="ULT14" s="236"/>
      <c r="ULU14" s="236"/>
      <c r="ULV14" s="236"/>
      <c r="ULW14" s="236"/>
      <c r="ULX14" s="236"/>
      <c r="ULY14" s="236"/>
      <c r="ULZ14" s="236"/>
      <c r="UMA14" s="236"/>
      <c r="UMB14" s="236"/>
      <c r="UMC14" s="236"/>
      <c r="UMD14" s="236"/>
      <c r="UME14" s="236"/>
      <c r="UMF14" s="236"/>
      <c r="UMG14" s="236"/>
      <c r="UMH14" s="236"/>
      <c r="UMI14" s="236"/>
      <c r="UMJ14" s="236"/>
      <c r="UMK14" s="236"/>
      <c r="UML14" s="236"/>
      <c r="UMM14" s="236"/>
      <c r="UMN14" s="236"/>
      <c r="UMO14" s="236"/>
      <c r="UMP14" s="236"/>
      <c r="UMQ14" s="236"/>
      <c r="UMR14" s="236"/>
      <c r="UMS14" s="236"/>
      <c r="UMT14" s="236"/>
      <c r="UMU14" s="236"/>
      <c r="UMV14" s="236"/>
      <c r="UMW14" s="236"/>
      <c r="UMX14" s="236"/>
      <c r="UMY14" s="236"/>
      <c r="UMZ14" s="236"/>
      <c r="UNA14" s="236"/>
      <c r="UNB14" s="236"/>
      <c r="UNC14" s="236"/>
      <c r="UND14" s="236"/>
      <c r="UNE14" s="236"/>
      <c r="UNF14" s="236"/>
      <c r="UNG14" s="236"/>
      <c r="UNH14" s="236"/>
      <c r="UNI14" s="236"/>
      <c r="UNJ14" s="236"/>
      <c r="UNK14" s="236"/>
      <c r="UNL14" s="236"/>
      <c r="UNM14" s="236"/>
      <c r="UNN14" s="236"/>
      <c r="UNO14" s="236"/>
      <c r="UNP14" s="236"/>
      <c r="UNQ14" s="236"/>
      <c r="UNR14" s="236"/>
      <c r="UNS14" s="236"/>
      <c r="UNT14" s="236"/>
      <c r="UNU14" s="236"/>
      <c r="UNV14" s="236"/>
      <c r="UNW14" s="236"/>
      <c r="UNX14" s="236"/>
      <c r="UNY14" s="236"/>
      <c r="UNZ14" s="236"/>
      <c r="UOA14" s="236"/>
      <c r="UOB14" s="236"/>
      <c r="UOC14" s="236"/>
      <c r="UOD14" s="236"/>
      <c r="UOE14" s="236"/>
      <c r="UOF14" s="236"/>
      <c r="UOG14" s="236"/>
      <c r="UOH14" s="236"/>
      <c r="UOI14" s="236"/>
      <c r="UOJ14" s="236"/>
      <c r="UOK14" s="236"/>
      <c r="UOL14" s="236"/>
      <c r="UOM14" s="236"/>
      <c r="UON14" s="236"/>
      <c r="UOO14" s="236"/>
      <c r="UOP14" s="236"/>
      <c r="UOQ14" s="236"/>
      <c r="UOR14" s="236"/>
      <c r="UOS14" s="236"/>
      <c r="UOT14" s="236"/>
      <c r="UOU14" s="236"/>
      <c r="UOV14" s="236"/>
      <c r="UOW14" s="236"/>
      <c r="UOX14" s="236"/>
      <c r="UOY14" s="236"/>
      <c r="UOZ14" s="236"/>
      <c r="UPA14" s="236"/>
      <c r="UPB14" s="236"/>
      <c r="UPC14" s="236"/>
      <c r="UPD14" s="236"/>
      <c r="UPE14" s="236"/>
      <c r="UPF14" s="236"/>
      <c r="UPG14" s="236"/>
      <c r="UPH14" s="236"/>
      <c r="UPI14" s="236"/>
      <c r="UPJ14" s="236"/>
      <c r="UPK14" s="236"/>
      <c r="UPL14" s="236"/>
      <c r="UPM14" s="236"/>
      <c r="UPN14" s="236"/>
      <c r="UPO14" s="236"/>
      <c r="UPP14" s="236"/>
      <c r="UPQ14" s="236"/>
      <c r="UPR14" s="236"/>
      <c r="UPS14" s="236"/>
      <c r="UPT14" s="236"/>
      <c r="UPU14" s="236"/>
      <c r="UPV14" s="236"/>
      <c r="UPW14" s="236"/>
      <c r="UPX14" s="236"/>
      <c r="UPY14" s="236"/>
      <c r="UPZ14" s="236"/>
      <c r="UQA14" s="236"/>
      <c r="UQB14" s="236"/>
      <c r="UQC14" s="236"/>
      <c r="UQD14" s="236"/>
      <c r="UQE14" s="236"/>
      <c r="UQF14" s="236"/>
      <c r="UQG14" s="236"/>
      <c r="UQH14" s="236"/>
      <c r="UQI14" s="236"/>
      <c r="UQJ14" s="236"/>
      <c r="UQK14" s="236"/>
      <c r="UQL14" s="236"/>
      <c r="UQM14" s="236"/>
      <c r="UQN14" s="236"/>
      <c r="UQO14" s="236"/>
      <c r="UQP14" s="236"/>
      <c r="UQQ14" s="236"/>
      <c r="UQR14" s="236"/>
      <c r="UQS14" s="236"/>
      <c r="UQT14" s="236"/>
      <c r="UQU14" s="236"/>
      <c r="UQV14" s="236"/>
      <c r="UQW14" s="236"/>
      <c r="UQX14" s="236"/>
      <c r="UQY14" s="236"/>
      <c r="UQZ14" s="236"/>
      <c r="URA14" s="236"/>
      <c r="URB14" s="236"/>
      <c r="URC14" s="236"/>
      <c r="URD14" s="236"/>
      <c r="URE14" s="236"/>
      <c r="URF14" s="236"/>
      <c r="URG14" s="236"/>
      <c r="URH14" s="236"/>
      <c r="URI14" s="236"/>
      <c r="URJ14" s="236"/>
      <c r="URK14" s="236"/>
      <c r="URL14" s="236"/>
      <c r="URM14" s="236"/>
      <c r="URN14" s="236"/>
      <c r="URO14" s="236"/>
      <c r="URP14" s="236"/>
      <c r="URQ14" s="236"/>
      <c r="URR14" s="236"/>
      <c r="URS14" s="236"/>
      <c r="URT14" s="236"/>
      <c r="URU14" s="236"/>
      <c r="URV14" s="236"/>
      <c r="URW14" s="236"/>
      <c r="URX14" s="236"/>
      <c r="URY14" s="236"/>
      <c r="URZ14" s="236"/>
      <c r="USA14" s="236"/>
      <c r="USB14" s="236"/>
      <c r="USC14" s="236"/>
      <c r="USD14" s="236"/>
      <c r="USE14" s="236"/>
      <c r="USF14" s="236"/>
      <c r="USG14" s="236"/>
      <c r="USH14" s="236"/>
      <c r="USI14" s="236"/>
      <c r="USJ14" s="236"/>
      <c r="USK14" s="236"/>
      <c r="USL14" s="236"/>
      <c r="USM14" s="236"/>
      <c r="USN14" s="236"/>
      <c r="USO14" s="236"/>
      <c r="USP14" s="236"/>
      <c r="USQ14" s="236"/>
      <c r="USR14" s="236"/>
      <c r="USS14" s="236"/>
      <c r="UST14" s="236"/>
      <c r="USU14" s="236"/>
      <c r="USV14" s="236"/>
      <c r="USW14" s="236"/>
      <c r="USX14" s="236"/>
      <c r="USY14" s="236"/>
      <c r="USZ14" s="236"/>
      <c r="UTA14" s="236"/>
      <c r="UTB14" s="236"/>
      <c r="UTC14" s="236"/>
      <c r="UTD14" s="236"/>
      <c r="UTE14" s="236"/>
      <c r="UTF14" s="236"/>
      <c r="UTG14" s="236"/>
      <c r="UTH14" s="236"/>
      <c r="UTI14" s="236"/>
      <c r="UTJ14" s="236"/>
      <c r="UTK14" s="236"/>
      <c r="UTL14" s="236"/>
      <c r="UTM14" s="236"/>
      <c r="UTN14" s="236"/>
      <c r="UTO14" s="236"/>
      <c r="UTP14" s="236"/>
      <c r="UTQ14" s="236"/>
      <c r="UTR14" s="236"/>
      <c r="UTS14" s="236"/>
      <c r="UTT14" s="236"/>
      <c r="UTU14" s="236"/>
      <c r="UTV14" s="236"/>
      <c r="UTW14" s="236"/>
      <c r="UTX14" s="236"/>
      <c r="UTY14" s="236"/>
      <c r="UTZ14" s="236"/>
      <c r="UUA14" s="236"/>
      <c r="UUB14" s="236"/>
      <c r="UUC14" s="236"/>
      <c r="UUD14" s="236"/>
      <c r="UUE14" s="236"/>
      <c r="UUF14" s="236"/>
      <c r="UUG14" s="236"/>
      <c r="UUH14" s="236"/>
      <c r="UUI14" s="236"/>
      <c r="UUJ14" s="236"/>
      <c r="UUK14" s="236"/>
      <c r="UUL14" s="236"/>
      <c r="UUM14" s="236"/>
      <c r="UUN14" s="236"/>
      <c r="UUO14" s="236"/>
      <c r="UUP14" s="236"/>
      <c r="UUQ14" s="236"/>
      <c r="UUR14" s="236"/>
      <c r="UUS14" s="236"/>
      <c r="UUT14" s="236"/>
      <c r="UUU14" s="236"/>
      <c r="UUV14" s="236"/>
      <c r="UUW14" s="236"/>
      <c r="UUX14" s="236"/>
      <c r="UUY14" s="236"/>
      <c r="UUZ14" s="236"/>
      <c r="UVA14" s="236"/>
      <c r="UVB14" s="236"/>
      <c r="UVC14" s="236"/>
      <c r="UVD14" s="236"/>
      <c r="UVE14" s="236"/>
      <c r="UVF14" s="236"/>
      <c r="UVG14" s="236"/>
      <c r="UVH14" s="236"/>
      <c r="UVI14" s="236"/>
      <c r="UVJ14" s="236"/>
      <c r="UVK14" s="236"/>
      <c r="UVL14" s="236"/>
      <c r="UVM14" s="236"/>
      <c r="UVN14" s="236"/>
      <c r="UVO14" s="236"/>
      <c r="UVP14" s="236"/>
      <c r="UVQ14" s="236"/>
      <c r="UVR14" s="236"/>
      <c r="UVS14" s="236"/>
      <c r="UVT14" s="236"/>
      <c r="UVU14" s="236"/>
      <c r="UVV14" s="236"/>
      <c r="UVW14" s="236"/>
      <c r="UVX14" s="236"/>
      <c r="UVY14" s="236"/>
      <c r="UVZ14" s="236"/>
      <c r="UWA14" s="236"/>
      <c r="UWB14" s="236"/>
      <c r="UWC14" s="236"/>
      <c r="UWD14" s="236"/>
      <c r="UWE14" s="236"/>
      <c r="UWF14" s="236"/>
      <c r="UWG14" s="236"/>
      <c r="UWH14" s="236"/>
      <c r="UWI14" s="236"/>
      <c r="UWJ14" s="236"/>
      <c r="UWK14" s="236"/>
      <c r="UWL14" s="236"/>
      <c r="UWM14" s="236"/>
      <c r="UWN14" s="236"/>
      <c r="UWO14" s="236"/>
      <c r="UWP14" s="236"/>
      <c r="UWQ14" s="236"/>
      <c r="UWR14" s="236"/>
      <c r="UWS14" s="236"/>
      <c r="UWT14" s="236"/>
      <c r="UWU14" s="236"/>
      <c r="UWV14" s="236"/>
      <c r="UWW14" s="236"/>
      <c r="UWX14" s="236"/>
      <c r="UWY14" s="236"/>
      <c r="UWZ14" s="236"/>
      <c r="UXA14" s="236"/>
      <c r="UXB14" s="236"/>
      <c r="UXC14" s="236"/>
      <c r="UXD14" s="236"/>
      <c r="UXE14" s="236"/>
      <c r="UXF14" s="236"/>
      <c r="UXG14" s="236"/>
      <c r="UXH14" s="236"/>
      <c r="UXI14" s="236"/>
      <c r="UXJ14" s="236"/>
      <c r="UXK14" s="236"/>
      <c r="UXL14" s="236"/>
      <c r="UXM14" s="236"/>
      <c r="UXN14" s="236"/>
      <c r="UXO14" s="236"/>
      <c r="UXP14" s="236"/>
      <c r="UXQ14" s="236"/>
      <c r="UXR14" s="236"/>
      <c r="UXS14" s="236"/>
      <c r="UXT14" s="236"/>
      <c r="UXU14" s="236"/>
      <c r="UXV14" s="236"/>
      <c r="UXW14" s="236"/>
      <c r="UXX14" s="236"/>
      <c r="UXY14" s="236"/>
      <c r="UXZ14" s="236"/>
      <c r="UYA14" s="236"/>
      <c r="UYB14" s="236"/>
      <c r="UYC14" s="236"/>
      <c r="UYD14" s="236"/>
      <c r="UYE14" s="236"/>
      <c r="UYF14" s="236"/>
      <c r="UYG14" s="236"/>
      <c r="UYH14" s="236"/>
      <c r="UYI14" s="236"/>
      <c r="UYJ14" s="236"/>
      <c r="UYK14" s="236"/>
      <c r="UYL14" s="236"/>
      <c r="UYM14" s="236"/>
      <c r="UYN14" s="236"/>
      <c r="UYO14" s="236"/>
      <c r="UYP14" s="236"/>
      <c r="UYQ14" s="236"/>
      <c r="UYR14" s="236"/>
      <c r="UYS14" s="236"/>
      <c r="UYT14" s="236"/>
      <c r="UYU14" s="236"/>
      <c r="UYV14" s="236"/>
      <c r="UYW14" s="236"/>
      <c r="UYX14" s="236"/>
      <c r="UYY14" s="236"/>
      <c r="UYZ14" s="236"/>
      <c r="UZA14" s="236"/>
      <c r="UZB14" s="236"/>
      <c r="UZC14" s="236"/>
      <c r="UZD14" s="236"/>
      <c r="UZE14" s="236"/>
      <c r="UZF14" s="236"/>
      <c r="UZG14" s="236"/>
      <c r="UZH14" s="236"/>
      <c r="UZI14" s="236"/>
      <c r="UZJ14" s="236"/>
      <c r="UZK14" s="236"/>
      <c r="UZL14" s="236"/>
      <c r="UZM14" s="236"/>
      <c r="UZN14" s="236"/>
      <c r="UZO14" s="236"/>
      <c r="UZP14" s="236"/>
      <c r="UZQ14" s="236"/>
      <c r="UZR14" s="236"/>
      <c r="UZS14" s="236"/>
      <c r="UZT14" s="236"/>
      <c r="UZU14" s="236"/>
      <c r="UZV14" s="236"/>
      <c r="UZW14" s="236"/>
      <c r="UZX14" s="236"/>
      <c r="UZY14" s="236"/>
      <c r="UZZ14" s="236"/>
      <c r="VAA14" s="236"/>
      <c r="VAB14" s="236"/>
      <c r="VAC14" s="236"/>
      <c r="VAD14" s="236"/>
      <c r="VAE14" s="236"/>
      <c r="VAF14" s="236"/>
      <c r="VAG14" s="236"/>
      <c r="VAH14" s="236"/>
      <c r="VAI14" s="236"/>
      <c r="VAJ14" s="236"/>
      <c r="VAK14" s="236"/>
      <c r="VAL14" s="236"/>
      <c r="VAM14" s="236"/>
      <c r="VAN14" s="236"/>
      <c r="VAO14" s="236"/>
      <c r="VAP14" s="236"/>
      <c r="VAQ14" s="236"/>
      <c r="VAR14" s="236"/>
      <c r="VAS14" s="236"/>
      <c r="VAT14" s="236"/>
      <c r="VAU14" s="236"/>
      <c r="VAV14" s="236"/>
      <c r="VAW14" s="236"/>
      <c r="VAX14" s="236"/>
      <c r="VAY14" s="236"/>
      <c r="VAZ14" s="236"/>
      <c r="VBA14" s="236"/>
      <c r="VBB14" s="236"/>
      <c r="VBC14" s="236"/>
      <c r="VBD14" s="236"/>
      <c r="VBE14" s="236"/>
      <c r="VBF14" s="236"/>
      <c r="VBG14" s="236"/>
      <c r="VBH14" s="236"/>
      <c r="VBI14" s="236"/>
      <c r="VBJ14" s="236"/>
      <c r="VBK14" s="236"/>
      <c r="VBL14" s="236"/>
      <c r="VBM14" s="236"/>
      <c r="VBN14" s="236"/>
      <c r="VBO14" s="236"/>
      <c r="VBP14" s="236"/>
      <c r="VBQ14" s="236"/>
      <c r="VBR14" s="236"/>
      <c r="VBS14" s="236"/>
      <c r="VBT14" s="236"/>
      <c r="VBU14" s="236"/>
      <c r="VBV14" s="236"/>
      <c r="VBW14" s="236"/>
      <c r="VBX14" s="236"/>
      <c r="VBY14" s="236"/>
      <c r="VBZ14" s="236"/>
      <c r="VCA14" s="236"/>
      <c r="VCB14" s="236"/>
      <c r="VCC14" s="236"/>
      <c r="VCD14" s="236"/>
      <c r="VCE14" s="236"/>
      <c r="VCF14" s="236"/>
      <c r="VCG14" s="236"/>
      <c r="VCH14" s="236"/>
      <c r="VCI14" s="236"/>
      <c r="VCJ14" s="236"/>
      <c r="VCK14" s="236"/>
      <c r="VCL14" s="236"/>
      <c r="VCM14" s="236"/>
      <c r="VCN14" s="236"/>
      <c r="VCO14" s="236"/>
      <c r="VCP14" s="236"/>
      <c r="VCQ14" s="236"/>
      <c r="VCR14" s="236"/>
      <c r="VCS14" s="236"/>
      <c r="VCT14" s="236"/>
      <c r="VCU14" s="236"/>
      <c r="VCV14" s="236"/>
      <c r="VCW14" s="236"/>
      <c r="VCX14" s="236"/>
      <c r="VCY14" s="236"/>
      <c r="VCZ14" s="236"/>
      <c r="VDA14" s="236"/>
      <c r="VDB14" s="236"/>
      <c r="VDC14" s="236"/>
      <c r="VDD14" s="236"/>
      <c r="VDE14" s="236"/>
      <c r="VDF14" s="236"/>
      <c r="VDG14" s="236"/>
      <c r="VDH14" s="236"/>
      <c r="VDI14" s="236"/>
      <c r="VDJ14" s="236"/>
      <c r="VDK14" s="236"/>
      <c r="VDL14" s="236"/>
      <c r="VDM14" s="236"/>
      <c r="VDN14" s="236"/>
      <c r="VDO14" s="236"/>
      <c r="VDP14" s="236"/>
      <c r="VDQ14" s="236"/>
      <c r="VDR14" s="236"/>
      <c r="VDS14" s="236"/>
      <c r="VDT14" s="236"/>
      <c r="VDU14" s="236"/>
      <c r="VDV14" s="236"/>
      <c r="VDW14" s="236"/>
      <c r="VDX14" s="236"/>
      <c r="VDY14" s="236"/>
      <c r="VDZ14" s="236"/>
      <c r="VEA14" s="236"/>
      <c r="VEB14" s="236"/>
      <c r="VEC14" s="236"/>
      <c r="VED14" s="236"/>
      <c r="VEE14" s="236"/>
      <c r="VEF14" s="236"/>
      <c r="VEG14" s="236"/>
      <c r="VEH14" s="236"/>
      <c r="VEI14" s="236"/>
      <c r="VEJ14" s="236"/>
      <c r="VEK14" s="236"/>
      <c r="VEL14" s="236"/>
      <c r="VEM14" s="236"/>
      <c r="VEN14" s="236"/>
      <c r="VEO14" s="236"/>
      <c r="VEP14" s="236"/>
      <c r="VEQ14" s="236"/>
      <c r="VER14" s="236"/>
      <c r="VES14" s="236"/>
      <c r="VET14" s="236"/>
      <c r="VEU14" s="236"/>
      <c r="VEV14" s="236"/>
      <c r="VEW14" s="236"/>
      <c r="VEX14" s="236"/>
      <c r="VEY14" s="236"/>
      <c r="VEZ14" s="236"/>
      <c r="VFA14" s="236"/>
      <c r="VFB14" s="236"/>
      <c r="VFC14" s="236"/>
      <c r="VFD14" s="236"/>
      <c r="VFE14" s="236"/>
      <c r="VFF14" s="236"/>
      <c r="VFG14" s="236"/>
      <c r="VFH14" s="236"/>
      <c r="VFI14" s="236"/>
      <c r="VFJ14" s="236"/>
      <c r="VFK14" s="236"/>
      <c r="VFL14" s="236"/>
      <c r="VFM14" s="236"/>
      <c r="VFN14" s="236"/>
      <c r="VFO14" s="236"/>
      <c r="VFP14" s="236"/>
      <c r="VFQ14" s="236"/>
      <c r="VFR14" s="236"/>
      <c r="VFS14" s="236"/>
      <c r="VFT14" s="236"/>
      <c r="VFU14" s="236"/>
      <c r="VFV14" s="236"/>
      <c r="VFW14" s="236"/>
      <c r="VFX14" s="236"/>
      <c r="VFY14" s="236"/>
      <c r="VFZ14" s="236"/>
      <c r="VGA14" s="236"/>
      <c r="VGB14" s="236"/>
      <c r="VGC14" s="236"/>
      <c r="VGD14" s="236"/>
      <c r="VGE14" s="236"/>
      <c r="VGF14" s="236"/>
      <c r="VGG14" s="236"/>
      <c r="VGH14" s="236"/>
      <c r="VGI14" s="236"/>
      <c r="VGJ14" s="236"/>
      <c r="VGK14" s="236"/>
      <c r="VGL14" s="236"/>
      <c r="VGM14" s="236"/>
      <c r="VGN14" s="236"/>
      <c r="VGO14" s="236"/>
      <c r="VGP14" s="236"/>
      <c r="VGQ14" s="236"/>
      <c r="VGR14" s="236"/>
      <c r="VGS14" s="236"/>
      <c r="VGT14" s="236"/>
      <c r="VGU14" s="236"/>
      <c r="VGV14" s="236"/>
      <c r="VGW14" s="236"/>
      <c r="VGX14" s="236"/>
      <c r="VGY14" s="236"/>
      <c r="VGZ14" s="236"/>
      <c r="VHA14" s="236"/>
      <c r="VHB14" s="236"/>
      <c r="VHC14" s="236"/>
      <c r="VHD14" s="236"/>
      <c r="VHE14" s="236"/>
      <c r="VHF14" s="236"/>
      <c r="VHG14" s="236"/>
      <c r="VHH14" s="236"/>
      <c r="VHI14" s="236"/>
      <c r="VHJ14" s="236"/>
      <c r="VHK14" s="236"/>
      <c r="VHL14" s="236"/>
      <c r="VHM14" s="236"/>
      <c r="VHN14" s="236"/>
      <c r="VHO14" s="236"/>
      <c r="VHP14" s="236"/>
      <c r="VHQ14" s="236"/>
      <c r="VHR14" s="236"/>
      <c r="VHS14" s="236"/>
      <c r="VHT14" s="236"/>
      <c r="VHU14" s="236"/>
      <c r="VHV14" s="236"/>
      <c r="VHW14" s="236"/>
      <c r="VHX14" s="236"/>
      <c r="VHY14" s="236"/>
      <c r="VHZ14" s="236"/>
      <c r="VIA14" s="236"/>
      <c r="VIB14" s="236"/>
      <c r="VIC14" s="236"/>
      <c r="VID14" s="236"/>
      <c r="VIE14" s="236"/>
      <c r="VIF14" s="236"/>
      <c r="VIG14" s="236"/>
      <c r="VIH14" s="236"/>
      <c r="VII14" s="236"/>
      <c r="VIJ14" s="236"/>
      <c r="VIK14" s="236"/>
      <c r="VIL14" s="236"/>
      <c r="VIM14" s="236"/>
      <c r="VIN14" s="236"/>
      <c r="VIO14" s="236"/>
      <c r="VIP14" s="236"/>
      <c r="VIQ14" s="236"/>
      <c r="VIR14" s="236"/>
      <c r="VIS14" s="236"/>
      <c r="VIT14" s="236"/>
      <c r="VIU14" s="236"/>
      <c r="VIV14" s="236"/>
      <c r="VIW14" s="236"/>
      <c r="VIX14" s="236"/>
      <c r="VIY14" s="236"/>
      <c r="VIZ14" s="236"/>
      <c r="VJA14" s="236"/>
      <c r="VJB14" s="236"/>
      <c r="VJC14" s="236"/>
      <c r="VJD14" s="236"/>
      <c r="VJE14" s="236"/>
      <c r="VJF14" s="236"/>
      <c r="VJG14" s="236"/>
      <c r="VJH14" s="236"/>
      <c r="VJI14" s="236"/>
      <c r="VJJ14" s="236"/>
      <c r="VJK14" s="236"/>
      <c r="VJL14" s="236"/>
      <c r="VJM14" s="236"/>
      <c r="VJN14" s="236"/>
      <c r="VJO14" s="236"/>
      <c r="VJP14" s="236"/>
      <c r="VJQ14" s="236"/>
      <c r="VJR14" s="236"/>
      <c r="VJS14" s="236"/>
      <c r="VJT14" s="236"/>
      <c r="VJU14" s="236"/>
      <c r="VJV14" s="236"/>
      <c r="VJW14" s="236"/>
      <c r="VJX14" s="236"/>
      <c r="VJY14" s="236"/>
      <c r="VJZ14" s="236"/>
      <c r="VKA14" s="236"/>
      <c r="VKB14" s="236"/>
      <c r="VKC14" s="236"/>
      <c r="VKD14" s="236"/>
      <c r="VKE14" s="236"/>
      <c r="VKF14" s="236"/>
      <c r="VKG14" s="236"/>
      <c r="VKH14" s="236"/>
      <c r="VKI14" s="236"/>
      <c r="VKJ14" s="236"/>
      <c r="VKK14" s="236"/>
      <c r="VKL14" s="236"/>
      <c r="VKM14" s="236"/>
      <c r="VKN14" s="236"/>
      <c r="VKO14" s="236"/>
      <c r="VKP14" s="236"/>
      <c r="VKQ14" s="236"/>
      <c r="VKR14" s="236"/>
      <c r="VKS14" s="236"/>
      <c r="VKT14" s="236"/>
      <c r="VKU14" s="236"/>
      <c r="VKV14" s="236"/>
      <c r="VKW14" s="236"/>
      <c r="VKX14" s="236"/>
      <c r="VKY14" s="236"/>
      <c r="VKZ14" s="236"/>
      <c r="VLA14" s="236"/>
      <c r="VLB14" s="236"/>
      <c r="VLC14" s="236"/>
      <c r="VLD14" s="236"/>
      <c r="VLE14" s="236"/>
      <c r="VLF14" s="236"/>
      <c r="VLG14" s="236"/>
      <c r="VLH14" s="236"/>
      <c r="VLI14" s="236"/>
      <c r="VLJ14" s="236"/>
      <c r="VLK14" s="236"/>
      <c r="VLL14" s="236"/>
      <c r="VLM14" s="236"/>
      <c r="VLN14" s="236"/>
      <c r="VLO14" s="236"/>
      <c r="VLP14" s="236"/>
      <c r="VLQ14" s="236"/>
      <c r="VLR14" s="236"/>
      <c r="VLS14" s="236"/>
      <c r="VLT14" s="236"/>
      <c r="VLU14" s="236"/>
      <c r="VLV14" s="236"/>
      <c r="VLW14" s="236"/>
      <c r="VLX14" s="236"/>
      <c r="VLY14" s="236"/>
      <c r="VLZ14" s="236"/>
      <c r="VMA14" s="236"/>
      <c r="VMB14" s="236"/>
      <c r="VMC14" s="236"/>
      <c r="VMD14" s="236"/>
      <c r="VME14" s="236"/>
      <c r="VMF14" s="236"/>
      <c r="VMG14" s="236"/>
      <c r="VMH14" s="236"/>
      <c r="VMI14" s="236"/>
      <c r="VMJ14" s="236"/>
      <c r="VMK14" s="236"/>
      <c r="VML14" s="236"/>
      <c r="VMM14" s="236"/>
      <c r="VMN14" s="236"/>
      <c r="VMO14" s="236"/>
      <c r="VMP14" s="236"/>
      <c r="VMQ14" s="236"/>
      <c r="VMR14" s="236"/>
      <c r="VMS14" s="236"/>
      <c r="VMT14" s="236"/>
      <c r="VMU14" s="236"/>
      <c r="VMV14" s="236"/>
      <c r="VMW14" s="236"/>
      <c r="VMX14" s="236"/>
      <c r="VMY14" s="236"/>
      <c r="VMZ14" s="236"/>
      <c r="VNA14" s="236"/>
      <c r="VNB14" s="236"/>
      <c r="VNC14" s="236"/>
      <c r="VND14" s="236"/>
      <c r="VNE14" s="236"/>
      <c r="VNF14" s="236"/>
      <c r="VNG14" s="236"/>
      <c r="VNH14" s="236"/>
      <c r="VNI14" s="236"/>
      <c r="VNJ14" s="236"/>
      <c r="VNK14" s="236"/>
      <c r="VNL14" s="236"/>
      <c r="VNM14" s="236"/>
      <c r="VNN14" s="236"/>
      <c r="VNO14" s="236"/>
      <c r="VNP14" s="236"/>
      <c r="VNQ14" s="236"/>
      <c r="VNR14" s="236"/>
      <c r="VNS14" s="236"/>
      <c r="VNT14" s="236"/>
      <c r="VNU14" s="236"/>
      <c r="VNV14" s="236"/>
      <c r="VNW14" s="236"/>
      <c r="VNX14" s="236"/>
      <c r="VNY14" s="236"/>
      <c r="VNZ14" s="236"/>
      <c r="VOA14" s="236"/>
      <c r="VOB14" s="236"/>
      <c r="VOC14" s="236"/>
      <c r="VOD14" s="236"/>
      <c r="VOE14" s="236"/>
      <c r="VOF14" s="236"/>
      <c r="VOG14" s="236"/>
      <c r="VOH14" s="236"/>
      <c r="VOI14" s="236"/>
      <c r="VOJ14" s="236"/>
      <c r="VOK14" s="236"/>
      <c r="VOL14" s="236"/>
      <c r="VOM14" s="236"/>
      <c r="VON14" s="236"/>
      <c r="VOO14" s="236"/>
      <c r="VOP14" s="236"/>
      <c r="VOQ14" s="236"/>
      <c r="VOR14" s="236"/>
      <c r="VOS14" s="236"/>
      <c r="VOT14" s="236"/>
      <c r="VOU14" s="236"/>
      <c r="VOV14" s="236"/>
      <c r="VOW14" s="236"/>
      <c r="VOX14" s="236"/>
      <c r="VOY14" s="236"/>
      <c r="VOZ14" s="236"/>
      <c r="VPA14" s="236"/>
      <c r="VPB14" s="236"/>
      <c r="VPC14" s="236"/>
      <c r="VPD14" s="236"/>
      <c r="VPE14" s="236"/>
      <c r="VPF14" s="236"/>
      <c r="VPG14" s="236"/>
      <c r="VPH14" s="236"/>
      <c r="VPI14" s="236"/>
      <c r="VPJ14" s="236"/>
      <c r="VPK14" s="236"/>
      <c r="VPL14" s="236"/>
      <c r="VPM14" s="236"/>
      <c r="VPN14" s="236"/>
      <c r="VPO14" s="236"/>
      <c r="VPP14" s="236"/>
      <c r="VPQ14" s="236"/>
      <c r="VPR14" s="236"/>
      <c r="VPS14" s="236"/>
      <c r="VPT14" s="236"/>
      <c r="VPU14" s="236"/>
      <c r="VPV14" s="236"/>
      <c r="VPW14" s="236"/>
      <c r="VPX14" s="236"/>
      <c r="VPY14" s="236"/>
      <c r="VPZ14" s="236"/>
      <c r="VQA14" s="236"/>
      <c r="VQB14" s="236"/>
      <c r="VQC14" s="236"/>
      <c r="VQD14" s="236"/>
      <c r="VQE14" s="236"/>
      <c r="VQF14" s="236"/>
      <c r="VQG14" s="236"/>
      <c r="VQH14" s="236"/>
      <c r="VQI14" s="236"/>
      <c r="VQJ14" s="236"/>
      <c r="VQK14" s="236"/>
      <c r="VQL14" s="236"/>
      <c r="VQM14" s="236"/>
      <c r="VQN14" s="236"/>
      <c r="VQO14" s="236"/>
      <c r="VQP14" s="236"/>
      <c r="VQQ14" s="236"/>
      <c r="VQR14" s="236"/>
      <c r="VQS14" s="236"/>
      <c r="VQT14" s="236"/>
      <c r="VQU14" s="236"/>
      <c r="VQV14" s="236"/>
      <c r="VQW14" s="236"/>
      <c r="VQX14" s="236"/>
      <c r="VQY14" s="236"/>
      <c r="VQZ14" s="236"/>
      <c r="VRA14" s="236"/>
      <c r="VRB14" s="236"/>
      <c r="VRC14" s="236"/>
      <c r="VRD14" s="236"/>
      <c r="VRE14" s="236"/>
      <c r="VRF14" s="236"/>
      <c r="VRG14" s="236"/>
      <c r="VRH14" s="236"/>
      <c r="VRI14" s="236"/>
      <c r="VRJ14" s="236"/>
      <c r="VRK14" s="236"/>
      <c r="VRL14" s="236"/>
      <c r="VRM14" s="236"/>
      <c r="VRN14" s="236"/>
      <c r="VRO14" s="236"/>
      <c r="VRP14" s="236"/>
      <c r="VRQ14" s="236"/>
      <c r="VRR14" s="236"/>
      <c r="VRS14" s="236"/>
      <c r="VRT14" s="236"/>
      <c r="VRU14" s="236"/>
      <c r="VRV14" s="236"/>
      <c r="VRW14" s="236"/>
      <c r="VRX14" s="236"/>
      <c r="VRY14" s="236"/>
      <c r="VRZ14" s="236"/>
      <c r="VSA14" s="236"/>
      <c r="VSB14" s="236"/>
      <c r="VSC14" s="236"/>
      <c r="VSD14" s="236"/>
      <c r="VSE14" s="236"/>
      <c r="VSF14" s="236"/>
      <c r="VSG14" s="236"/>
      <c r="VSH14" s="236"/>
      <c r="VSI14" s="236"/>
      <c r="VSJ14" s="236"/>
      <c r="VSK14" s="236"/>
      <c r="VSL14" s="236"/>
      <c r="VSM14" s="236"/>
      <c r="VSN14" s="236"/>
      <c r="VSO14" s="236"/>
      <c r="VSP14" s="236"/>
      <c r="VSQ14" s="236"/>
      <c r="VSR14" s="236"/>
      <c r="VSS14" s="236"/>
      <c r="VST14" s="236"/>
      <c r="VSU14" s="236"/>
      <c r="VSV14" s="236"/>
      <c r="VSW14" s="236"/>
      <c r="VSX14" s="236"/>
      <c r="VSY14" s="236"/>
      <c r="VSZ14" s="236"/>
      <c r="VTA14" s="236"/>
      <c r="VTB14" s="236"/>
      <c r="VTC14" s="236"/>
      <c r="VTD14" s="236"/>
      <c r="VTE14" s="236"/>
      <c r="VTF14" s="236"/>
      <c r="VTG14" s="236"/>
      <c r="VTH14" s="236"/>
      <c r="VTI14" s="236"/>
      <c r="VTJ14" s="236"/>
      <c r="VTK14" s="236"/>
      <c r="VTL14" s="236"/>
      <c r="VTM14" s="236"/>
      <c r="VTN14" s="236"/>
      <c r="VTO14" s="236"/>
      <c r="VTP14" s="236"/>
      <c r="VTQ14" s="236"/>
      <c r="VTR14" s="236"/>
      <c r="VTS14" s="236"/>
      <c r="VTT14" s="236"/>
      <c r="VTU14" s="236"/>
      <c r="VTV14" s="236"/>
      <c r="VTW14" s="236"/>
      <c r="VTX14" s="236"/>
      <c r="VTY14" s="236"/>
      <c r="VTZ14" s="236"/>
      <c r="VUA14" s="236"/>
      <c r="VUB14" s="236"/>
      <c r="VUC14" s="236"/>
      <c r="VUD14" s="236"/>
      <c r="VUE14" s="236"/>
      <c r="VUF14" s="236"/>
      <c r="VUG14" s="236"/>
      <c r="VUH14" s="236"/>
      <c r="VUI14" s="236"/>
      <c r="VUJ14" s="236"/>
      <c r="VUK14" s="236"/>
      <c r="VUL14" s="236"/>
      <c r="VUM14" s="236"/>
      <c r="VUN14" s="236"/>
      <c r="VUO14" s="236"/>
      <c r="VUP14" s="236"/>
      <c r="VUQ14" s="236"/>
      <c r="VUR14" s="236"/>
      <c r="VUS14" s="236"/>
      <c r="VUT14" s="236"/>
      <c r="VUU14" s="236"/>
      <c r="VUV14" s="236"/>
      <c r="VUW14" s="236"/>
      <c r="VUX14" s="236"/>
      <c r="VUY14" s="236"/>
      <c r="VUZ14" s="236"/>
      <c r="VVA14" s="236"/>
      <c r="VVB14" s="236"/>
      <c r="VVC14" s="236"/>
      <c r="VVD14" s="236"/>
      <c r="VVE14" s="236"/>
      <c r="VVF14" s="236"/>
      <c r="VVG14" s="236"/>
      <c r="VVH14" s="236"/>
      <c r="VVI14" s="236"/>
      <c r="VVJ14" s="236"/>
      <c r="VVK14" s="236"/>
      <c r="VVL14" s="236"/>
      <c r="VVM14" s="236"/>
      <c r="VVN14" s="236"/>
      <c r="VVO14" s="236"/>
      <c r="VVP14" s="236"/>
      <c r="VVQ14" s="236"/>
      <c r="VVR14" s="236"/>
      <c r="VVS14" s="236"/>
      <c r="VVT14" s="236"/>
      <c r="VVU14" s="236"/>
      <c r="VVV14" s="236"/>
      <c r="VVW14" s="236"/>
      <c r="VVX14" s="236"/>
      <c r="VVY14" s="236"/>
      <c r="VVZ14" s="236"/>
      <c r="VWA14" s="236"/>
      <c r="VWB14" s="236"/>
      <c r="VWC14" s="236"/>
      <c r="VWD14" s="236"/>
      <c r="VWE14" s="236"/>
      <c r="VWF14" s="236"/>
      <c r="VWG14" s="236"/>
      <c r="VWH14" s="236"/>
      <c r="VWI14" s="236"/>
      <c r="VWJ14" s="236"/>
      <c r="VWK14" s="236"/>
      <c r="VWL14" s="236"/>
      <c r="VWM14" s="236"/>
      <c r="VWN14" s="236"/>
      <c r="VWO14" s="236"/>
      <c r="VWP14" s="236"/>
      <c r="VWQ14" s="236"/>
      <c r="VWR14" s="236"/>
      <c r="VWS14" s="236"/>
      <c r="VWT14" s="236"/>
      <c r="VWU14" s="236"/>
      <c r="VWV14" s="236"/>
      <c r="VWW14" s="236"/>
      <c r="VWX14" s="236"/>
      <c r="VWY14" s="236"/>
      <c r="VWZ14" s="236"/>
      <c r="VXA14" s="236"/>
      <c r="VXB14" s="236"/>
      <c r="VXC14" s="236"/>
      <c r="VXD14" s="236"/>
      <c r="VXE14" s="236"/>
      <c r="VXF14" s="236"/>
      <c r="VXG14" s="236"/>
      <c r="VXH14" s="236"/>
      <c r="VXI14" s="236"/>
      <c r="VXJ14" s="236"/>
      <c r="VXK14" s="236"/>
      <c r="VXL14" s="236"/>
      <c r="VXM14" s="236"/>
      <c r="VXN14" s="236"/>
      <c r="VXO14" s="236"/>
      <c r="VXP14" s="236"/>
      <c r="VXQ14" s="236"/>
      <c r="VXR14" s="236"/>
      <c r="VXS14" s="236"/>
      <c r="VXT14" s="236"/>
      <c r="VXU14" s="236"/>
      <c r="VXV14" s="236"/>
      <c r="VXW14" s="236"/>
      <c r="VXX14" s="236"/>
      <c r="VXY14" s="236"/>
      <c r="VXZ14" s="236"/>
      <c r="VYA14" s="236"/>
      <c r="VYB14" s="236"/>
      <c r="VYC14" s="236"/>
      <c r="VYD14" s="236"/>
      <c r="VYE14" s="236"/>
      <c r="VYF14" s="236"/>
      <c r="VYG14" s="236"/>
      <c r="VYH14" s="236"/>
      <c r="VYI14" s="236"/>
      <c r="VYJ14" s="236"/>
      <c r="VYK14" s="236"/>
      <c r="VYL14" s="236"/>
      <c r="VYM14" s="236"/>
      <c r="VYN14" s="236"/>
      <c r="VYO14" s="236"/>
      <c r="VYP14" s="236"/>
      <c r="VYQ14" s="236"/>
      <c r="VYR14" s="236"/>
      <c r="VYS14" s="236"/>
      <c r="VYT14" s="236"/>
      <c r="VYU14" s="236"/>
      <c r="VYV14" s="236"/>
      <c r="VYW14" s="236"/>
      <c r="VYX14" s="236"/>
      <c r="VYY14" s="236"/>
      <c r="VYZ14" s="236"/>
      <c r="VZA14" s="236"/>
      <c r="VZB14" s="236"/>
      <c r="VZC14" s="236"/>
      <c r="VZD14" s="236"/>
      <c r="VZE14" s="236"/>
      <c r="VZF14" s="236"/>
      <c r="VZG14" s="236"/>
      <c r="VZH14" s="236"/>
      <c r="VZI14" s="236"/>
      <c r="VZJ14" s="236"/>
      <c r="VZK14" s="236"/>
      <c r="VZL14" s="236"/>
      <c r="VZM14" s="236"/>
      <c r="VZN14" s="236"/>
      <c r="VZO14" s="236"/>
      <c r="VZP14" s="236"/>
      <c r="VZQ14" s="236"/>
      <c r="VZR14" s="236"/>
      <c r="VZS14" s="236"/>
      <c r="VZT14" s="236"/>
      <c r="VZU14" s="236"/>
      <c r="VZV14" s="236"/>
      <c r="VZW14" s="236"/>
      <c r="VZX14" s="236"/>
      <c r="VZY14" s="236"/>
      <c r="VZZ14" s="236"/>
      <c r="WAA14" s="236"/>
      <c r="WAB14" s="236"/>
      <c r="WAC14" s="236"/>
      <c r="WAD14" s="236"/>
      <c r="WAE14" s="236"/>
      <c r="WAF14" s="236"/>
      <c r="WAG14" s="236"/>
      <c r="WAH14" s="236"/>
      <c r="WAI14" s="236"/>
      <c r="WAJ14" s="236"/>
      <c r="WAK14" s="236"/>
      <c r="WAL14" s="236"/>
      <c r="WAM14" s="236"/>
      <c r="WAN14" s="236"/>
      <c r="WAO14" s="236"/>
      <c r="WAP14" s="236"/>
      <c r="WAQ14" s="236"/>
      <c r="WAR14" s="236"/>
      <c r="WAS14" s="236"/>
      <c r="WAT14" s="236"/>
      <c r="WAU14" s="236"/>
      <c r="WAV14" s="236"/>
      <c r="WAW14" s="236"/>
      <c r="WAX14" s="236"/>
      <c r="WAY14" s="236"/>
      <c r="WAZ14" s="236"/>
      <c r="WBA14" s="236"/>
      <c r="WBB14" s="236"/>
      <c r="WBC14" s="236"/>
      <c r="WBD14" s="236"/>
      <c r="WBE14" s="236"/>
      <c r="WBF14" s="236"/>
      <c r="WBG14" s="236"/>
      <c r="WBH14" s="236"/>
      <c r="WBI14" s="236"/>
      <c r="WBJ14" s="236"/>
      <c r="WBK14" s="236"/>
      <c r="WBL14" s="236"/>
      <c r="WBM14" s="236"/>
      <c r="WBN14" s="236"/>
      <c r="WBO14" s="236"/>
      <c r="WBP14" s="236"/>
      <c r="WBQ14" s="236"/>
      <c r="WBR14" s="236"/>
      <c r="WBS14" s="236"/>
      <c r="WBT14" s="236"/>
      <c r="WBU14" s="236"/>
      <c r="WBV14" s="236"/>
      <c r="WBW14" s="236"/>
      <c r="WBX14" s="236"/>
      <c r="WBY14" s="236"/>
      <c r="WBZ14" s="236"/>
      <c r="WCA14" s="236"/>
      <c r="WCB14" s="236"/>
      <c r="WCC14" s="236"/>
      <c r="WCD14" s="236"/>
      <c r="WCE14" s="236"/>
      <c r="WCF14" s="236"/>
      <c r="WCG14" s="236"/>
      <c r="WCH14" s="236"/>
      <c r="WCI14" s="236"/>
      <c r="WCJ14" s="236"/>
      <c r="WCK14" s="236"/>
      <c r="WCL14" s="236"/>
      <c r="WCM14" s="236"/>
      <c r="WCN14" s="236"/>
      <c r="WCO14" s="236"/>
      <c r="WCP14" s="236"/>
      <c r="WCQ14" s="236"/>
      <c r="WCR14" s="236"/>
      <c r="WCS14" s="236"/>
      <c r="WCT14" s="236"/>
      <c r="WCU14" s="236"/>
      <c r="WCV14" s="236"/>
      <c r="WCW14" s="236"/>
      <c r="WCX14" s="236"/>
      <c r="WCY14" s="236"/>
      <c r="WCZ14" s="236"/>
      <c r="WDA14" s="236"/>
      <c r="WDB14" s="236"/>
      <c r="WDC14" s="236"/>
      <c r="WDD14" s="236"/>
      <c r="WDE14" s="236"/>
      <c r="WDF14" s="236"/>
      <c r="WDG14" s="236"/>
      <c r="WDH14" s="236"/>
      <c r="WDI14" s="236"/>
      <c r="WDJ14" s="236"/>
      <c r="WDK14" s="236"/>
      <c r="WDL14" s="236"/>
      <c r="WDM14" s="236"/>
      <c r="WDN14" s="236"/>
      <c r="WDO14" s="236"/>
      <c r="WDP14" s="236"/>
      <c r="WDQ14" s="236"/>
      <c r="WDR14" s="236"/>
      <c r="WDS14" s="236"/>
      <c r="WDT14" s="236"/>
      <c r="WDU14" s="236"/>
      <c r="WDV14" s="236"/>
      <c r="WDW14" s="236"/>
      <c r="WDX14" s="236"/>
      <c r="WDY14" s="236"/>
      <c r="WDZ14" s="236"/>
      <c r="WEA14" s="236"/>
      <c r="WEB14" s="236"/>
      <c r="WEC14" s="236"/>
      <c r="WED14" s="236"/>
      <c r="WEE14" s="236"/>
      <c r="WEF14" s="236"/>
      <c r="WEG14" s="236"/>
      <c r="WEH14" s="236"/>
      <c r="WEI14" s="236"/>
      <c r="WEJ14" s="236"/>
      <c r="WEK14" s="236"/>
      <c r="WEL14" s="236"/>
      <c r="WEM14" s="236"/>
      <c r="WEN14" s="236"/>
      <c r="WEO14" s="236"/>
      <c r="WEP14" s="236"/>
      <c r="WEQ14" s="236"/>
      <c r="WER14" s="236"/>
      <c r="WES14" s="236"/>
      <c r="WET14" s="236"/>
      <c r="WEU14" s="236"/>
      <c r="WEV14" s="236"/>
      <c r="WEW14" s="236"/>
      <c r="WEX14" s="236"/>
      <c r="WEY14" s="236"/>
      <c r="WEZ14" s="236"/>
      <c r="WFA14" s="236"/>
      <c r="WFB14" s="236"/>
      <c r="WFC14" s="236"/>
      <c r="WFD14" s="236"/>
      <c r="WFE14" s="236"/>
      <c r="WFF14" s="236"/>
      <c r="WFG14" s="236"/>
      <c r="WFH14" s="236"/>
      <c r="WFI14" s="236"/>
      <c r="WFJ14" s="236"/>
      <c r="WFK14" s="236"/>
      <c r="WFL14" s="236"/>
      <c r="WFM14" s="236"/>
      <c r="WFN14" s="236"/>
      <c r="WFO14" s="236"/>
      <c r="WFP14" s="236"/>
      <c r="WFQ14" s="236"/>
      <c r="WFR14" s="236"/>
      <c r="WFS14" s="236"/>
      <c r="WFT14" s="236"/>
      <c r="WFU14" s="236"/>
      <c r="WFV14" s="236"/>
      <c r="WFW14" s="236"/>
      <c r="WFX14" s="236"/>
      <c r="WFY14" s="236"/>
      <c r="WFZ14" s="236"/>
      <c r="WGA14" s="236"/>
      <c r="WGB14" s="236"/>
      <c r="WGC14" s="236"/>
      <c r="WGD14" s="236"/>
      <c r="WGE14" s="236"/>
      <c r="WGF14" s="236"/>
      <c r="WGG14" s="236"/>
      <c r="WGH14" s="236"/>
      <c r="WGI14" s="236"/>
      <c r="WGJ14" s="236"/>
      <c r="WGK14" s="236"/>
      <c r="WGL14" s="236"/>
      <c r="WGM14" s="236"/>
      <c r="WGN14" s="236"/>
      <c r="WGO14" s="236"/>
      <c r="WGP14" s="236"/>
      <c r="WGQ14" s="236"/>
      <c r="WGR14" s="236"/>
      <c r="WGS14" s="236"/>
      <c r="WGT14" s="236"/>
      <c r="WGU14" s="236"/>
      <c r="WGV14" s="236"/>
      <c r="WGW14" s="236"/>
      <c r="WGX14" s="236"/>
      <c r="WGY14" s="236"/>
      <c r="WGZ14" s="236"/>
      <c r="WHA14" s="236"/>
      <c r="WHB14" s="236"/>
      <c r="WHC14" s="236"/>
      <c r="WHD14" s="236"/>
      <c r="WHE14" s="236"/>
      <c r="WHF14" s="236"/>
      <c r="WHG14" s="236"/>
      <c r="WHH14" s="236"/>
      <c r="WHI14" s="236"/>
      <c r="WHJ14" s="236"/>
      <c r="WHK14" s="236"/>
      <c r="WHL14" s="236"/>
      <c r="WHM14" s="236"/>
      <c r="WHN14" s="236"/>
      <c r="WHO14" s="236"/>
      <c r="WHP14" s="236"/>
      <c r="WHQ14" s="236"/>
      <c r="WHR14" s="236"/>
      <c r="WHS14" s="236"/>
      <c r="WHT14" s="236"/>
      <c r="WHU14" s="236"/>
      <c r="WHV14" s="236"/>
      <c r="WHW14" s="236"/>
      <c r="WHX14" s="236"/>
      <c r="WHY14" s="236"/>
      <c r="WHZ14" s="236"/>
      <c r="WIA14" s="236"/>
      <c r="WIB14" s="236"/>
      <c r="WIC14" s="236"/>
      <c r="WID14" s="236"/>
      <c r="WIE14" s="236"/>
      <c r="WIF14" s="236"/>
      <c r="WIG14" s="236"/>
      <c r="WIH14" s="236"/>
      <c r="WII14" s="236"/>
      <c r="WIJ14" s="236"/>
      <c r="WIK14" s="236"/>
      <c r="WIL14" s="236"/>
      <c r="WIM14" s="236"/>
      <c r="WIN14" s="236"/>
      <c r="WIO14" s="236"/>
      <c r="WIP14" s="236"/>
      <c r="WIQ14" s="236"/>
      <c r="WIR14" s="236"/>
      <c r="WIS14" s="236"/>
      <c r="WIT14" s="236"/>
      <c r="WIU14" s="236"/>
      <c r="WIV14" s="236"/>
      <c r="WIW14" s="236"/>
      <c r="WIX14" s="236"/>
      <c r="WIY14" s="236"/>
      <c r="WIZ14" s="236"/>
      <c r="WJA14" s="236"/>
      <c r="WJB14" s="236"/>
      <c r="WJC14" s="236"/>
      <c r="WJD14" s="236"/>
      <c r="WJE14" s="236"/>
      <c r="WJF14" s="236"/>
      <c r="WJG14" s="236"/>
      <c r="WJH14" s="236"/>
      <c r="WJI14" s="236"/>
      <c r="WJJ14" s="236"/>
      <c r="WJK14" s="236"/>
      <c r="WJL14" s="236"/>
      <c r="WJM14" s="236"/>
      <c r="WJN14" s="236"/>
      <c r="WJO14" s="236"/>
      <c r="WJP14" s="236"/>
      <c r="WJQ14" s="236"/>
      <c r="WJR14" s="236"/>
      <c r="WJS14" s="236"/>
      <c r="WJT14" s="236"/>
      <c r="WJU14" s="236"/>
      <c r="WJV14" s="236"/>
      <c r="WJW14" s="236"/>
      <c r="WJX14" s="236"/>
      <c r="WJY14" s="236"/>
      <c r="WJZ14" s="236"/>
      <c r="WKA14" s="236"/>
      <c r="WKB14" s="236"/>
      <c r="WKC14" s="236"/>
      <c r="WKD14" s="236"/>
      <c r="WKE14" s="236"/>
      <c r="WKF14" s="236"/>
      <c r="WKG14" s="236"/>
      <c r="WKH14" s="236"/>
      <c r="WKI14" s="236"/>
      <c r="WKJ14" s="236"/>
      <c r="WKK14" s="236"/>
      <c r="WKL14" s="236"/>
      <c r="WKM14" s="236"/>
      <c r="WKN14" s="236"/>
      <c r="WKO14" s="236"/>
      <c r="WKP14" s="236"/>
      <c r="WKQ14" s="236"/>
      <c r="WKR14" s="236"/>
      <c r="WKS14" s="236"/>
      <c r="WKT14" s="236"/>
      <c r="WKU14" s="236"/>
      <c r="WKV14" s="236"/>
      <c r="WKW14" s="236"/>
      <c r="WKX14" s="236"/>
      <c r="WKY14" s="236"/>
      <c r="WKZ14" s="236"/>
      <c r="WLA14" s="236"/>
      <c r="WLB14" s="236"/>
      <c r="WLC14" s="236"/>
      <c r="WLD14" s="236"/>
      <c r="WLE14" s="236"/>
      <c r="WLF14" s="236"/>
      <c r="WLG14" s="236"/>
      <c r="WLH14" s="236"/>
      <c r="WLI14" s="236"/>
      <c r="WLJ14" s="236"/>
      <c r="WLK14" s="236"/>
      <c r="WLL14" s="236"/>
      <c r="WLM14" s="236"/>
      <c r="WLN14" s="236"/>
      <c r="WLO14" s="236"/>
      <c r="WLP14" s="236"/>
      <c r="WLQ14" s="236"/>
      <c r="WLR14" s="236"/>
      <c r="WLS14" s="236"/>
      <c r="WLT14" s="236"/>
      <c r="WLU14" s="236"/>
      <c r="WLV14" s="236"/>
      <c r="WLW14" s="236"/>
      <c r="WLX14" s="236"/>
      <c r="WLY14" s="236"/>
      <c r="WLZ14" s="236"/>
      <c r="WMA14" s="236"/>
      <c r="WMB14" s="236"/>
      <c r="WMC14" s="236"/>
      <c r="WMD14" s="236"/>
      <c r="WME14" s="236"/>
      <c r="WMF14" s="236"/>
      <c r="WMG14" s="236"/>
      <c r="WMH14" s="236"/>
      <c r="WMI14" s="236"/>
      <c r="WMJ14" s="236"/>
      <c r="WMK14" s="236"/>
      <c r="WML14" s="236"/>
      <c r="WMM14" s="236"/>
      <c r="WMN14" s="236"/>
      <c r="WMO14" s="236"/>
      <c r="WMP14" s="236"/>
      <c r="WMQ14" s="236"/>
      <c r="WMR14" s="236"/>
      <c r="WMS14" s="236"/>
      <c r="WMT14" s="236"/>
      <c r="WMU14" s="236"/>
      <c r="WMV14" s="236"/>
      <c r="WMW14" s="236"/>
      <c r="WMX14" s="236"/>
      <c r="WMY14" s="236"/>
      <c r="WMZ14" s="236"/>
      <c r="WNA14" s="236"/>
      <c r="WNB14" s="236"/>
      <c r="WNC14" s="236"/>
      <c r="WND14" s="236"/>
      <c r="WNE14" s="236"/>
      <c r="WNF14" s="236"/>
      <c r="WNG14" s="236"/>
      <c r="WNH14" s="236"/>
      <c r="WNI14" s="236"/>
      <c r="WNJ14" s="236"/>
      <c r="WNK14" s="236"/>
      <c r="WNL14" s="236"/>
      <c r="WNM14" s="236"/>
      <c r="WNN14" s="236"/>
      <c r="WNO14" s="236"/>
      <c r="WNP14" s="236"/>
      <c r="WNQ14" s="236"/>
      <c r="WNR14" s="236"/>
      <c r="WNS14" s="236"/>
      <c r="WNT14" s="236"/>
      <c r="WNU14" s="236"/>
      <c r="WNV14" s="236"/>
      <c r="WNW14" s="236"/>
      <c r="WNX14" s="236"/>
      <c r="WNY14" s="236"/>
      <c r="WNZ14" s="236"/>
      <c r="WOA14" s="236"/>
      <c r="WOB14" s="236"/>
      <c r="WOC14" s="236"/>
      <c r="WOD14" s="236"/>
      <c r="WOE14" s="236"/>
      <c r="WOF14" s="236"/>
      <c r="WOG14" s="236"/>
      <c r="WOH14" s="236"/>
      <c r="WOI14" s="236"/>
      <c r="WOJ14" s="236"/>
      <c r="WOK14" s="236"/>
      <c r="WOL14" s="236"/>
      <c r="WOM14" s="236"/>
      <c r="WON14" s="236"/>
      <c r="WOO14" s="236"/>
      <c r="WOP14" s="236"/>
      <c r="WOQ14" s="236"/>
      <c r="WOR14" s="236"/>
      <c r="WOS14" s="236"/>
      <c r="WOT14" s="236"/>
      <c r="WOU14" s="236"/>
      <c r="WOV14" s="236"/>
      <c r="WOW14" s="236"/>
      <c r="WOX14" s="236"/>
      <c r="WOY14" s="236"/>
      <c r="WOZ14" s="236"/>
      <c r="WPA14" s="236"/>
      <c r="WPB14" s="236"/>
      <c r="WPC14" s="236"/>
      <c r="WPD14" s="236"/>
      <c r="WPE14" s="236"/>
      <c r="WPF14" s="236"/>
      <c r="WPG14" s="236"/>
      <c r="WPH14" s="236"/>
      <c r="WPI14" s="236"/>
      <c r="WPJ14" s="236"/>
      <c r="WPK14" s="236"/>
      <c r="WPL14" s="236"/>
      <c r="WPM14" s="236"/>
      <c r="WPN14" s="236"/>
      <c r="WPO14" s="236"/>
      <c r="WPP14" s="236"/>
      <c r="WPQ14" s="236"/>
      <c r="WPR14" s="236"/>
      <c r="WPS14" s="236"/>
      <c r="WPT14" s="236"/>
      <c r="WPU14" s="236"/>
      <c r="WPV14" s="236"/>
      <c r="WPW14" s="236"/>
      <c r="WPX14" s="236"/>
      <c r="WPY14" s="236"/>
      <c r="WPZ14" s="236"/>
      <c r="WQA14" s="236"/>
      <c r="WQB14" s="236"/>
      <c r="WQC14" s="236"/>
      <c r="WQD14" s="236"/>
      <c r="WQE14" s="236"/>
      <c r="WQF14" s="236"/>
      <c r="WQG14" s="236"/>
      <c r="WQH14" s="236"/>
      <c r="WQI14" s="236"/>
      <c r="WQJ14" s="236"/>
      <c r="WQK14" s="236"/>
      <c r="WQL14" s="236"/>
      <c r="WQM14" s="236"/>
      <c r="WQN14" s="236"/>
      <c r="WQO14" s="236"/>
      <c r="WQP14" s="236"/>
      <c r="WQQ14" s="236"/>
      <c r="WQR14" s="236"/>
      <c r="WQS14" s="236"/>
      <c r="WQT14" s="236"/>
      <c r="WQU14" s="236"/>
      <c r="WQV14" s="236"/>
      <c r="WQW14" s="236"/>
      <c r="WQX14" s="236"/>
      <c r="WQY14" s="236"/>
      <c r="WQZ14" s="236"/>
      <c r="WRA14" s="236"/>
      <c r="WRB14" s="236"/>
      <c r="WRC14" s="236"/>
      <c r="WRD14" s="236"/>
      <c r="WRE14" s="236"/>
      <c r="WRF14" s="236"/>
      <c r="WRG14" s="236"/>
      <c r="WRH14" s="236"/>
      <c r="WRI14" s="236"/>
      <c r="WRJ14" s="236"/>
      <c r="WRK14" s="236"/>
      <c r="WRL14" s="236"/>
      <c r="WRM14" s="236"/>
      <c r="WRN14" s="236"/>
      <c r="WRO14" s="236"/>
      <c r="WRP14" s="236"/>
      <c r="WRQ14" s="236"/>
      <c r="WRR14" s="236"/>
      <c r="WRS14" s="236"/>
      <c r="WRT14" s="236"/>
      <c r="WRU14" s="236"/>
      <c r="WRV14" s="236"/>
      <c r="WRW14" s="236"/>
      <c r="WRX14" s="236"/>
      <c r="WRY14" s="236"/>
      <c r="WRZ14" s="236"/>
      <c r="WSA14" s="236"/>
      <c r="WSB14" s="236"/>
      <c r="WSC14" s="236"/>
      <c r="WSD14" s="236"/>
      <c r="WSE14" s="236"/>
      <c r="WSF14" s="236"/>
      <c r="WSG14" s="236"/>
      <c r="WSH14" s="236"/>
      <c r="WSI14" s="236"/>
      <c r="WSJ14" s="236"/>
      <c r="WSK14" s="236"/>
      <c r="WSL14" s="236"/>
      <c r="WSM14" s="236"/>
      <c r="WSN14" s="236"/>
      <c r="WSO14" s="236"/>
      <c r="WSP14" s="236"/>
      <c r="WSQ14" s="236"/>
      <c r="WSR14" s="236"/>
      <c r="WSS14" s="236"/>
      <c r="WST14" s="236"/>
      <c r="WSU14" s="236"/>
      <c r="WSV14" s="236"/>
      <c r="WSW14" s="236"/>
      <c r="WSX14" s="236"/>
      <c r="WSY14" s="236"/>
      <c r="WSZ14" s="236"/>
      <c r="WTA14" s="236"/>
      <c r="WTB14" s="236"/>
      <c r="WTC14" s="236"/>
      <c r="WTD14" s="236"/>
      <c r="WTE14" s="236"/>
      <c r="WTF14" s="236"/>
      <c r="WTG14" s="236"/>
      <c r="WTH14" s="236"/>
      <c r="WTI14" s="236"/>
      <c r="WTJ14" s="236"/>
      <c r="WTK14" s="236"/>
      <c r="WTL14" s="236"/>
      <c r="WTM14" s="236"/>
      <c r="WTN14" s="236"/>
      <c r="WTO14" s="236"/>
      <c r="WTP14" s="236"/>
      <c r="WTQ14" s="236"/>
      <c r="WTR14" s="236"/>
      <c r="WTS14" s="236"/>
      <c r="WTT14" s="236"/>
      <c r="WTU14" s="236"/>
      <c r="WTV14" s="236"/>
      <c r="WTW14" s="236"/>
      <c r="WTX14" s="236"/>
      <c r="WTY14" s="236"/>
      <c r="WTZ14" s="236"/>
      <c r="WUA14" s="236"/>
      <c r="WUB14" s="236"/>
      <c r="WUC14" s="236"/>
      <c r="WUD14" s="236"/>
      <c r="WUE14" s="236"/>
      <c r="WUF14" s="236"/>
      <c r="WUG14" s="236"/>
      <c r="WUH14" s="236"/>
      <c r="WUI14" s="236"/>
      <c r="WUJ14" s="236"/>
      <c r="WUK14" s="236"/>
      <c r="WUL14" s="236"/>
      <c r="WUM14" s="236"/>
      <c r="WUN14" s="236"/>
      <c r="WUO14" s="236"/>
      <c r="WUP14" s="236"/>
      <c r="WUQ14" s="236"/>
      <c r="WUR14" s="236"/>
      <c r="WUS14" s="236"/>
      <c r="WUT14" s="236"/>
      <c r="WUU14" s="236"/>
      <c r="WUV14" s="236"/>
      <c r="WUW14" s="236"/>
      <c r="WUX14" s="236"/>
      <c r="WUY14" s="236"/>
      <c r="WUZ14" s="236"/>
      <c r="WVA14" s="236"/>
      <c r="WVB14" s="236"/>
      <c r="WVC14" s="236"/>
      <c r="WVD14" s="236"/>
      <c r="WVE14" s="236"/>
      <c r="WVF14" s="236"/>
      <c r="WVG14" s="236"/>
      <c r="WVH14" s="236"/>
      <c r="WVI14" s="236"/>
      <c r="WVJ14" s="236"/>
      <c r="WVK14" s="236"/>
      <c r="WVL14" s="236"/>
      <c r="WVM14" s="236"/>
      <c r="WVN14" s="236"/>
      <c r="WVO14" s="236"/>
      <c r="WVP14" s="236"/>
      <c r="WVQ14" s="236"/>
      <c r="WVR14" s="236"/>
      <c r="WVS14" s="236"/>
      <c r="WVT14" s="236"/>
      <c r="WVU14" s="236"/>
      <c r="WVV14" s="236"/>
      <c r="WVW14" s="236"/>
      <c r="WVX14" s="236"/>
      <c r="WVY14" s="236"/>
      <c r="WVZ14" s="236"/>
      <c r="WWA14" s="236"/>
      <c r="WWB14" s="236"/>
      <c r="WWC14" s="236"/>
      <c r="WWD14" s="236"/>
      <c r="WWE14" s="236"/>
      <c r="WWF14" s="236"/>
      <c r="WWG14" s="236"/>
      <c r="WWH14" s="236"/>
      <c r="WWI14" s="236"/>
      <c r="WWJ14" s="236"/>
      <c r="WWK14" s="236"/>
      <c r="WWL14" s="236"/>
      <c r="WWM14" s="236"/>
      <c r="WWN14" s="236"/>
      <c r="WWO14" s="236"/>
      <c r="WWP14" s="236"/>
      <c r="WWQ14" s="236"/>
      <c r="WWR14" s="236"/>
      <c r="WWS14" s="236"/>
      <c r="WWT14" s="236"/>
      <c r="WWU14" s="236"/>
      <c r="WWV14" s="236"/>
      <c r="WWW14" s="236"/>
      <c r="WWX14" s="236"/>
      <c r="WWY14" s="236"/>
      <c r="WWZ14" s="236"/>
      <c r="WXA14" s="236"/>
      <c r="WXB14" s="236"/>
      <c r="WXC14" s="236"/>
      <c r="WXD14" s="236"/>
      <c r="WXE14" s="236"/>
      <c r="WXF14" s="236"/>
      <c r="WXG14" s="236"/>
      <c r="WXH14" s="236"/>
      <c r="WXI14" s="236"/>
      <c r="WXJ14" s="236"/>
      <c r="WXK14" s="236"/>
      <c r="WXL14" s="236"/>
      <c r="WXM14" s="236"/>
      <c r="WXN14" s="236"/>
      <c r="WXO14" s="236"/>
      <c r="WXP14" s="236"/>
      <c r="WXQ14" s="236"/>
      <c r="WXR14" s="236"/>
      <c r="WXS14" s="236"/>
      <c r="WXT14" s="236"/>
      <c r="WXU14" s="236"/>
      <c r="WXV14" s="236"/>
      <c r="WXW14" s="236"/>
      <c r="WXX14" s="236"/>
      <c r="WXY14" s="236"/>
      <c r="WXZ14" s="236"/>
      <c r="WYA14" s="236"/>
      <c r="WYB14" s="236"/>
      <c r="WYC14" s="236"/>
      <c r="WYD14" s="236"/>
      <c r="WYE14" s="236"/>
      <c r="WYF14" s="236"/>
      <c r="WYG14" s="236"/>
      <c r="WYH14" s="236"/>
      <c r="WYI14" s="236"/>
      <c r="WYJ14" s="236"/>
      <c r="WYK14" s="236"/>
      <c r="WYL14" s="236"/>
      <c r="WYM14" s="236"/>
      <c r="WYN14" s="236"/>
      <c r="WYO14" s="236"/>
      <c r="WYP14" s="236"/>
      <c r="WYQ14" s="236"/>
      <c r="WYR14" s="236"/>
      <c r="WYS14" s="236"/>
      <c r="WYT14" s="236"/>
      <c r="WYU14" s="236"/>
      <c r="WYV14" s="236"/>
      <c r="WYW14" s="236"/>
      <c r="WYX14" s="236"/>
      <c r="WYY14" s="236"/>
      <c r="WYZ14" s="236"/>
      <c r="WZA14" s="236"/>
      <c r="WZB14" s="236"/>
      <c r="WZC14" s="236"/>
      <c r="WZD14" s="236"/>
      <c r="WZE14" s="236"/>
      <c r="WZF14" s="236"/>
      <c r="WZG14" s="236"/>
      <c r="WZH14" s="236"/>
      <c r="WZI14" s="236"/>
      <c r="WZJ14" s="236"/>
      <c r="WZK14" s="236"/>
      <c r="WZL14" s="236"/>
      <c r="WZM14" s="236"/>
      <c r="WZN14" s="236"/>
      <c r="WZO14" s="236"/>
      <c r="WZP14" s="236"/>
      <c r="WZQ14" s="236"/>
      <c r="WZR14" s="236"/>
      <c r="WZS14" s="236"/>
      <c r="WZT14" s="236"/>
      <c r="WZU14" s="236"/>
      <c r="WZV14" s="236"/>
      <c r="WZW14" s="236"/>
      <c r="WZX14" s="236"/>
      <c r="WZY14" s="236"/>
      <c r="WZZ14" s="236"/>
      <c r="XAA14" s="236"/>
      <c r="XAB14" s="236"/>
      <c r="XAC14" s="236"/>
      <c r="XAD14" s="236"/>
      <c r="XAE14" s="236"/>
      <c r="XAF14" s="236"/>
      <c r="XAG14" s="236"/>
      <c r="XAH14" s="236"/>
      <c r="XAI14" s="236"/>
      <c r="XAJ14" s="236"/>
      <c r="XAK14" s="236"/>
      <c r="XAL14" s="236"/>
      <c r="XAM14" s="236"/>
      <c r="XAN14" s="236"/>
      <c r="XAO14" s="236"/>
      <c r="XAP14" s="236"/>
      <c r="XAQ14" s="236"/>
      <c r="XAR14" s="236"/>
      <c r="XAS14" s="236"/>
      <c r="XAT14" s="236"/>
      <c r="XAU14" s="236"/>
      <c r="XAV14" s="236"/>
      <c r="XAW14" s="236"/>
      <c r="XAX14" s="236"/>
      <c r="XAY14" s="236"/>
      <c r="XAZ14" s="236"/>
      <c r="XBA14" s="236"/>
      <c r="XBB14" s="236"/>
      <c r="XBC14" s="236"/>
      <c r="XBD14" s="236"/>
      <c r="XBE14" s="236"/>
      <c r="XBF14" s="236"/>
      <c r="XBG14" s="236"/>
      <c r="XBH14" s="236"/>
      <c r="XBI14" s="236"/>
      <c r="XBJ14" s="236"/>
      <c r="XBK14" s="236"/>
      <c r="XBL14" s="236"/>
      <c r="XBM14" s="236"/>
      <c r="XBN14" s="236"/>
      <c r="XBO14" s="236"/>
      <c r="XBP14" s="236"/>
      <c r="XBQ14" s="236"/>
      <c r="XBR14" s="236"/>
      <c r="XBS14" s="236"/>
      <c r="XBT14" s="236"/>
      <c r="XBU14" s="236"/>
      <c r="XBV14" s="236"/>
      <c r="XBW14" s="236"/>
      <c r="XBX14" s="236"/>
      <c r="XBY14" s="236"/>
      <c r="XBZ14" s="236"/>
      <c r="XCA14" s="236"/>
      <c r="XCB14" s="236"/>
      <c r="XCC14" s="236"/>
      <c r="XCD14" s="236"/>
      <c r="XCE14" s="236"/>
      <c r="XCF14" s="236"/>
      <c r="XCG14" s="236"/>
      <c r="XCH14" s="236"/>
      <c r="XCI14" s="236"/>
      <c r="XCJ14" s="236"/>
      <c r="XCK14" s="236"/>
      <c r="XCL14" s="236"/>
      <c r="XCM14" s="236"/>
      <c r="XCN14" s="236"/>
      <c r="XCO14" s="236"/>
      <c r="XCP14" s="236"/>
      <c r="XCQ14" s="236"/>
      <c r="XCR14" s="236"/>
      <c r="XCS14" s="236"/>
      <c r="XCT14" s="236"/>
      <c r="XCU14" s="236"/>
      <c r="XCV14" s="236"/>
      <c r="XCW14" s="236"/>
      <c r="XCX14" s="236"/>
      <c r="XCY14" s="236"/>
      <c r="XCZ14" s="236"/>
      <c r="XDA14" s="236"/>
      <c r="XDB14" s="236"/>
      <c r="XDC14" s="236"/>
      <c r="XDD14" s="236"/>
      <c r="XDE14" s="236"/>
      <c r="XDF14" s="236"/>
      <c r="XDG14" s="236"/>
      <c r="XDH14" s="236"/>
      <c r="XDI14" s="236"/>
      <c r="XDJ14" s="236"/>
      <c r="XDK14" s="236"/>
      <c r="XDL14" s="236"/>
      <c r="XDM14" s="236"/>
      <c r="XDN14" s="236"/>
      <c r="XDO14" s="236"/>
      <c r="XDP14" s="236"/>
      <c r="XDQ14" s="236"/>
      <c r="XDR14" s="236"/>
      <c r="XDS14" s="236"/>
      <c r="XDT14" s="236"/>
      <c r="XDU14" s="236"/>
      <c r="XDV14" s="236"/>
      <c r="XDW14" s="236"/>
      <c r="XDX14" s="236"/>
      <c r="XDY14" s="236"/>
      <c r="XDZ14" s="236"/>
      <c r="XEA14" s="236"/>
      <c r="XEB14" s="236"/>
      <c r="XEC14" s="236"/>
      <c r="XED14" s="236"/>
      <c r="XEE14" s="236"/>
      <c r="XEF14" s="236"/>
      <c r="XEG14" s="236"/>
      <c r="XEH14" s="236"/>
      <c r="XEI14" s="236"/>
      <c r="XEJ14" s="236"/>
      <c r="XEK14" s="236"/>
      <c r="XEL14" s="236"/>
      <c r="XEM14" s="236"/>
      <c r="XEN14" s="236"/>
      <c r="XEO14" s="236"/>
      <c r="XEP14" s="236"/>
      <c r="XEQ14" s="236"/>
      <c r="XER14" s="236"/>
      <c r="XES14" s="236"/>
      <c r="XET14" s="236"/>
      <c r="XEU14" s="236"/>
      <c r="XEV14" s="236"/>
      <c r="XEW14" s="236"/>
      <c r="XEX14" s="236"/>
      <c r="XEY14" s="236"/>
      <c r="XEZ14" s="236"/>
      <c r="XFA14" s="236"/>
      <c r="XFB14" s="236"/>
      <c r="XFC14" s="236"/>
      <c r="XFD14" s="236"/>
    </row>
    <row r="15" spans="1:16384" s="11" customFormat="1" ht="66" customHeight="1" x14ac:dyDescent="0.3">
      <c r="A15" s="237" t="str">
        <f>CONCATENATE("составили настоящий акт о нижеследующем: ",'Ввод данных площадки'!A9," выделяет участок, ограниченный территорией: ",H15,".")</f>
        <v>составили настоящий акт о нижеследующем: АО «ПОЛИЭФ» выделяет участок, ограниченный территорией: .</v>
      </c>
      <c r="B15" s="237"/>
      <c r="C15" s="237"/>
      <c r="D15" s="237"/>
      <c r="E15" s="237"/>
      <c r="F15" s="237"/>
      <c r="G15" s="237"/>
      <c r="H15" s="179" t="str">
        <f>IF(Опросный_лист!C183="","",Опросный_лист!C183)</f>
        <v/>
      </c>
      <c r="I15" s="179"/>
      <c r="J15" s="179"/>
      <c r="K15" s="179"/>
      <c r="L15" s="179"/>
      <c r="M15" s="179"/>
      <c r="N15" s="12"/>
      <c r="O15" s="232"/>
      <c r="P15" s="233"/>
      <c r="Q15" s="233"/>
      <c r="R15" s="233"/>
      <c r="S15" s="233"/>
      <c r="T15" s="233"/>
      <c r="U15" s="233"/>
      <c r="V15" s="232"/>
      <c r="W15" s="233"/>
      <c r="X15" s="233"/>
      <c r="Y15" s="233"/>
      <c r="Z15" s="233"/>
      <c r="AA15" s="233"/>
      <c r="AB15" s="233"/>
      <c r="AC15" s="232"/>
      <c r="AD15" s="233"/>
      <c r="AE15" s="233"/>
      <c r="AF15" s="233"/>
      <c r="AG15" s="233"/>
      <c r="AH15" s="233"/>
      <c r="AI15" s="233"/>
      <c r="AJ15" s="232"/>
      <c r="AK15" s="233"/>
      <c r="AL15" s="233"/>
      <c r="AM15" s="233"/>
      <c r="AN15" s="233"/>
      <c r="AO15" s="233"/>
      <c r="AP15" s="233"/>
      <c r="AQ15" s="232"/>
      <c r="AR15" s="233"/>
      <c r="AS15" s="233"/>
      <c r="AT15" s="233"/>
      <c r="AU15" s="233"/>
      <c r="AV15" s="233"/>
      <c r="AW15" s="233"/>
      <c r="AX15" s="232"/>
      <c r="AY15" s="233"/>
      <c r="AZ15" s="233"/>
      <c r="BA15" s="233"/>
      <c r="BB15" s="233"/>
      <c r="BC15" s="233"/>
      <c r="BD15" s="233"/>
      <c r="BE15" s="232"/>
      <c r="BF15" s="233"/>
      <c r="BG15" s="233"/>
      <c r="BH15" s="233"/>
      <c r="BI15" s="233"/>
      <c r="BJ15" s="233"/>
      <c r="BK15" s="233"/>
      <c r="BL15" s="232"/>
      <c r="BM15" s="233"/>
      <c r="BN15" s="233"/>
      <c r="BO15" s="233"/>
      <c r="BP15" s="233"/>
      <c r="BQ15" s="233"/>
      <c r="BR15" s="233"/>
      <c r="BS15" s="232"/>
      <c r="BT15" s="233"/>
      <c r="BU15" s="233"/>
      <c r="BV15" s="233"/>
      <c r="BW15" s="233"/>
      <c r="BX15" s="233"/>
      <c r="BY15" s="233"/>
      <c r="BZ15" s="232"/>
      <c r="CA15" s="233"/>
      <c r="CB15" s="233"/>
      <c r="CC15" s="233"/>
      <c r="CD15" s="233"/>
      <c r="CE15" s="233"/>
      <c r="CF15" s="233"/>
      <c r="CG15" s="232"/>
      <c r="CH15" s="233"/>
      <c r="CI15" s="233"/>
      <c r="CJ15" s="233"/>
      <c r="CK15" s="233"/>
      <c r="CL15" s="233"/>
      <c r="CM15" s="233"/>
      <c r="CN15" s="232"/>
      <c r="CO15" s="233"/>
      <c r="CP15" s="233"/>
      <c r="CQ15" s="233"/>
      <c r="CR15" s="233"/>
      <c r="CS15" s="233"/>
      <c r="CT15" s="233"/>
      <c r="CU15" s="232"/>
      <c r="CV15" s="233"/>
      <c r="CW15" s="233"/>
      <c r="CX15" s="233"/>
      <c r="CY15" s="233"/>
      <c r="CZ15" s="233"/>
      <c r="DA15" s="233"/>
      <c r="DB15" s="232"/>
      <c r="DC15" s="233"/>
      <c r="DD15" s="233"/>
      <c r="DE15" s="233"/>
      <c r="DF15" s="233"/>
      <c r="DG15" s="233"/>
      <c r="DH15" s="233"/>
      <c r="DI15" s="232"/>
      <c r="DJ15" s="233"/>
      <c r="DK15" s="233"/>
      <c r="DL15" s="233"/>
      <c r="DM15" s="233"/>
      <c r="DN15" s="233"/>
      <c r="DO15" s="233"/>
      <c r="DP15" s="232"/>
      <c r="DQ15" s="233"/>
      <c r="DR15" s="233"/>
      <c r="DS15" s="233"/>
      <c r="DT15" s="233"/>
      <c r="DU15" s="233"/>
      <c r="DV15" s="233"/>
      <c r="DW15" s="232"/>
      <c r="DX15" s="233"/>
      <c r="DY15" s="233"/>
      <c r="DZ15" s="233"/>
      <c r="EA15" s="233"/>
      <c r="EB15" s="233"/>
      <c r="EC15" s="233"/>
      <c r="ED15" s="232"/>
      <c r="EE15" s="233"/>
      <c r="EF15" s="233"/>
      <c r="EG15" s="233"/>
      <c r="EH15" s="233"/>
      <c r="EI15" s="233"/>
      <c r="EJ15" s="233"/>
      <c r="EK15" s="232"/>
      <c r="EL15" s="233"/>
      <c r="EM15" s="233"/>
      <c r="EN15" s="233"/>
      <c r="EO15" s="233"/>
      <c r="EP15" s="233"/>
      <c r="EQ15" s="233"/>
      <c r="ER15" s="232"/>
      <c r="ES15" s="233"/>
      <c r="ET15" s="233"/>
      <c r="EU15" s="233"/>
      <c r="EV15" s="233"/>
      <c r="EW15" s="233"/>
      <c r="EX15" s="233"/>
      <c r="EY15" s="232"/>
      <c r="EZ15" s="233"/>
      <c r="FA15" s="233"/>
      <c r="FB15" s="233"/>
      <c r="FC15" s="233"/>
      <c r="FD15" s="233"/>
      <c r="FE15" s="233"/>
      <c r="FF15" s="232"/>
      <c r="FG15" s="233"/>
      <c r="FH15" s="233"/>
      <c r="FI15" s="233"/>
      <c r="FJ15" s="233"/>
      <c r="FK15" s="233"/>
      <c r="FL15" s="233"/>
      <c r="FM15" s="232"/>
      <c r="FN15" s="233"/>
      <c r="FO15" s="233"/>
      <c r="FP15" s="233"/>
      <c r="FQ15" s="233"/>
      <c r="FR15" s="233"/>
      <c r="FS15" s="233"/>
      <c r="FT15" s="232"/>
      <c r="FU15" s="233"/>
      <c r="FV15" s="233"/>
      <c r="FW15" s="233"/>
      <c r="FX15" s="233"/>
      <c r="FY15" s="233"/>
      <c r="FZ15" s="233"/>
      <c r="GA15" s="232"/>
      <c r="GB15" s="233"/>
      <c r="GC15" s="233"/>
      <c r="GD15" s="233"/>
      <c r="GE15" s="233"/>
      <c r="GF15" s="233"/>
      <c r="GG15" s="233"/>
      <c r="GH15" s="232"/>
      <c r="GI15" s="233"/>
      <c r="GJ15" s="233"/>
      <c r="GK15" s="233"/>
      <c r="GL15" s="233"/>
      <c r="GM15" s="233"/>
      <c r="GN15" s="233"/>
      <c r="GO15" s="232"/>
      <c r="GP15" s="233"/>
      <c r="GQ15" s="233"/>
      <c r="GR15" s="233"/>
      <c r="GS15" s="233"/>
      <c r="GT15" s="233"/>
      <c r="GU15" s="233"/>
      <c r="GV15" s="232"/>
      <c r="GW15" s="233"/>
      <c r="GX15" s="233"/>
      <c r="GY15" s="233"/>
      <c r="GZ15" s="233"/>
      <c r="HA15" s="233"/>
      <c r="HB15" s="233"/>
      <c r="HC15" s="232"/>
      <c r="HD15" s="233"/>
      <c r="HE15" s="233"/>
      <c r="HF15" s="233"/>
      <c r="HG15" s="233"/>
      <c r="HH15" s="233"/>
      <c r="HI15" s="233"/>
      <c r="HJ15" s="232"/>
      <c r="HK15" s="233"/>
      <c r="HL15" s="233"/>
      <c r="HM15" s="233"/>
      <c r="HN15" s="233"/>
      <c r="HO15" s="233"/>
      <c r="HP15" s="233"/>
      <c r="HQ15" s="232"/>
      <c r="HR15" s="233"/>
      <c r="HS15" s="233"/>
      <c r="HT15" s="233"/>
      <c r="HU15" s="233"/>
      <c r="HV15" s="233"/>
      <c r="HW15" s="233"/>
      <c r="HX15" s="232"/>
      <c r="HY15" s="233"/>
      <c r="HZ15" s="233"/>
      <c r="IA15" s="233"/>
      <c r="IB15" s="233"/>
      <c r="IC15" s="233"/>
      <c r="ID15" s="233"/>
      <c r="IE15" s="232"/>
      <c r="IF15" s="233"/>
      <c r="IG15" s="233"/>
      <c r="IH15" s="233"/>
      <c r="II15" s="233"/>
      <c r="IJ15" s="233"/>
      <c r="IK15" s="233"/>
      <c r="IL15" s="232"/>
      <c r="IM15" s="233"/>
      <c r="IN15" s="233"/>
      <c r="IO15" s="233"/>
      <c r="IP15" s="233"/>
      <c r="IQ15" s="233"/>
      <c r="IR15" s="233"/>
      <c r="IS15" s="232"/>
      <c r="IT15" s="233"/>
      <c r="IU15" s="233"/>
      <c r="IV15" s="233"/>
      <c r="IW15" s="233"/>
      <c r="IX15" s="233"/>
      <c r="IY15" s="233"/>
      <c r="IZ15" s="232"/>
      <c r="JA15" s="233"/>
      <c r="JB15" s="233"/>
      <c r="JC15" s="233"/>
      <c r="JD15" s="233"/>
      <c r="JE15" s="233"/>
      <c r="JF15" s="233"/>
      <c r="JG15" s="232"/>
      <c r="JH15" s="233"/>
      <c r="JI15" s="233"/>
      <c r="JJ15" s="233"/>
      <c r="JK15" s="233"/>
      <c r="JL15" s="233"/>
      <c r="JM15" s="233"/>
      <c r="JN15" s="232"/>
      <c r="JO15" s="233"/>
      <c r="JP15" s="233"/>
      <c r="JQ15" s="233"/>
      <c r="JR15" s="233"/>
      <c r="JS15" s="233"/>
      <c r="JT15" s="233"/>
      <c r="JU15" s="232"/>
      <c r="JV15" s="233"/>
      <c r="JW15" s="233"/>
      <c r="JX15" s="233"/>
      <c r="JY15" s="233"/>
      <c r="JZ15" s="233"/>
      <c r="KA15" s="233"/>
      <c r="KB15" s="232"/>
      <c r="KC15" s="233"/>
      <c r="KD15" s="233"/>
      <c r="KE15" s="233"/>
      <c r="KF15" s="233"/>
      <c r="KG15" s="233"/>
      <c r="KH15" s="233"/>
      <c r="KI15" s="232"/>
      <c r="KJ15" s="233"/>
      <c r="KK15" s="233"/>
      <c r="KL15" s="233"/>
      <c r="KM15" s="233"/>
      <c r="KN15" s="233"/>
      <c r="KO15" s="233"/>
      <c r="KP15" s="232"/>
      <c r="KQ15" s="233"/>
      <c r="KR15" s="233"/>
      <c r="KS15" s="233"/>
      <c r="KT15" s="233"/>
      <c r="KU15" s="233"/>
      <c r="KV15" s="233"/>
      <c r="KW15" s="232"/>
      <c r="KX15" s="233"/>
      <c r="KY15" s="233"/>
      <c r="KZ15" s="233"/>
      <c r="LA15" s="233"/>
      <c r="LB15" s="233"/>
      <c r="LC15" s="233"/>
      <c r="LD15" s="232"/>
      <c r="LE15" s="233"/>
      <c r="LF15" s="233"/>
      <c r="LG15" s="233"/>
      <c r="LH15" s="233"/>
      <c r="LI15" s="233"/>
      <c r="LJ15" s="233"/>
      <c r="LK15" s="232"/>
      <c r="LL15" s="233"/>
      <c r="LM15" s="233"/>
      <c r="LN15" s="233"/>
      <c r="LO15" s="233"/>
      <c r="LP15" s="233"/>
      <c r="LQ15" s="233"/>
      <c r="LR15" s="232"/>
      <c r="LS15" s="233"/>
      <c r="LT15" s="233"/>
      <c r="LU15" s="233"/>
      <c r="LV15" s="233"/>
      <c r="LW15" s="233"/>
      <c r="LX15" s="233"/>
      <c r="LY15" s="232"/>
      <c r="LZ15" s="233"/>
      <c r="MA15" s="233"/>
      <c r="MB15" s="233"/>
      <c r="MC15" s="233"/>
      <c r="MD15" s="233"/>
      <c r="ME15" s="233"/>
      <c r="MF15" s="232"/>
      <c r="MG15" s="233"/>
      <c r="MH15" s="233"/>
      <c r="MI15" s="233"/>
      <c r="MJ15" s="233"/>
      <c r="MK15" s="233"/>
      <c r="ML15" s="233"/>
      <c r="MM15" s="232"/>
      <c r="MN15" s="233"/>
      <c r="MO15" s="233"/>
      <c r="MP15" s="233"/>
      <c r="MQ15" s="233"/>
      <c r="MR15" s="233"/>
      <c r="MS15" s="233"/>
      <c r="MT15" s="232"/>
      <c r="MU15" s="233"/>
      <c r="MV15" s="233"/>
      <c r="MW15" s="233"/>
      <c r="MX15" s="233"/>
      <c r="MY15" s="233"/>
      <c r="MZ15" s="233"/>
      <c r="NA15" s="232"/>
      <c r="NB15" s="233"/>
      <c r="NC15" s="233"/>
      <c r="ND15" s="233"/>
      <c r="NE15" s="233"/>
      <c r="NF15" s="233"/>
      <c r="NG15" s="233"/>
      <c r="NH15" s="232"/>
      <c r="NI15" s="233"/>
      <c r="NJ15" s="233"/>
      <c r="NK15" s="233"/>
      <c r="NL15" s="233"/>
      <c r="NM15" s="233"/>
      <c r="NN15" s="233"/>
      <c r="NO15" s="232"/>
      <c r="NP15" s="233"/>
      <c r="NQ15" s="233"/>
      <c r="NR15" s="233"/>
      <c r="NS15" s="233"/>
      <c r="NT15" s="233"/>
      <c r="NU15" s="233"/>
      <c r="NV15" s="232"/>
      <c r="NW15" s="233"/>
      <c r="NX15" s="233"/>
      <c r="NY15" s="233"/>
      <c r="NZ15" s="233"/>
      <c r="OA15" s="233"/>
      <c r="OB15" s="233"/>
      <c r="OC15" s="232"/>
      <c r="OD15" s="233"/>
      <c r="OE15" s="233"/>
      <c r="OF15" s="233"/>
      <c r="OG15" s="233"/>
      <c r="OH15" s="233"/>
      <c r="OI15" s="233"/>
      <c r="OJ15" s="232"/>
      <c r="OK15" s="233"/>
      <c r="OL15" s="233"/>
      <c r="OM15" s="233"/>
      <c r="ON15" s="233"/>
      <c r="OO15" s="233"/>
      <c r="OP15" s="233"/>
      <c r="OQ15" s="232"/>
      <c r="OR15" s="233"/>
      <c r="OS15" s="233"/>
      <c r="OT15" s="233"/>
      <c r="OU15" s="233"/>
      <c r="OV15" s="233"/>
      <c r="OW15" s="233"/>
      <c r="OX15" s="232"/>
      <c r="OY15" s="233"/>
      <c r="OZ15" s="233"/>
      <c r="PA15" s="233"/>
      <c r="PB15" s="233"/>
      <c r="PC15" s="233"/>
      <c r="PD15" s="233"/>
      <c r="PE15" s="232"/>
      <c r="PF15" s="233"/>
      <c r="PG15" s="233"/>
      <c r="PH15" s="233"/>
      <c r="PI15" s="233"/>
      <c r="PJ15" s="233"/>
      <c r="PK15" s="233"/>
      <c r="PL15" s="232"/>
      <c r="PM15" s="233"/>
      <c r="PN15" s="233"/>
      <c r="PO15" s="233"/>
      <c r="PP15" s="233"/>
      <c r="PQ15" s="233"/>
      <c r="PR15" s="233"/>
      <c r="PS15" s="232"/>
      <c r="PT15" s="233"/>
      <c r="PU15" s="233"/>
      <c r="PV15" s="233"/>
      <c r="PW15" s="233"/>
      <c r="PX15" s="233"/>
      <c r="PY15" s="233"/>
      <c r="PZ15" s="232"/>
      <c r="QA15" s="233"/>
      <c r="QB15" s="233"/>
      <c r="QC15" s="233"/>
      <c r="QD15" s="233"/>
      <c r="QE15" s="233"/>
      <c r="QF15" s="233"/>
      <c r="QG15" s="232"/>
      <c r="QH15" s="233"/>
      <c r="QI15" s="233"/>
      <c r="QJ15" s="233"/>
      <c r="QK15" s="233"/>
      <c r="QL15" s="233"/>
      <c r="QM15" s="233"/>
      <c r="QN15" s="232"/>
      <c r="QO15" s="233"/>
      <c r="QP15" s="233"/>
      <c r="QQ15" s="233"/>
      <c r="QR15" s="233"/>
      <c r="QS15" s="233"/>
      <c r="QT15" s="233"/>
      <c r="QU15" s="232"/>
      <c r="QV15" s="233"/>
      <c r="QW15" s="233"/>
      <c r="QX15" s="233"/>
      <c r="QY15" s="233"/>
      <c r="QZ15" s="233"/>
      <c r="RA15" s="233"/>
      <c r="RB15" s="232"/>
      <c r="RC15" s="233"/>
      <c r="RD15" s="233"/>
      <c r="RE15" s="233"/>
      <c r="RF15" s="233"/>
      <c r="RG15" s="233"/>
      <c r="RH15" s="233"/>
      <c r="RI15" s="232"/>
      <c r="RJ15" s="233"/>
      <c r="RK15" s="233"/>
      <c r="RL15" s="233"/>
      <c r="RM15" s="233"/>
      <c r="RN15" s="233"/>
      <c r="RO15" s="233"/>
      <c r="RP15" s="232"/>
      <c r="RQ15" s="233"/>
      <c r="RR15" s="233"/>
      <c r="RS15" s="233"/>
      <c r="RT15" s="233"/>
      <c r="RU15" s="233"/>
      <c r="RV15" s="233"/>
      <c r="RW15" s="232"/>
      <c r="RX15" s="233"/>
      <c r="RY15" s="233"/>
      <c r="RZ15" s="233"/>
      <c r="SA15" s="233"/>
      <c r="SB15" s="233"/>
      <c r="SC15" s="233"/>
      <c r="SD15" s="232"/>
      <c r="SE15" s="233"/>
      <c r="SF15" s="233"/>
      <c r="SG15" s="233"/>
      <c r="SH15" s="233"/>
      <c r="SI15" s="233"/>
      <c r="SJ15" s="233"/>
      <c r="SK15" s="232"/>
      <c r="SL15" s="233"/>
      <c r="SM15" s="233"/>
      <c r="SN15" s="233"/>
      <c r="SO15" s="233"/>
      <c r="SP15" s="233"/>
      <c r="SQ15" s="233"/>
      <c r="SR15" s="232"/>
      <c r="SS15" s="233"/>
      <c r="ST15" s="233"/>
      <c r="SU15" s="233"/>
      <c r="SV15" s="233"/>
      <c r="SW15" s="233"/>
      <c r="SX15" s="233"/>
      <c r="SY15" s="232"/>
      <c r="SZ15" s="233"/>
      <c r="TA15" s="233"/>
      <c r="TB15" s="233"/>
      <c r="TC15" s="233"/>
      <c r="TD15" s="233"/>
      <c r="TE15" s="233"/>
      <c r="TF15" s="232"/>
      <c r="TG15" s="233"/>
      <c r="TH15" s="233"/>
      <c r="TI15" s="233"/>
      <c r="TJ15" s="233"/>
      <c r="TK15" s="233"/>
      <c r="TL15" s="233"/>
      <c r="TM15" s="232"/>
      <c r="TN15" s="233"/>
      <c r="TO15" s="233"/>
      <c r="TP15" s="233"/>
      <c r="TQ15" s="233"/>
      <c r="TR15" s="233"/>
      <c r="TS15" s="233"/>
      <c r="TT15" s="232"/>
      <c r="TU15" s="233"/>
      <c r="TV15" s="233"/>
      <c r="TW15" s="233"/>
      <c r="TX15" s="233"/>
      <c r="TY15" s="233"/>
      <c r="TZ15" s="233"/>
      <c r="UA15" s="232"/>
      <c r="UB15" s="233"/>
      <c r="UC15" s="233"/>
      <c r="UD15" s="233"/>
      <c r="UE15" s="233"/>
      <c r="UF15" s="233"/>
      <c r="UG15" s="233"/>
      <c r="UH15" s="232"/>
      <c r="UI15" s="233"/>
      <c r="UJ15" s="233"/>
      <c r="UK15" s="233"/>
      <c r="UL15" s="233"/>
      <c r="UM15" s="233"/>
      <c r="UN15" s="233"/>
      <c r="UO15" s="232"/>
      <c r="UP15" s="233"/>
      <c r="UQ15" s="233"/>
      <c r="UR15" s="233"/>
      <c r="US15" s="233"/>
      <c r="UT15" s="233"/>
      <c r="UU15" s="233"/>
      <c r="UV15" s="232"/>
      <c r="UW15" s="233"/>
      <c r="UX15" s="233"/>
      <c r="UY15" s="233"/>
      <c r="UZ15" s="233"/>
      <c r="VA15" s="233"/>
      <c r="VB15" s="233"/>
      <c r="VC15" s="232"/>
      <c r="VD15" s="233"/>
      <c r="VE15" s="233"/>
      <c r="VF15" s="233"/>
      <c r="VG15" s="233"/>
      <c r="VH15" s="233"/>
      <c r="VI15" s="233"/>
      <c r="VJ15" s="232"/>
      <c r="VK15" s="233"/>
      <c r="VL15" s="233"/>
      <c r="VM15" s="233"/>
      <c r="VN15" s="233"/>
      <c r="VO15" s="233"/>
      <c r="VP15" s="233"/>
      <c r="VQ15" s="232"/>
      <c r="VR15" s="233"/>
      <c r="VS15" s="233"/>
      <c r="VT15" s="233"/>
      <c r="VU15" s="233"/>
      <c r="VV15" s="233"/>
      <c r="VW15" s="233"/>
      <c r="VX15" s="232"/>
      <c r="VY15" s="233"/>
      <c r="VZ15" s="233"/>
      <c r="WA15" s="233"/>
      <c r="WB15" s="233"/>
      <c r="WC15" s="233"/>
      <c r="WD15" s="233"/>
      <c r="WE15" s="232"/>
      <c r="WF15" s="233"/>
      <c r="WG15" s="233"/>
      <c r="WH15" s="233"/>
      <c r="WI15" s="233"/>
      <c r="WJ15" s="233"/>
      <c r="WK15" s="233"/>
      <c r="WL15" s="232"/>
      <c r="WM15" s="233"/>
      <c r="WN15" s="233"/>
      <c r="WO15" s="233"/>
      <c r="WP15" s="233"/>
      <c r="WQ15" s="233"/>
      <c r="WR15" s="233"/>
      <c r="WS15" s="232"/>
      <c r="WT15" s="233"/>
      <c r="WU15" s="233"/>
      <c r="WV15" s="233"/>
      <c r="WW15" s="233"/>
      <c r="WX15" s="233"/>
      <c r="WY15" s="233"/>
      <c r="WZ15" s="232"/>
      <c r="XA15" s="233"/>
      <c r="XB15" s="233"/>
      <c r="XC15" s="233"/>
      <c r="XD15" s="233"/>
      <c r="XE15" s="233"/>
      <c r="XF15" s="233"/>
      <c r="XG15" s="232"/>
      <c r="XH15" s="233"/>
      <c r="XI15" s="233"/>
      <c r="XJ15" s="233"/>
      <c r="XK15" s="233"/>
      <c r="XL15" s="233"/>
      <c r="XM15" s="233"/>
      <c r="XN15" s="232"/>
      <c r="XO15" s="233"/>
      <c r="XP15" s="233"/>
      <c r="XQ15" s="233"/>
      <c r="XR15" s="233"/>
      <c r="XS15" s="233"/>
      <c r="XT15" s="233"/>
      <c r="XU15" s="232"/>
      <c r="XV15" s="233"/>
      <c r="XW15" s="233"/>
      <c r="XX15" s="233"/>
      <c r="XY15" s="233"/>
      <c r="XZ15" s="233"/>
      <c r="YA15" s="233"/>
      <c r="YB15" s="232"/>
      <c r="YC15" s="233"/>
      <c r="YD15" s="233"/>
      <c r="YE15" s="233"/>
      <c r="YF15" s="233"/>
      <c r="YG15" s="233"/>
      <c r="YH15" s="233"/>
      <c r="YI15" s="232"/>
      <c r="YJ15" s="233"/>
      <c r="YK15" s="233"/>
      <c r="YL15" s="233"/>
      <c r="YM15" s="233"/>
      <c r="YN15" s="233"/>
      <c r="YO15" s="233"/>
      <c r="YP15" s="232"/>
      <c r="YQ15" s="233"/>
      <c r="YR15" s="233"/>
      <c r="YS15" s="233"/>
      <c r="YT15" s="233"/>
      <c r="YU15" s="233"/>
      <c r="YV15" s="233"/>
      <c r="YW15" s="232"/>
      <c r="YX15" s="233"/>
      <c r="YY15" s="233"/>
      <c r="YZ15" s="233"/>
      <c r="ZA15" s="233"/>
      <c r="ZB15" s="233"/>
      <c r="ZC15" s="233"/>
      <c r="ZD15" s="232"/>
      <c r="ZE15" s="233"/>
      <c r="ZF15" s="233"/>
      <c r="ZG15" s="233"/>
      <c r="ZH15" s="233"/>
      <c r="ZI15" s="233"/>
      <c r="ZJ15" s="233"/>
      <c r="ZK15" s="232"/>
      <c r="ZL15" s="233"/>
      <c r="ZM15" s="233"/>
      <c r="ZN15" s="233"/>
      <c r="ZO15" s="233"/>
      <c r="ZP15" s="233"/>
      <c r="ZQ15" s="233"/>
      <c r="ZR15" s="232"/>
      <c r="ZS15" s="233"/>
      <c r="ZT15" s="233"/>
      <c r="ZU15" s="233"/>
      <c r="ZV15" s="233"/>
      <c r="ZW15" s="233"/>
      <c r="ZX15" s="233"/>
      <c r="ZY15" s="232"/>
      <c r="ZZ15" s="233"/>
      <c r="AAA15" s="233"/>
      <c r="AAB15" s="233"/>
      <c r="AAC15" s="233"/>
      <c r="AAD15" s="233"/>
      <c r="AAE15" s="233"/>
      <c r="AAF15" s="232"/>
      <c r="AAG15" s="233"/>
      <c r="AAH15" s="233"/>
      <c r="AAI15" s="233"/>
      <c r="AAJ15" s="233"/>
      <c r="AAK15" s="233"/>
      <c r="AAL15" s="233"/>
      <c r="AAM15" s="232"/>
      <c r="AAN15" s="233"/>
      <c r="AAO15" s="233"/>
      <c r="AAP15" s="233"/>
      <c r="AAQ15" s="233"/>
      <c r="AAR15" s="233"/>
      <c r="AAS15" s="233"/>
      <c r="AAT15" s="232"/>
      <c r="AAU15" s="233"/>
      <c r="AAV15" s="233"/>
      <c r="AAW15" s="233"/>
      <c r="AAX15" s="233"/>
      <c r="AAY15" s="233"/>
      <c r="AAZ15" s="233"/>
      <c r="ABA15" s="232"/>
      <c r="ABB15" s="233"/>
      <c r="ABC15" s="233"/>
      <c r="ABD15" s="233"/>
      <c r="ABE15" s="233"/>
      <c r="ABF15" s="233"/>
      <c r="ABG15" s="233"/>
      <c r="ABH15" s="232"/>
      <c r="ABI15" s="233"/>
      <c r="ABJ15" s="233"/>
      <c r="ABK15" s="233"/>
      <c r="ABL15" s="233"/>
      <c r="ABM15" s="233"/>
      <c r="ABN15" s="233"/>
      <c r="ABO15" s="232"/>
      <c r="ABP15" s="233"/>
      <c r="ABQ15" s="233"/>
      <c r="ABR15" s="233"/>
      <c r="ABS15" s="233"/>
      <c r="ABT15" s="233"/>
      <c r="ABU15" s="233"/>
      <c r="ABV15" s="232"/>
      <c r="ABW15" s="233"/>
      <c r="ABX15" s="233"/>
      <c r="ABY15" s="233"/>
      <c r="ABZ15" s="233"/>
      <c r="ACA15" s="233"/>
      <c r="ACB15" s="233"/>
      <c r="ACC15" s="232"/>
      <c r="ACD15" s="233"/>
      <c r="ACE15" s="233"/>
      <c r="ACF15" s="233"/>
      <c r="ACG15" s="233"/>
      <c r="ACH15" s="233"/>
      <c r="ACI15" s="233"/>
      <c r="ACJ15" s="232"/>
      <c r="ACK15" s="233"/>
      <c r="ACL15" s="233"/>
      <c r="ACM15" s="233"/>
      <c r="ACN15" s="233"/>
      <c r="ACO15" s="233"/>
      <c r="ACP15" s="233"/>
      <c r="ACQ15" s="232"/>
      <c r="ACR15" s="233"/>
      <c r="ACS15" s="233"/>
      <c r="ACT15" s="233"/>
      <c r="ACU15" s="233"/>
      <c r="ACV15" s="233"/>
      <c r="ACW15" s="233"/>
      <c r="ACX15" s="232"/>
      <c r="ACY15" s="233"/>
      <c r="ACZ15" s="233"/>
      <c r="ADA15" s="233"/>
      <c r="ADB15" s="233"/>
      <c r="ADC15" s="233"/>
      <c r="ADD15" s="233"/>
      <c r="ADE15" s="232"/>
      <c r="ADF15" s="233"/>
      <c r="ADG15" s="233"/>
      <c r="ADH15" s="233"/>
      <c r="ADI15" s="233"/>
      <c r="ADJ15" s="233"/>
      <c r="ADK15" s="233"/>
      <c r="ADL15" s="232"/>
      <c r="ADM15" s="233"/>
      <c r="ADN15" s="233"/>
      <c r="ADO15" s="233"/>
      <c r="ADP15" s="233"/>
      <c r="ADQ15" s="233"/>
      <c r="ADR15" s="233"/>
      <c r="ADS15" s="232"/>
      <c r="ADT15" s="233"/>
      <c r="ADU15" s="233"/>
      <c r="ADV15" s="233"/>
      <c r="ADW15" s="233"/>
      <c r="ADX15" s="233"/>
      <c r="ADY15" s="233"/>
      <c r="ADZ15" s="232"/>
      <c r="AEA15" s="233"/>
      <c r="AEB15" s="233"/>
      <c r="AEC15" s="233"/>
      <c r="AED15" s="233"/>
      <c r="AEE15" s="233"/>
      <c r="AEF15" s="233"/>
      <c r="AEG15" s="232"/>
      <c r="AEH15" s="233"/>
      <c r="AEI15" s="233"/>
      <c r="AEJ15" s="233"/>
      <c r="AEK15" s="233"/>
      <c r="AEL15" s="233"/>
      <c r="AEM15" s="233"/>
      <c r="AEN15" s="232"/>
      <c r="AEO15" s="233"/>
      <c r="AEP15" s="233"/>
      <c r="AEQ15" s="233"/>
      <c r="AER15" s="233"/>
      <c r="AES15" s="233"/>
      <c r="AET15" s="233"/>
      <c r="AEU15" s="232"/>
      <c r="AEV15" s="233"/>
      <c r="AEW15" s="233"/>
      <c r="AEX15" s="233"/>
      <c r="AEY15" s="233"/>
      <c r="AEZ15" s="233"/>
      <c r="AFA15" s="233"/>
      <c r="AFB15" s="232"/>
      <c r="AFC15" s="233"/>
      <c r="AFD15" s="233"/>
      <c r="AFE15" s="233"/>
      <c r="AFF15" s="233"/>
      <c r="AFG15" s="233"/>
      <c r="AFH15" s="233"/>
      <c r="AFI15" s="232"/>
      <c r="AFJ15" s="233"/>
      <c r="AFK15" s="233"/>
      <c r="AFL15" s="233"/>
      <c r="AFM15" s="233"/>
      <c r="AFN15" s="233"/>
      <c r="AFO15" s="233"/>
      <c r="AFP15" s="232"/>
      <c r="AFQ15" s="233"/>
      <c r="AFR15" s="233"/>
      <c r="AFS15" s="233"/>
      <c r="AFT15" s="233"/>
      <c r="AFU15" s="233"/>
      <c r="AFV15" s="233"/>
      <c r="AFW15" s="232"/>
      <c r="AFX15" s="233"/>
      <c r="AFY15" s="233"/>
      <c r="AFZ15" s="233"/>
      <c r="AGA15" s="233"/>
      <c r="AGB15" s="233"/>
      <c r="AGC15" s="233"/>
      <c r="AGD15" s="232"/>
      <c r="AGE15" s="233"/>
      <c r="AGF15" s="233"/>
      <c r="AGG15" s="233"/>
      <c r="AGH15" s="233"/>
      <c r="AGI15" s="233"/>
      <c r="AGJ15" s="233"/>
      <c r="AGK15" s="232"/>
      <c r="AGL15" s="233"/>
      <c r="AGM15" s="233"/>
      <c r="AGN15" s="233"/>
      <c r="AGO15" s="233"/>
      <c r="AGP15" s="233"/>
      <c r="AGQ15" s="233"/>
      <c r="AGR15" s="232"/>
      <c r="AGS15" s="233"/>
      <c r="AGT15" s="233"/>
      <c r="AGU15" s="233"/>
      <c r="AGV15" s="233"/>
      <c r="AGW15" s="233"/>
      <c r="AGX15" s="233"/>
      <c r="AGY15" s="232"/>
      <c r="AGZ15" s="233"/>
      <c r="AHA15" s="233"/>
      <c r="AHB15" s="233"/>
      <c r="AHC15" s="233"/>
      <c r="AHD15" s="233"/>
      <c r="AHE15" s="233"/>
      <c r="AHF15" s="232"/>
      <c r="AHG15" s="233"/>
      <c r="AHH15" s="233"/>
      <c r="AHI15" s="233"/>
      <c r="AHJ15" s="233"/>
      <c r="AHK15" s="233"/>
      <c r="AHL15" s="233"/>
      <c r="AHM15" s="232"/>
      <c r="AHN15" s="233"/>
      <c r="AHO15" s="233"/>
      <c r="AHP15" s="233"/>
      <c r="AHQ15" s="233"/>
      <c r="AHR15" s="233"/>
      <c r="AHS15" s="233"/>
      <c r="AHT15" s="232"/>
      <c r="AHU15" s="233"/>
      <c r="AHV15" s="233"/>
      <c r="AHW15" s="233"/>
      <c r="AHX15" s="233"/>
      <c r="AHY15" s="233"/>
      <c r="AHZ15" s="233"/>
      <c r="AIA15" s="232"/>
      <c r="AIB15" s="233"/>
      <c r="AIC15" s="233"/>
      <c r="AID15" s="233"/>
      <c r="AIE15" s="233"/>
      <c r="AIF15" s="233"/>
      <c r="AIG15" s="233"/>
      <c r="AIH15" s="232"/>
      <c r="AII15" s="233"/>
      <c r="AIJ15" s="233"/>
      <c r="AIK15" s="233"/>
      <c r="AIL15" s="233"/>
      <c r="AIM15" s="233"/>
      <c r="AIN15" s="233"/>
      <c r="AIO15" s="232"/>
      <c r="AIP15" s="233"/>
      <c r="AIQ15" s="233"/>
      <c r="AIR15" s="233"/>
      <c r="AIS15" s="233"/>
      <c r="AIT15" s="233"/>
      <c r="AIU15" s="233"/>
      <c r="AIV15" s="232"/>
      <c r="AIW15" s="233"/>
      <c r="AIX15" s="233"/>
      <c r="AIY15" s="233"/>
      <c r="AIZ15" s="233"/>
      <c r="AJA15" s="233"/>
      <c r="AJB15" s="233"/>
      <c r="AJC15" s="232"/>
      <c r="AJD15" s="233"/>
      <c r="AJE15" s="233"/>
      <c r="AJF15" s="233"/>
      <c r="AJG15" s="233"/>
      <c r="AJH15" s="233"/>
      <c r="AJI15" s="233"/>
      <c r="AJJ15" s="232"/>
      <c r="AJK15" s="233"/>
      <c r="AJL15" s="233"/>
      <c r="AJM15" s="233"/>
      <c r="AJN15" s="233"/>
      <c r="AJO15" s="233"/>
      <c r="AJP15" s="233"/>
      <c r="AJQ15" s="232"/>
      <c r="AJR15" s="233"/>
      <c r="AJS15" s="233"/>
      <c r="AJT15" s="233"/>
      <c r="AJU15" s="233"/>
      <c r="AJV15" s="233"/>
      <c r="AJW15" s="233"/>
      <c r="AJX15" s="232"/>
      <c r="AJY15" s="233"/>
      <c r="AJZ15" s="233"/>
      <c r="AKA15" s="233"/>
      <c r="AKB15" s="233"/>
      <c r="AKC15" s="233"/>
      <c r="AKD15" s="233"/>
      <c r="AKE15" s="232"/>
      <c r="AKF15" s="233"/>
      <c r="AKG15" s="233"/>
      <c r="AKH15" s="233"/>
      <c r="AKI15" s="233"/>
      <c r="AKJ15" s="233"/>
      <c r="AKK15" s="233"/>
      <c r="AKL15" s="232"/>
      <c r="AKM15" s="233"/>
      <c r="AKN15" s="233"/>
      <c r="AKO15" s="233"/>
      <c r="AKP15" s="233"/>
      <c r="AKQ15" s="233"/>
      <c r="AKR15" s="233"/>
      <c r="AKS15" s="232"/>
      <c r="AKT15" s="233"/>
      <c r="AKU15" s="233"/>
      <c r="AKV15" s="233"/>
      <c r="AKW15" s="233"/>
      <c r="AKX15" s="233"/>
      <c r="AKY15" s="233"/>
      <c r="AKZ15" s="232"/>
      <c r="ALA15" s="233"/>
      <c r="ALB15" s="233"/>
      <c r="ALC15" s="233"/>
      <c r="ALD15" s="233"/>
      <c r="ALE15" s="233"/>
      <c r="ALF15" s="233"/>
      <c r="ALG15" s="232"/>
      <c r="ALH15" s="233"/>
      <c r="ALI15" s="233"/>
      <c r="ALJ15" s="233"/>
      <c r="ALK15" s="233"/>
      <c r="ALL15" s="233"/>
      <c r="ALM15" s="233"/>
      <c r="ALN15" s="232"/>
      <c r="ALO15" s="233"/>
      <c r="ALP15" s="233"/>
      <c r="ALQ15" s="233"/>
      <c r="ALR15" s="233"/>
      <c r="ALS15" s="233"/>
      <c r="ALT15" s="233"/>
      <c r="ALU15" s="232"/>
      <c r="ALV15" s="233"/>
      <c r="ALW15" s="233"/>
      <c r="ALX15" s="233"/>
      <c r="ALY15" s="233"/>
      <c r="ALZ15" s="233"/>
      <c r="AMA15" s="233"/>
      <c r="AMB15" s="232"/>
      <c r="AMC15" s="233"/>
      <c r="AMD15" s="233"/>
      <c r="AME15" s="233"/>
      <c r="AMF15" s="233"/>
      <c r="AMG15" s="233"/>
      <c r="AMH15" s="233"/>
      <c r="AMI15" s="232"/>
      <c r="AMJ15" s="233"/>
      <c r="AMK15" s="233"/>
      <c r="AML15" s="233"/>
      <c r="AMM15" s="233"/>
      <c r="AMN15" s="233"/>
      <c r="AMO15" s="233"/>
      <c r="AMP15" s="232"/>
      <c r="AMQ15" s="233"/>
      <c r="AMR15" s="233"/>
      <c r="AMS15" s="233"/>
      <c r="AMT15" s="233"/>
      <c r="AMU15" s="233"/>
      <c r="AMV15" s="233"/>
      <c r="AMW15" s="232"/>
      <c r="AMX15" s="233"/>
      <c r="AMY15" s="233"/>
      <c r="AMZ15" s="233"/>
      <c r="ANA15" s="233"/>
      <c r="ANB15" s="233"/>
      <c r="ANC15" s="233"/>
      <c r="AND15" s="232"/>
      <c r="ANE15" s="233"/>
      <c r="ANF15" s="233"/>
      <c r="ANG15" s="233"/>
      <c r="ANH15" s="233"/>
      <c r="ANI15" s="233"/>
      <c r="ANJ15" s="233"/>
      <c r="ANK15" s="232"/>
      <c r="ANL15" s="233"/>
      <c r="ANM15" s="233"/>
      <c r="ANN15" s="233"/>
      <c r="ANO15" s="233"/>
      <c r="ANP15" s="233"/>
      <c r="ANQ15" s="233"/>
      <c r="ANR15" s="232"/>
      <c r="ANS15" s="233"/>
      <c r="ANT15" s="233"/>
      <c r="ANU15" s="233"/>
      <c r="ANV15" s="233"/>
      <c r="ANW15" s="233"/>
      <c r="ANX15" s="233"/>
      <c r="ANY15" s="232"/>
      <c r="ANZ15" s="233"/>
      <c r="AOA15" s="233"/>
      <c r="AOB15" s="233"/>
      <c r="AOC15" s="233"/>
      <c r="AOD15" s="233"/>
      <c r="AOE15" s="233"/>
      <c r="AOF15" s="232"/>
      <c r="AOG15" s="233"/>
      <c r="AOH15" s="233"/>
      <c r="AOI15" s="233"/>
      <c r="AOJ15" s="233"/>
      <c r="AOK15" s="233"/>
      <c r="AOL15" s="233"/>
      <c r="AOM15" s="232"/>
      <c r="AON15" s="233"/>
      <c r="AOO15" s="233"/>
      <c r="AOP15" s="233"/>
      <c r="AOQ15" s="233"/>
      <c r="AOR15" s="233"/>
      <c r="AOS15" s="233"/>
      <c r="AOT15" s="232"/>
      <c r="AOU15" s="233"/>
      <c r="AOV15" s="233"/>
      <c r="AOW15" s="233"/>
      <c r="AOX15" s="233"/>
      <c r="AOY15" s="233"/>
      <c r="AOZ15" s="233"/>
      <c r="APA15" s="232"/>
      <c r="APB15" s="233"/>
      <c r="APC15" s="233"/>
      <c r="APD15" s="233"/>
      <c r="APE15" s="233"/>
      <c r="APF15" s="233"/>
      <c r="APG15" s="233"/>
      <c r="APH15" s="232"/>
      <c r="API15" s="233"/>
      <c r="APJ15" s="233"/>
      <c r="APK15" s="233"/>
      <c r="APL15" s="233"/>
      <c r="APM15" s="233"/>
      <c r="APN15" s="233"/>
      <c r="APO15" s="232"/>
      <c r="APP15" s="233"/>
      <c r="APQ15" s="233"/>
      <c r="APR15" s="233"/>
      <c r="APS15" s="233"/>
      <c r="APT15" s="233"/>
      <c r="APU15" s="233"/>
      <c r="APV15" s="232"/>
      <c r="APW15" s="233"/>
      <c r="APX15" s="233"/>
      <c r="APY15" s="233"/>
      <c r="APZ15" s="233"/>
      <c r="AQA15" s="233"/>
      <c r="AQB15" s="233"/>
      <c r="AQC15" s="232"/>
      <c r="AQD15" s="233"/>
      <c r="AQE15" s="233"/>
      <c r="AQF15" s="233"/>
      <c r="AQG15" s="233"/>
      <c r="AQH15" s="233"/>
      <c r="AQI15" s="233"/>
      <c r="AQJ15" s="232"/>
      <c r="AQK15" s="233"/>
      <c r="AQL15" s="233"/>
      <c r="AQM15" s="233"/>
      <c r="AQN15" s="233"/>
      <c r="AQO15" s="233"/>
      <c r="AQP15" s="233"/>
      <c r="AQQ15" s="232"/>
      <c r="AQR15" s="233"/>
      <c r="AQS15" s="233"/>
      <c r="AQT15" s="233"/>
      <c r="AQU15" s="233"/>
      <c r="AQV15" s="233"/>
      <c r="AQW15" s="233"/>
      <c r="AQX15" s="232"/>
      <c r="AQY15" s="233"/>
      <c r="AQZ15" s="233"/>
      <c r="ARA15" s="233"/>
      <c r="ARB15" s="233"/>
      <c r="ARC15" s="233"/>
      <c r="ARD15" s="233"/>
      <c r="ARE15" s="232"/>
      <c r="ARF15" s="233"/>
      <c r="ARG15" s="233"/>
      <c r="ARH15" s="233"/>
      <c r="ARI15" s="233"/>
      <c r="ARJ15" s="233"/>
      <c r="ARK15" s="233"/>
      <c r="ARL15" s="232"/>
      <c r="ARM15" s="233"/>
      <c r="ARN15" s="233"/>
      <c r="ARO15" s="233"/>
      <c r="ARP15" s="233"/>
      <c r="ARQ15" s="233"/>
      <c r="ARR15" s="233"/>
      <c r="ARS15" s="232"/>
      <c r="ART15" s="233"/>
      <c r="ARU15" s="233"/>
      <c r="ARV15" s="233"/>
      <c r="ARW15" s="233"/>
      <c r="ARX15" s="233"/>
      <c r="ARY15" s="233"/>
      <c r="ARZ15" s="232"/>
      <c r="ASA15" s="233"/>
      <c r="ASB15" s="233"/>
      <c r="ASC15" s="233"/>
      <c r="ASD15" s="233"/>
      <c r="ASE15" s="233"/>
      <c r="ASF15" s="233"/>
      <c r="ASG15" s="232"/>
      <c r="ASH15" s="233"/>
      <c r="ASI15" s="233"/>
      <c r="ASJ15" s="233"/>
      <c r="ASK15" s="233"/>
      <c r="ASL15" s="233"/>
      <c r="ASM15" s="233"/>
      <c r="ASN15" s="232"/>
      <c r="ASO15" s="233"/>
      <c r="ASP15" s="233"/>
      <c r="ASQ15" s="233"/>
      <c r="ASR15" s="233"/>
      <c r="ASS15" s="233"/>
      <c r="AST15" s="233"/>
      <c r="ASU15" s="232"/>
      <c r="ASV15" s="233"/>
      <c r="ASW15" s="233"/>
      <c r="ASX15" s="233"/>
      <c r="ASY15" s="233"/>
      <c r="ASZ15" s="233"/>
      <c r="ATA15" s="233"/>
      <c r="ATB15" s="232"/>
      <c r="ATC15" s="233"/>
      <c r="ATD15" s="233"/>
      <c r="ATE15" s="233"/>
      <c r="ATF15" s="233"/>
      <c r="ATG15" s="233"/>
      <c r="ATH15" s="233"/>
      <c r="ATI15" s="232"/>
      <c r="ATJ15" s="233"/>
      <c r="ATK15" s="233"/>
      <c r="ATL15" s="233"/>
      <c r="ATM15" s="233"/>
      <c r="ATN15" s="233"/>
      <c r="ATO15" s="233"/>
      <c r="ATP15" s="232"/>
      <c r="ATQ15" s="233"/>
      <c r="ATR15" s="233"/>
      <c r="ATS15" s="233"/>
      <c r="ATT15" s="233"/>
      <c r="ATU15" s="233"/>
      <c r="ATV15" s="233"/>
      <c r="ATW15" s="232"/>
      <c r="ATX15" s="233"/>
      <c r="ATY15" s="233"/>
      <c r="ATZ15" s="233"/>
      <c r="AUA15" s="233"/>
      <c r="AUB15" s="233"/>
      <c r="AUC15" s="233"/>
      <c r="AUD15" s="232"/>
      <c r="AUE15" s="233"/>
      <c r="AUF15" s="233"/>
      <c r="AUG15" s="233"/>
      <c r="AUH15" s="233"/>
      <c r="AUI15" s="233"/>
      <c r="AUJ15" s="233"/>
      <c r="AUK15" s="232"/>
      <c r="AUL15" s="233"/>
      <c r="AUM15" s="233"/>
      <c r="AUN15" s="233"/>
      <c r="AUO15" s="233"/>
      <c r="AUP15" s="233"/>
      <c r="AUQ15" s="233"/>
      <c r="AUR15" s="232"/>
      <c r="AUS15" s="233"/>
      <c r="AUT15" s="233"/>
      <c r="AUU15" s="233"/>
      <c r="AUV15" s="233"/>
      <c r="AUW15" s="233"/>
      <c r="AUX15" s="233"/>
      <c r="AUY15" s="232"/>
      <c r="AUZ15" s="233"/>
      <c r="AVA15" s="233"/>
      <c r="AVB15" s="233"/>
      <c r="AVC15" s="233"/>
      <c r="AVD15" s="233"/>
      <c r="AVE15" s="233"/>
      <c r="AVF15" s="232"/>
      <c r="AVG15" s="233"/>
      <c r="AVH15" s="233"/>
      <c r="AVI15" s="233"/>
      <c r="AVJ15" s="233"/>
      <c r="AVK15" s="233"/>
      <c r="AVL15" s="233"/>
      <c r="AVM15" s="232"/>
      <c r="AVN15" s="233"/>
      <c r="AVO15" s="233"/>
      <c r="AVP15" s="233"/>
      <c r="AVQ15" s="233"/>
      <c r="AVR15" s="233"/>
      <c r="AVS15" s="233"/>
      <c r="AVT15" s="232"/>
      <c r="AVU15" s="233"/>
      <c r="AVV15" s="233"/>
      <c r="AVW15" s="233"/>
      <c r="AVX15" s="233"/>
      <c r="AVY15" s="233"/>
      <c r="AVZ15" s="233"/>
      <c r="AWA15" s="232"/>
      <c r="AWB15" s="233"/>
      <c r="AWC15" s="233"/>
      <c r="AWD15" s="233"/>
      <c r="AWE15" s="233"/>
      <c r="AWF15" s="233"/>
      <c r="AWG15" s="233"/>
      <c r="AWH15" s="232"/>
      <c r="AWI15" s="233"/>
      <c r="AWJ15" s="233"/>
      <c r="AWK15" s="233"/>
      <c r="AWL15" s="233"/>
      <c r="AWM15" s="233"/>
      <c r="AWN15" s="233"/>
      <c r="AWO15" s="232"/>
      <c r="AWP15" s="233"/>
      <c r="AWQ15" s="233"/>
      <c r="AWR15" s="233"/>
      <c r="AWS15" s="233"/>
      <c r="AWT15" s="233"/>
      <c r="AWU15" s="233"/>
      <c r="AWV15" s="232"/>
      <c r="AWW15" s="233"/>
      <c r="AWX15" s="233"/>
      <c r="AWY15" s="233"/>
      <c r="AWZ15" s="233"/>
      <c r="AXA15" s="233"/>
      <c r="AXB15" s="233"/>
      <c r="AXC15" s="232"/>
      <c r="AXD15" s="233"/>
      <c r="AXE15" s="233"/>
      <c r="AXF15" s="233"/>
      <c r="AXG15" s="233"/>
      <c r="AXH15" s="233"/>
      <c r="AXI15" s="233"/>
      <c r="AXJ15" s="232"/>
      <c r="AXK15" s="233"/>
      <c r="AXL15" s="233"/>
      <c r="AXM15" s="233"/>
      <c r="AXN15" s="233"/>
      <c r="AXO15" s="233"/>
      <c r="AXP15" s="233"/>
      <c r="AXQ15" s="232"/>
      <c r="AXR15" s="233"/>
      <c r="AXS15" s="233"/>
      <c r="AXT15" s="233"/>
      <c r="AXU15" s="233"/>
      <c r="AXV15" s="233"/>
      <c r="AXW15" s="233"/>
      <c r="AXX15" s="232"/>
      <c r="AXY15" s="233"/>
      <c r="AXZ15" s="233"/>
      <c r="AYA15" s="233"/>
      <c r="AYB15" s="233"/>
      <c r="AYC15" s="233"/>
      <c r="AYD15" s="233"/>
      <c r="AYE15" s="232"/>
      <c r="AYF15" s="233"/>
      <c r="AYG15" s="233"/>
      <c r="AYH15" s="233"/>
      <c r="AYI15" s="233"/>
      <c r="AYJ15" s="233"/>
      <c r="AYK15" s="233"/>
      <c r="AYL15" s="232"/>
      <c r="AYM15" s="233"/>
      <c r="AYN15" s="233"/>
      <c r="AYO15" s="233"/>
      <c r="AYP15" s="233"/>
      <c r="AYQ15" s="233"/>
      <c r="AYR15" s="233"/>
      <c r="AYS15" s="232"/>
      <c r="AYT15" s="233"/>
      <c r="AYU15" s="233"/>
      <c r="AYV15" s="233"/>
      <c r="AYW15" s="233"/>
      <c r="AYX15" s="233"/>
      <c r="AYY15" s="233"/>
      <c r="AYZ15" s="232"/>
      <c r="AZA15" s="233"/>
      <c r="AZB15" s="233"/>
      <c r="AZC15" s="233"/>
      <c r="AZD15" s="233"/>
      <c r="AZE15" s="233"/>
      <c r="AZF15" s="233"/>
      <c r="AZG15" s="232"/>
      <c r="AZH15" s="233"/>
      <c r="AZI15" s="233"/>
      <c r="AZJ15" s="233"/>
      <c r="AZK15" s="233"/>
      <c r="AZL15" s="233"/>
      <c r="AZM15" s="233"/>
      <c r="AZN15" s="232"/>
      <c r="AZO15" s="233"/>
      <c r="AZP15" s="233"/>
      <c r="AZQ15" s="233"/>
      <c r="AZR15" s="233"/>
      <c r="AZS15" s="233"/>
      <c r="AZT15" s="233"/>
      <c r="AZU15" s="232"/>
      <c r="AZV15" s="233"/>
      <c r="AZW15" s="233"/>
      <c r="AZX15" s="233"/>
      <c r="AZY15" s="233"/>
      <c r="AZZ15" s="233"/>
      <c r="BAA15" s="233"/>
      <c r="BAB15" s="232"/>
      <c r="BAC15" s="233"/>
      <c r="BAD15" s="233"/>
      <c r="BAE15" s="233"/>
      <c r="BAF15" s="233"/>
      <c r="BAG15" s="233"/>
      <c r="BAH15" s="233"/>
      <c r="BAI15" s="232"/>
      <c r="BAJ15" s="233"/>
      <c r="BAK15" s="233"/>
      <c r="BAL15" s="233"/>
      <c r="BAM15" s="233"/>
      <c r="BAN15" s="233"/>
      <c r="BAO15" s="233"/>
      <c r="BAP15" s="232"/>
      <c r="BAQ15" s="233"/>
      <c r="BAR15" s="233"/>
      <c r="BAS15" s="233"/>
      <c r="BAT15" s="233"/>
      <c r="BAU15" s="233"/>
      <c r="BAV15" s="233"/>
      <c r="BAW15" s="232"/>
      <c r="BAX15" s="233"/>
      <c r="BAY15" s="233"/>
      <c r="BAZ15" s="233"/>
      <c r="BBA15" s="233"/>
      <c r="BBB15" s="233"/>
      <c r="BBC15" s="233"/>
      <c r="BBD15" s="232"/>
      <c r="BBE15" s="233"/>
      <c r="BBF15" s="233"/>
      <c r="BBG15" s="233"/>
      <c r="BBH15" s="233"/>
      <c r="BBI15" s="233"/>
      <c r="BBJ15" s="233"/>
      <c r="BBK15" s="232"/>
      <c r="BBL15" s="233"/>
      <c r="BBM15" s="233"/>
      <c r="BBN15" s="233"/>
      <c r="BBO15" s="233"/>
      <c r="BBP15" s="233"/>
      <c r="BBQ15" s="233"/>
      <c r="BBR15" s="232"/>
      <c r="BBS15" s="233"/>
      <c r="BBT15" s="233"/>
      <c r="BBU15" s="233"/>
      <c r="BBV15" s="233"/>
      <c r="BBW15" s="233"/>
      <c r="BBX15" s="233"/>
      <c r="BBY15" s="232"/>
      <c r="BBZ15" s="233"/>
      <c r="BCA15" s="233"/>
      <c r="BCB15" s="233"/>
      <c r="BCC15" s="233"/>
      <c r="BCD15" s="233"/>
      <c r="BCE15" s="233"/>
      <c r="BCF15" s="232"/>
      <c r="BCG15" s="233"/>
      <c r="BCH15" s="233"/>
      <c r="BCI15" s="233"/>
      <c r="BCJ15" s="233"/>
      <c r="BCK15" s="233"/>
      <c r="BCL15" s="233"/>
      <c r="BCM15" s="232"/>
      <c r="BCN15" s="233"/>
      <c r="BCO15" s="233"/>
      <c r="BCP15" s="233"/>
      <c r="BCQ15" s="233"/>
      <c r="BCR15" s="233"/>
      <c r="BCS15" s="233"/>
      <c r="BCT15" s="232"/>
      <c r="BCU15" s="233"/>
      <c r="BCV15" s="233"/>
      <c r="BCW15" s="233"/>
      <c r="BCX15" s="233"/>
      <c r="BCY15" s="233"/>
      <c r="BCZ15" s="233"/>
      <c r="BDA15" s="232"/>
      <c r="BDB15" s="233"/>
      <c r="BDC15" s="233"/>
      <c r="BDD15" s="233"/>
      <c r="BDE15" s="233"/>
      <c r="BDF15" s="233"/>
      <c r="BDG15" s="233"/>
      <c r="BDH15" s="232"/>
      <c r="BDI15" s="233"/>
      <c r="BDJ15" s="233"/>
      <c r="BDK15" s="233"/>
      <c r="BDL15" s="233"/>
      <c r="BDM15" s="233"/>
      <c r="BDN15" s="233"/>
      <c r="BDO15" s="232"/>
      <c r="BDP15" s="233"/>
      <c r="BDQ15" s="233"/>
      <c r="BDR15" s="233"/>
      <c r="BDS15" s="233"/>
      <c r="BDT15" s="233"/>
      <c r="BDU15" s="233"/>
      <c r="BDV15" s="232"/>
      <c r="BDW15" s="233"/>
      <c r="BDX15" s="233"/>
      <c r="BDY15" s="233"/>
      <c r="BDZ15" s="233"/>
      <c r="BEA15" s="233"/>
      <c r="BEB15" s="233"/>
      <c r="BEC15" s="232"/>
      <c r="BED15" s="233"/>
      <c r="BEE15" s="233"/>
      <c r="BEF15" s="233"/>
      <c r="BEG15" s="233"/>
      <c r="BEH15" s="233"/>
      <c r="BEI15" s="233"/>
      <c r="BEJ15" s="232"/>
      <c r="BEK15" s="233"/>
      <c r="BEL15" s="233"/>
      <c r="BEM15" s="233"/>
      <c r="BEN15" s="233"/>
      <c r="BEO15" s="233"/>
      <c r="BEP15" s="233"/>
      <c r="BEQ15" s="232"/>
      <c r="BER15" s="233"/>
      <c r="BES15" s="233"/>
      <c r="BET15" s="233"/>
      <c r="BEU15" s="233"/>
      <c r="BEV15" s="233"/>
      <c r="BEW15" s="233"/>
      <c r="BEX15" s="232"/>
      <c r="BEY15" s="233"/>
      <c r="BEZ15" s="233"/>
      <c r="BFA15" s="233"/>
      <c r="BFB15" s="233"/>
      <c r="BFC15" s="233"/>
      <c r="BFD15" s="233"/>
      <c r="BFE15" s="232"/>
      <c r="BFF15" s="233"/>
      <c r="BFG15" s="233"/>
      <c r="BFH15" s="233"/>
      <c r="BFI15" s="233"/>
      <c r="BFJ15" s="233"/>
      <c r="BFK15" s="233"/>
      <c r="BFL15" s="232"/>
      <c r="BFM15" s="233"/>
      <c r="BFN15" s="233"/>
      <c r="BFO15" s="233"/>
      <c r="BFP15" s="233"/>
      <c r="BFQ15" s="233"/>
      <c r="BFR15" s="233"/>
      <c r="BFS15" s="232"/>
      <c r="BFT15" s="233"/>
      <c r="BFU15" s="233"/>
      <c r="BFV15" s="233"/>
      <c r="BFW15" s="233"/>
      <c r="BFX15" s="233"/>
      <c r="BFY15" s="233"/>
      <c r="BFZ15" s="232"/>
      <c r="BGA15" s="233"/>
      <c r="BGB15" s="233"/>
      <c r="BGC15" s="233"/>
      <c r="BGD15" s="233"/>
      <c r="BGE15" s="233"/>
      <c r="BGF15" s="233"/>
      <c r="BGG15" s="232"/>
      <c r="BGH15" s="233"/>
      <c r="BGI15" s="233"/>
      <c r="BGJ15" s="233"/>
      <c r="BGK15" s="233"/>
      <c r="BGL15" s="233"/>
      <c r="BGM15" s="233"/>
      <c r="BGN15" s="232"/>
      <c r="BGO15" s="233"/>
      <c r="BGP15" s="233"/>
      <c r="BGQ15" s="233"/>
      <c r="BGR15" s="233"/>
      <c r="BGS15" s="233"/>
      <c r="BGT15" s="233"/>
      <c r="BGU15" s="232"/>
      <c r="BGV15" s="233"/>
      <c r="BGW15" s="233"/>
      <c r="BGX15" s="233"/>
      <c r="BGY15" s="233"/>
      <c r="BGZ15" s="233"/>
      <c r="BHA15" s="233"/>
      <c r="BHB15" s="232"/>
      <c r="BHC15" s="233"/>
      <c r="BHD15" s="233"/>
      <c r="BHE15" s="233"/>
      <c r="BHF15" s="233"/>
      <c r="BHG15" s="233"/>
      <c r="BHH15" s="233"/>
      <c r="BHI15" s="232"/>
      <c r="BHJ15" s="233"/>
      <c r="BHK15" s="233"/>
      <c r="BHL15" s="233"/>
      <c r="BHM15" s="233"/>
      <c r="BHN15" s="233"/>
      <c r="BHO15" s="233"/>
      <c r="BHP15" s="232"/>
      <c r="BHQ15" s="233"/>
      <c r="BHR15" s="233"/>
      <c r="BHS15" s="233"/>
      <c r="BHT15" s="233"/>
      <c r="BHU15" s="233"/>
      <c r="BHV15" s="233"/>
      <c r="BHW15" s="232"/>
      <c r="BHX15" s="233"/>
      <c r="BHY15" s="233"/>
      <c r="BHZ15" s="233"/>
      <c r="BIA15" s="233"/>
      <c r="BIB15" s="233"/>
      <c r="BIC15" s="233"/>
      <c r="BID15" s="232"/>
      <c r="BIE15" s="233"/>
      <c r="BIF15" s="233"/>
      <c r="BIG15" s="233"/>
      <c r="BIH15" s="233"/>
      <c r="BII15" s="233"/>
      <c r="BIJ15" s="233"/>
      <c r="BIK15" s="232"/>
      <c r="BIL15" s="233"/>
      <c r="BIM15" s="233"/>
      <c r="BIN15" s="233"/>
      <c r="BIO15" s="233"/>
      <c r="BIP15" s="233"/>
      <c r="BIQ15" s="233"/>
      <c r="BIR15" s="232"/>
      <c r="BIS15" s="233"/>
      <c r="BIT15" s="233"/>
      <c r="BIU15" s="233"/>
      <c r="BIV15" s="233"/>
      <c r="BIW15" s="233"/>
      <c r="BIX15" s="233"/>
      <c r="BIY15" s="232"/>
      <c r="BIZ15" s="233"/>
      <c r="BJA15" s="233"/>
      <c r="BJB15" s="233"/>
      <c r="BJC15" s="233"/>
      <c r="BJD15" s="233"/>
      <c r="BJE15" s="233"/>
      <c r="BJF15" s="232"/>
      <c r="BJG15" s="233"/>
      <c r="BJH15" s="233"/>
      <c r="BJI15" s="233"/>
      <c r="BJJ15" s="233"/>
      <c r="BJK15" s="233"/>
      <c r="BJL15" s="233"/>
      <c r="BJM15" s="232"/>
      <c r="BJN15" s="233"/>
      <c r="BJO15" s="233"/>
      <c r="BJP15" s="233"/>
      <c r="BJQ15" s="233"/>
      <c r="BJR15" s="233"/>
      <c r="BJS15" s="233"/>
      <c r="BJT15" s="232"/>
      <c r="BJU15" s="233"/>
      <c r="BJV15" s="233"/>
      <c r="BJW15" s="233"/>
      <c r="BJX15" s="233"/>
      <c r="BJY15" s="233"/>
      <c r="BJZ15" s="233"/>
      <c r="BKA15" s="232"/>
      <c r="BKB15" s="233"/>
      <c r="BKC15" s="233"/>
      <c r="BKD15" s="233"/>
      <c r="BKE15" s="233"/>
      <c r="BKF15" s="233"/>
      <c r="BKG15" s="233"/>
      <c r="BKH15" s="232"/>
      <c r="BKI15" s="233"/>
      <c r="BKJ15" s="233"/>
      <c r="BKK15" s="233"/>
      <c r="BKL15" s="233"/>
      <c r="BKM15" s="233"/>
      <c r="BKN15" s="233"/>
      <c r="BKO15" s="232"/>
      <c r="BKP15" s="233"/>
      <c r="BKQ15" s="233"/>
      <c r="BKR15" s="233"/>
      <c r="BKS15" s="233"/>
      <c r="BKT15" s="233"/>
      <c r="BKU15" s="233"/>
      <c r="BKV15" s="232"/>
      <c r="BKW15" s="233"/>
      <c r="BKX15" s="233"/>
      <c r="BKY15" s="233"/>
      <c r="BKZ15" s="233"/>
      <c r="BLA15" s="233"/>
      <c r="BLB15" s="233"/>
      <c r="BLC15" s="232"/>
      <c r="BLD15" s="233"/>
      <c r="BLE15" s="233"/>
      <c r="BLF15" s="233"/>
      <c r="BLG15" s="233"/>
      <c r="BLH15" s="233"/>
      <c r="BLI15" s="233"/>
      <c r="BLJ15" s="232"/>
      <c r="BLK15" s="233"/>
      <c r="BLL15" s="233"/>
      <c r="BLM15" s="233"/>
      <c r="BLN15" s="233"/>
      <c r="BLO15" s="233"/>
      <c r="BLP15" s="233"/>
      <c r="BLQ15" s="232"/>
      <c r="BLR15" s="233"/>
      <c r="BLS15" s="233"/>
      <c r="BLT15" s="233"/>
      <c r="BLU15" s="233"/>
      <c r="BLV15" s="233"/>
      <c r="BLW15" s="233"/>
      <c r="BLX15" s="232"/>
      <c r="BLY15" s="233"/>
      <c r="BLZ15" s="233"/>
      <c r="BMA15" s="233"/>
      <c r="BMB15" s="233"/>
      <c r="BMC15" s="233"/>
      <c r="BMD15" s="233"/>
      <c r="BME15" s="232"/>
      <c r="BMF15" s="233"/>
      <c r="BMG15" s="233"/>
      <c r="BMH15" s="233"/>
      <c r="BMI15" s="233"/>
      <c r="BMJ15" s="233"/>
      <c r="BMK15" s="233"/>
      <c r="BML15" s="232"/>
      <c r="BMM15" s="233"/>
      <c r="BMN15" s="233"/>
      <c r="BMO15" s="233"/>
      <c r="BMP15" s="233"/>
      <c r="BMQ15" s="233"/>
      <c r="BMR15" s="233"/>
      <c r="BMS15" s="232"/>
      <c r="BMT15" s="233"/>
      <c r="BMU15" s="233"/>
      <c r="BMV15" s="233"/>
      <c r="BMW15" s="233"/>
      <c r="BMX15" s="233"/>
      <c r="BMY15" s="233"/>
      <c r="BMZ15" s="232"/>
      <c r="BNA15" s="233"/>
      <c r="BNB15" s="233"/>
      <c r="BNC15" s="233"/>
      <c r="BND15" s="233"/>
      <c r="BNE15" s="233"/>
      <c r="BNF15" s="233"/>
      <c r="BNG15" s="232"/>
      <c r="BNH15" s="233"/>
      <c r="BNI15" s="233"/>
      <c r="BNJ15" s="233"/>
      <c r="BNK15" s="233"/>
      <c r="BNL15" s="233"/>
      <c r="BNM15" s="233"/>
      <c r="BNN15" s="232"/>
      <c r="BNO15" s="233"/>
      <c r="BNP15" s="233"/>
      <c r="BNQ15" s="233"/>
      <c r="BNR15" s="233"/>
      <c r="BNS15" s="233"/>
      <c r="BNT15" s="233"/>
      <c r="BNU15" s="232"/>
      <c r="BNV15" s="233"/>
      <c r="BNW15" s="233"/>
      <c r="BNX15" s="233"/>
      <c r="BNY15" s="233"/>
      <c r="BNZ15" s="233"/>
      <c r="BOA15" s="233"/>
      <c r="BOB15" s="232"/>
      <c r="BOC15" s="233"/>
      <c r="BOD15" s="233"/>
      <c r="BOE15" s="233"/>
      <c r="BOF15" s="233"/>
      <c r="BOG15" s="233"/>
      <c r="BOH15" s="233"/>
      <c r="BOI15" s="232"/>
      <c r="BOJ15" s="233"/>
      <c r="BOK15" s="233"/>
      <c r="BOL15" s="233"/>
      <c r="BOM15" s="233"/>
      <c r="BON15" s="233"/>
      <c r="BOO15" s="233"/>
      <c r="BOP15" s="232"/>
      <c r="BOQ15" s="233"/>
      <c r="BOR15" s="233"/>
      <c r="BOS15" s="233"/>
      <c r="BOT15" s="233"/>
      <c r="BOU15" s="233"/>
      <c r="BOV15" s="233"/>
      <c r="BOW15" s="232"/>
      <c r="BOX15" s="233"/>
      <c r="BOY15" s="233"/>
      <c r="BOZ15" s="233"/>
      <c r="BPA15" s="233"/>
      <c r="BPB15" s="233"/>
      <c r="BPC15" s="233"/>
      <c r="BPD15" s="232"/>
      <c r="BPE15" s="233"/>
      <c r="BPF15" s="233"/>
      <c r="BPG15" s="233"/>
      <c r="BPH15" s="233"/>
      <c r="BPI15" s="233"/>
      <c r="BPJ15" s="233"/>
      <c r="BPK15" s="232"/>
      <c r="BPL15" s="233"/>
      <c r="BPM15" s="233"/>
      <c r="BPN15" s="233"/>
      <c r="BPO15" s="233"/>
      <c r="BPP15" s="233"/>
      <c r="BPQ15" s="233"/>
      <c r="BPR15" s="232"/>
      <c r="BPS15" s="233"/>
      <c r="BPT15" s="233"/>
      <c r="BPU15" s="233"/>
      <c r="BPV15" s="233"/>
      <c r="BPW15" s="233"/>
      <c r="BPX15" s="233"/>
      <c r="BPY15" s="232"/>
      <c r="BPZ15" s="233"/>
      <c r="BQA15" s="233"/>
      <c r="BQB15" s="233"/>
      <c r="BQC15" s="233"/>
      <c r="BQD15" s="233"/>
      <c r="BQE15" s="233"/>
      <c r="BQF15" s="232"/>
      <c r="BQG15" s="233"/>
      <c r="BQH15" s="233"/>
      <c r="BQI15" s="233"/>
      <c r="BQJ15" s="233"/>
      <c r="BQK15" s="233"/>
      <c r="BQL15" s="233"/>
      <c r="BQM15" s="232"/>
      <c r="BQN15" s="233"/>
      <c r="BQO15" s="233"/>
      <c r="BQP15" s="233"/>
      <c r="BQQ15" s="233"/>
      <c r="BQR15" s="233"/>
      <c r="BQS15" s="233"/>
      <c r="BQT15" s="232"/>
      <c r="BQU15" s="233"/>
      <c r="BQV15" s="233"/>
      <c r="BQW15" s="233"/>
      <c r="BQX15" s="233"/>
      <c r="BQY15" s="233"/>
      <c r="BQZ15" s="233"/>
      <c r="BRA15" s="232"/>
      <c r="BRB15" s="233"/>
      <c r="BRC15" s="233"/>
      <c r="BRD15" s="233"/>
      <c r="BRE15" s="233"/>
      <c r="BRF15" s="233"/>
      <c r="BRG15" s="233"/>
      <c r="BRH15" s="232"/>
      <c r="BRI15" s="233"/>
      <c r="BRJ15" s="233"/>
      <c r="BRK15" s="233"/>
      <c r="BRL15" s="233"/>
      <c r="BRM15" s="233"/>
      <c r="BRN15" s="233"/>
      <c r="BRO15" s="232"/>
      <c r="BRP15" s="233"/>
      <c r="BRQ15" s="233"/>
      <c r="BRR15" s="233"/>
      <c r="BRS15" s="233"/>
      <c r="BRT15" s="233"/>
      <c r="BRU15" s="233"/>
      <c r="BRV15" s="232"/>
      <c r="BRW15" s="233"/>
      <c r="BRX15" s="233"/>
      <c r="BRY15" s="233"/>
      <c r="BRZ15" s="233"/>
      <c r="BSA15" s="233"/>
      <c r="BSB15" s="233"/>
      <c r="BSC15" s="232"/>
      <c r="BSD15" s="233"/>
      <c r="BSE15" s="233"/>
      <c r="BSF15" s="233"/>
      <c r="BSG15" s="233"/>
      <c r="BSH15" s="233"/>
      <c r="BSI15" s="233"/>
      <c r="BSJ15" s="232"/>
      <c r="BSK15" s="233"/>
      <c r="BSL15" s="233"/>
      <c r="BSM15" s="233"/>
      <c r="BSN15" s="233"/>
      <c r="BSO15" s="233"/>
      <c r="BSP15" s="233"/>
      <c r="BSQ15" s="232"/>
      <c r="BSR15" s="233"/>
      <c r="BSS15" s="233"/>
      <c r="BST15" s="233"/>
      <c r="BSU15" s="233"/>
      <c r="BSV15" s="233"/>
      <c r="BSW15" s="233"/>
      <c r="BSX15" s="232"/>
      <c r="BSY15" s="233"/>
      <c r="BSZ15" s="233"/>
      <c r="BTA15" s="233"/>
      <c r="BTB15" s="233"/>
      <c r="BTC15" s="233"/>
      <c r="BTD15" s="233"/>
      <c r="BTE15" s="232"/>
      <c r="BTF15" s="233"/>
      <c r="BTG15" s="233"/>
      <c r="BTH15" s="233"/>
      <c r="BTI15" s="233"/>
      <c r="BTJ15" s="233"/>
      <c r="BTK15" s="233"/>
      <c r="BTL15" s="232"/>
      <c r="BTM15" s="233"/>
      <c r="BTN15" s="233"/>
      <c r="BTO15" s="233"/>
      <c r="BTP15" s="233"/>
      <c r="BTQ15" s="233"/>
      <c r="BTR15" s="233"/>
      <c r="BTS15" s="232"/>
      <c r="BTT15" s="233"/>
      <c r="BTU15" s="233"/>
      <c r="BTV15" s="233"/>
      <c r="BTW15" s="233"/>
      <c r="BTX15" s="233"/>
      <c r="BTY15" s="233"/>
      <c r="BTZ15" s="232"/>
      <c r="BUA15" s="233"/>
      <c r="BUB15" s="233"/>
      <c r="BUC15" s="233"/>
      <c r="BUD15" s="233"/>
      <c r="BUE15" s="233"/>
      <c r="BUF15" s="233"/>
      <c r="BUG15" s="232"/>
      <c r="BUH15" s="233"/>
      <c r="BUI15" s="233"/>
      <c r="BUJ15" s="233"/>
      <c r="BUK15" s="233"/>
      <c r="BUL15" s="233"/>
      <c r="BUM15" s="233"/>
      <c r="BUN15" s="232"/>
      <c r="BUO15" s="233"/>
      <c r="BUP15" s="233"/>
      <c r="BUQ15" s="233"/>
      <c r="BUR15" s="233"/>
      <c r="BUS15" s="233"/>
      <c r="BUT15" s="233"/>
      <c r="BUU15" s="232"/>
      <c r="BUV15" s="233"/>
      <c r="BUW15" s="233"/>
      <c r="BUX15" s="233"/>
      <c r="BUY15" s="233"/>
      <c r="BUZ15" s="233"/>
      <c r="BVA15" s="233"/>
      <c r="BVB15" s="232"/>
      <c r="BVC15" s="233"/>
      <c r="BVD15" s="233"/>
      <c r="BVE15" s="233"/>
      <c r="BVF15" s="233"/>
      <c r="BVG15" s="233"/>
      <c r="BVH15" s="233"/>
      <c r="BVI15" s="232"/>
      <c r="BVJ15" s="233"/>
      <c r="BVK15" s="233"/>
      <c r="BVL15" s="233"/>
      <c r="BVM15" s="233"/>
      <c r="BVN15" s="233"/>
      <c r="BVO15" s="233"/>
      <c r="BVP15" s="232"/>
      <c r="BVQ15" s="233"/>
      <c r="BVR15" s="233"/>
      <c r="BVS15" s="233"/>
      <c r="BVT15" s="233"/>
      <c r="BVU15" s="233"/>
      <c r="BVV15" s="233"/>
      <c r="BVW15" s="232"/>
      <c r="BVX15" s="233"/>
      <c r="BVY15" s="233"/>
      <c r="BVZ15" s="233"/>
      <c r="BWA15" s="233"/>
      <c r="BWB15" s="233"/>
      <c r="BWC15" s="233"/>
      <c r="BWD15" s="232"/>
      <c r="BWE15" s="233"/>
      <c r="BWF15" s="233"/>
      <c r="BWG15" s="233"/>
      <c r="BWH15" s="233"/>
      <c r="BWI15" s="233"/>
      <c r="BWJ15" s="233"/>
      <c r="BWK15" s="232"/>
      <c r="BWL15" s="233"/>
      <c r="BWM15" s="233"/>
      <c r="BWN15" s="233"/>
      <c r="BWO15" s="233"/>
      <c r="BWP15" s="233"/>
      <c r="BWQ15" s="233"/>
      <c r="BWR15" s="232"/>
      <c r="BWS15" s="233"/>
      <c r="BWT15" s="233"/>
      <c r="BWU15" s="233"/>
      <c r="BWV15" s="233"/>
      <c r="BWW15" s="233"/>
      <c r="BWX15" s="233"/>
      <c r="BWY15" s="232"/>
      <c r="BWZ15" s="233"/>
      <c r="BXA15" s="233"/>
      <c r="BXB15" s="233"/>
      <c r="BXC15" s="233"/>
      <c r="BXD15" s="233"/>
      <c r="BXE15" s="233"/>
      <c r="BXF15" s="232"/>
      <c r="BXG15" s="233"/>
      <c r="BXH15" s="233"/>
      <c r="BXI15" s="233"/>
      <c r="BXJ15" s="233"/>
      <c r="BXK15" s="233"/>
      <c r="BXL15" s="233"/>
      <c r="BXM15" s="232"/>
      <c r="BXN15" s="233"/>
      <c r="BXO15" s="233"/>
      <c r="BXP15" s="233"/>
      <c r="BXQ15" s="233"/>
      <c r="BXR15" s="233"/>
      <c r="BXS15" s="233"/>
      <c r="BXT15" s="232"/>
      <c r="BXU15" s="233"/>
      <c r="BXV15" s="233"/>
      <c r="BXW15" s="233"/>
      <c r="BXX15" s="233"/>
      <c r="BXY15" s="233"/>
      <c r="BXZ15" s="233"/>
      <c r="BYA15" s="232"/>
      <c r="BYB15" s="233"/>
      <c r="BYC15" s="233"/>
      <c r="BYD15" s="233"/>
      <c r="BYE15" s="233"/>
      <c r="BYF15" s="233"/>
      <c r="BYG15" s="233"/>
      <c r="BYH15" s="232"/>
      <c r="BYI15" s="233"/>
      <c r="BYJ15" s="233"/>
      <c r="BYK15" s="233"/>
      <c r="BYL15" s="233"/>
      <c r="BYM15" s="233"/>
      <c r="BYN15" s="233"/>
      <c r="BYO15" s="232"/>
      <c r="BYP15" s="233"/>
      <c r="BYQ15" s="233"/>
      <c r="BYR15" s="233"/>
      <c r="BYS15" s="233"/>
      <c r="BYT15" s="233"/>
      <c r="BYU15" s="233"/>
      <c r="BYV15" s="232"/>
      <c r="BYW15" s="233"/>
      <c r="BYX15" s="233"/>
      <c r="BYY15" s="233"/>
      <c r="BYZ15" s="233"/>
      <c r="BZA15" s="233"/>
      <c r="BZB15" s="233"/>
      <c r="BZC15" s="232"/>
      <c r="BZD15" s="233"/>
      <c r="BZE15" s="233"/>
      <c r="BZF15" s="233"/>
      <c r="BZG15" s="233"/>
      <c r="BZH15" s="233"/>
      <c r="BZI15" s="233"/>
      <c r="BZJ15" s="232"/>
      <c r="BZK15" s="233"/>
      <c r="BZL15" s="233"/>
      <c r="BZM15" s="233"/>
      <c r="BZN15" s="233"/>
      <c r="BZO15" s="233"/>
      <c r="BZP15" s="233"/>
      <c r="BZQ15" s="232"/>
      <c r="BZR15" s="233"/>
      <c r="BZS15" s="233"/>
      <c r="BZT15" s="233"/>
      <c r="BZU15" s="233"/>
      <c r="BZV15" s="233"/>
      <c r="BZW15" s="233"/>
      <c r="BZX15" s="232"/>
      <c r="BZY15" s="233"/>
      <c r="BZZ15" s="233"/>
      <c r="CAA15" s="233"/>
      <c r="CAB15" s="233"/>
      <c r="CAC15" s="233"/>
      <c r="CAD15" s="233"/>
      <c r="CAE15" s="232"/>
      <c r="CAF15" s="233"/>
      <c r="CAG15" s="233"/>
      <c r="CAH15" s="233"/>
      <c r="CAI15" s="233"/>
      <c r="CAJ15" s="233"/>
      <c r="CAK15" s="233"/>
      <c r="CAL15" s="232"/>
      <c r="CAM15" s="233"/>
      <c r="CAN15" s="233"/>
      <c r="CAO15" s="233"/>
      <c r="CAP15" s="233"/>
      <c r="CAQ15" s="233"/>
      <c r="CAR15" s="233"/>
      <c r="CAS15" s="232"/>
      <c r="CAT15" s="233"/>
      <c r="CAU15" s="233"/>
      <c r="CAV15" s="233"/>
      <c r="CAW15" s="233"/>
      <c r="CAX15" s="233"/>
      <c r="CAY15" s="233"/>
      <c r="CAZ15" s="232"/>
      <c r="CBA15" s="233"/>
      <c r="CBB15" s="233"/>
      <c r="CBC15" s="233"/>
      <c r="CBD15" s="233"/>
      <c r="CBE15" s="233"/>
      <c r="CBF15" s="233"/>
      <c r="CBG15" s="232"/>
      <c r="CBH15" s="233"/>
      <c r="CBI15" s="233"/>
      <c r="CBJ15" s="233"/>
      <c r="CBK15" s="233"/>
      <c r="CBL15" s="233"/>
      <c r="CBM15" s="233"/>
      <c r="CBN15" s="232"/>
      <c r="CBO15" s="233"/>
      <c r="CBP15" s="233"/>
      <c r="CBQ15" s="233"/>
      <c r="CBR15" s="233"/>
      <c r="CBS15" s="233"/>
      <c r="CBT15" s="233"/>
      <c r="CBU15" s="232"/>
      <c r="CBV15" s="233"/>
      <c r="CBW15" s="233"/>
      <c r="CBX15" s="233"/>
      <c r="CBY15" s="233"/>
      <c r="CBZ15" s="233"/>
      <c r="CCA15" s="233"/>
      <c r="CCB15" s="232"/>
      <c r="CCC15" s="233"/>
      <c r="CCD15" s="233"/>
      <c r="CCE15" s="233"/>
      <c r="CCF15" s="233"/>
      <c r="CCG15" s="233"/>
      <c r="CCH15" s="233"/>
      <c r="CCI15" s="232"/>
      <c r="CCJ15" s="233"/>
      <c r="CCK15" s="233"/>
      <c r="CCL15" s="233"/>
      <c r="CCM15" s="233"/>
      <c r="CCN15" s="233"/>
      <c r="CCO15" s="233"/>
      <c r="CCP15" s="232"/>
      <c r="CCQ15" s="233"/>
      <c r="CCR15" s="233"/>
      <c r="CCS15" s="233"/>
      <c r="CCT15" s="233"/>
      <c r="CCU15" s="233"/>
      <c r="CCV15" s="233"/>
      <c r="CCW15" s="232"/>
      <c r="CCX15" s="233"/>
      <c r="CCY15" s="233"/>
      <c r="CCZ15" s="233"/>
      <c r="CDA15" s="233"/>
      <c r="CDB15" s="233"/>
      <c r="CDC15" s="233"/>
      <c r="CDD15" s="232"/>
      <c r="CDE15" s="233"/>
      <c r="CDF15" s="233"/>
      <c r="CDG15" s="233"/>
      <c r="CDH15" s="233"/>
      <c r="CDI15" s="233"/>
      <c r="CDJ15" s="233"/>
      <c r="CDK15" s="232"/>
      <c r="CDL15" s="233"/>
      <c r="CDM15" s="233"/>
      <c r="CDN15" s="233"/>
      <c r="CDO15" s="233"/>
      <c r="CDP15" s="233"/>
      <c r="CDQ15" s="233"/>
      <c r="CDR15" s="232"/>
      <c r="CDS15" s="233"/>
      <c r="CDT15" s="233"/>
      <c r="CDU15" s="233"/>
      <c r="CDV15" s="233"/>
      <c r="CDW15" s="233"/>
      <c r="CDX15" s="233"/>
      <c r="CDY15" s="232"/>
      <c r="CDZ15" s="233"/>
      <c r="CEA15" s="233"/>
      <c r="CEB15" s="233"/>
      <c r="CEC15" s="233"/>
      <c r="CED15" s="233"/>
      <c r="CEE15" s="233"/>
      <c r="CEF15" s="232"/>
      <c r="CEG15" s="233"/>
      <c r="CEH15" s="233"/>
      <c r="CEI15" s="233"/>
      <c r="CEJ15" s="233"/>
      <c r="CEK15" s="233"/>
      <c r="CEL15" s="233"/>
      <c r="CEM15" s="232"/>
      <c r="CEN15" s="233"/>
      <c r="CEO15" s="233"/>
      <c r="CEP15" s="233"/>
      <c r="CEQ15" s="233"/>
      <c r="CER15" s="233"/>
      <c r="CES15" s="233"/>
      <c r="CET15" s="232"/>
      <c r="CEU15" s="233"/>
      <c r="CEV15" s="233"/>
      <c r="CEW15" s="233"/>
      <c r="CEX15" s="233"/>
      <c r="CEY15" s="233"/>
      <c r="CEZ15" s="233"/>
      <c r="CFA15" s="232"/>
      <c r="CFB15" s="233"/>
      <c r="CFC15" s="233"/>
      <c r="CFD15" s="233"/>
      <c r="CFE15" s="233"/>
      <c r="CFF15" s="233"/>
      <c r="CFG15" s="233"/>
      <c r="CFH15" s="232"/>
      <c r="CFI15" s="233"/>
      <c r="CFJ15" s="233"/>
      <c r="CFK15" s="233"/>
      <c r="CFL15" s="233"/>
      <c r="CFM15" s="233"/>
      <c r="CFN15" s="233"/>
      <c r="CFO15" s="232"/>
      <c r="CFP15" s="233"/>
      <c r="CFQ15" s="233"/>
      <c r="CFR15" s="233"/>
      <c r="CFS15" s="233"/>
      <c r="CFT15" s="233"/>
      <c r="CFU15" s="233"/>
      <c r="CFV15" s="232"/>
      <c r="CFW15" s="233"/>
      <c r="CFX15" s="233"/>
      <c r="CFY15" s="233"/>
      <c r="CFZ15" s="233"/>
      <c r="CGA15" s="233"/>
      <c r="CGB15" s="233"/>
      <c r="CGC15" s="232"/>
      <c r="CGD15" s="233"/>
      <c r="CGE15" s="233"/>
      <c r="CGF15" s="233"/>
      <c r="CGG15" s="233"/>
      <c r="CGH15" s="233"/>
      <c r="CGI15" s="233"/>
      <c r="CGJ15" s="232"/>
      <c r="CGK15" s="233"/>
      <c r="CGL15" s="233"/>
      <c r="CGM15" s="233"/>
      <c r="CGN15" s="233"/>
      <c r="CGO15" s="233"/>
      <c r="CGP15" s="233"/>
      <c r="CGQ15" s="232"/>
      <c r="CGR15" s="233"/>
      <c r="CGS15" s="233"/>
      <c r="CGT15" s="233"/>
      <c r="CGU15" s="233"/>
      <c r="CGV15" s="233"/>
      <c r="CGW15" s="233"/>
      <c r="CGX15" s="232"/>
      <c r="CGY15" s="233"/>
      <c r="CGZ15" s="233"/>
      <c r="CHA15" s="233"/>
      <c r="CHB15" s="233"/>
      <c r="CHC15" s="233"/>
      <c r="CHD15" s="233"/>
      <c r="CHE15" s="232"/>
      <c r="CHF15" s="233"/>
      <c r="CHG15" s="233"/>
      <c r="CHH15" s="233"/>
      <c r="CHI15" s="233"/>
      <c r="CHJ15" s="233"/>
      <c r="CHK15" s="233"/>
      <c r="CHL15" s="232"/>
      <c r="CHM15" s="233"/>
      <c r="CHN15" s="233"/>
      <c r="CHO15" s="233"/>
      <c r="CHP15" s="233"/>
      <c r="CHQ15" s="233"/>
      <c r="CHR15" s="233"/>
      <c r="CHS15" s="232"/>
      <c r="CHT15" s="233"/>
      <c r="CHU15" s="233"/>
      <c r="CHV15" s="233"/>
      <c r="CHW15" s="233"/>
      <c r="CHX15" s="233"/>
      <c r="CHY15" s="233"/>
      <c r="CHZ15" s="232"/>
      <c r="CIA15" s="233"/>
      <c r="CIB15" s="233"/>
      <c r="CIC15" s="233"/>
      <c r="CID15" s="233"/>
      <c r="CIE15" s="233"/>
      <c r="CIF15" s="233"/>
      <c r="CIG15" s="232"/>
      <c r="CIH15" s="233"/>
      <c r="CII15" s="233"/>
      <c r="CIJ15" s="233"/>
      <c r="CIK15" s="233"/>
      <c r="CIL15" s="233"/>
      <c r="CIM15" s="233"/>
      <c r="CIN15" s="232"/>
      <c r="CIO15" s="233"/>
      <c r="CIP15" s="233"/>
      <c r="CIQ15" s="233"/>
      <c r="CIR15" s="233"/>
      <c r="CIS15" s="233"/>
      <c r="CIT15" s="233"/>
      <c r="CIU15" s="232"/>
      <c r="CIV15" s="233"/>
      <c r="CIW15" s="233"/>
      <c r="CIX15" s="233"/>
      <c r="CIY15" s="233"/>
      <c r="CIZ15" s="233"/>
      <c r="CJA15" s="233"/>
      <c r="CJB15" s="232"/>
      <c r="CJC15" s="233"/>
      <c r="CJD15" s="233"/>
      <c r="CJE15" s="233"/>
      <c r="CJF15" s="233"/>
      <c r="CJG15" s="233"/>
      <c r="CJH15" s="233"/>
      <c r="CJI15" s="232"/>
      <c r="CJJ15" s="233"/>
      <c r="CJK15" s="233"/>
      <c r="CJL15" s="233"/>
      <c r="CJM15" s="233"/>
      <c r="CJN15" s="233"/>
      <c r="CJO15" s="233"/>
      <c r="CJP15" s="232"/>
      <c r="CJQ15" s="233"/>
      <c r="CJR15" s="233"/>
      <c r="CJS15" s="233"/>
      <c r="CJT15" s="233"/>
      <c r="CJU15" s="233"/>
      <c r="CJV15" s="233"/>
      <c r="CJW15" s="232"/>
      <c r="CJX15" s="233"/>
      <c r="CJY15" s="233"/>
      <c r="CJZ15" s="233"/>
      <c r="CKA15" s="233"/>
      <c r="CKB15" s="233"/>
      <c r="CKC15" s="233"/>
      <c r="CKD15" s="232"/>
      <c r="CKE15" s="233"/>
      <c r="CKF15" s="233"/>
      <c r="CKG15" s="233"/>
      <c r="CKH15" s="233"/>
      <c r="CKI15" s="233"/>
      <c r="CKJ15" s="233"/>
      <c r="CKK15" s="232"/>
      <c r="CKL15" s="233"/>
      <c r="CKM15" s="233"/>
      <c r="CKN15" s="233"/>
      <c r="CKO15" s="233"/>
      <c r="CKP15" s="233"/>
      <c r="CKQ15" s="233"/>
      <c r="CKR15" s="232"/>
      <c r="CKS15" s="233"/>
      <c r="CKT15" s="233"/>
      <c r="CKU15" s="233"/>
      <c r="CKV15" s="233"/>
      <c r="CKW15" s="233"/>
      <c r="CKX15" s="233"/>
      <c r="CKY15" s="232"/>
      <c r="CKZ15" s="233"/>
      <c r="CLA15" s="233"/>
      <c r="CLB15" s="233"/>
      <c r="CLC15" s="233"/>
      <c r="CLD15" s="233"/>
      <c r="CLE15" s="233"/>
      <c r="CLF15" s="232"/>
      <c r="CLG15" s="233"/>
      <c r="CLH15" s="233"/>
      <c r="CLI15" s="233"/>
      <c r="CLJ15" s="233"/>
      <c r="CLK15" s="233"/>
      <c r="CLL15" s="233"/>
      <c r="CLM15" s="232"/>
      <c r="CLN15" s="233"/>
      <c r="CLO15" s="233"/>
      <c r="CLP15" s="233"/>
      <c r="CLQ15" s="233"/>
      <c r="CLR15" s="233"/>
      <c r="CLS15" s="233"/>
      <c r="CLT15" s="232"/>
      <c r="CLU15" s="233"/>
      <c r="CLV15" s="233"/>
      <c r="CLW15" s="233"/>
      <c r="CLX15" s="233"/>
      <c r="CLY15" s="233"/>
      <c r="CLZ15" s="233"/>
      <c r="CMA15" s="232"/>
      <c r="CMB15" s="233"/>
      <c r="CMC15" s="233"/>
      <c r="CMD15" s="233"/>
      <c r="CME15" s="233"/>
      <c r="CMF15" s="233"/>
      <c r="CMG15" s="233"/>
      <c r="CMH15" s="232"/>
      <c r="CMI15" s="233"/>
      <c r="CMJ15" s="233"/>
      <c r="CMK15" s="233"/>
      <c r="CML15" s="233"/>
      <c r="CMM15" s="233"/>
      <c r="CMN15" s="233"/>
      <c r="CMO15" s="232"/>
      <c r="CMP15" s="233"/>
      <c r="CMQ15" s="233"/>
      <c r="CMR15" s="233"/>
      <c r="CMS15" s="233"/>
      <c r="CMT15" s="233"/>
      <c r="CMU15" s="233"/>
      <c r="CMV15" s="232"/>
      <c r="CMW15" s="233"/>
      <c r="CMX15" s="233"/>
      <c r="CMY15" s="233"/>
      <c r="CMZ15" s="233"/>
      <c r="CNA15" s="233"/>
      <c r="CNB15" s="233"/>
      <c r="CNC15" s="232"/>
      <c r="CND15" s="233"/>
      <c r="CNE15" s="233"/>
      <c r="CNF15" s="233"/>
      <c r="CNG15" s="233"/>
      <c r="CNH15" s="233"/>
      <c r="CNI15" s="233"/>
      <c r="CNJ15" s="232"/>
      <c r="CNK15" s="233"/>
      <c r="CNL15" s="233"/>
      <c r="CNM15" s="233"/>
      <c r="CNN15" s="233"/>
      <c r="CNO15" s="233"/>
      <c r="CNP15" s="233"/>
      <c r="CNQ15" s="232"/>
      <c r="CNR15" s="233"/>
      <c r="CNS15" s="233"/>
      <c r="CNT15" s="233"/>
      <c r="CNU15" s="233"/>
      <c r="CNV15" s="233"/>
      <c r="CNW15" s="233"/>
      <c r="CNX15" s="232"/>
      <c r="CNY15" s="233"/>
      <c r="CNZ15" s="233"/>
      <c r="COA15" s="233"/>
      <c r="COB15" s="233"/>
      <c r="COC15" s="233"/>
      <c r="COD15" s="233"/>
      <c r="COE15" s="232"/>
      <c r="COF15" s="233"/>
      <c r="COG15" s="233"/>
      <c r="COH15" s="233"/>
      <c r="COI15" s="233"/>
      <c r="COJ15" s="233"/>
      <c r="COK15" s="233"/>
      <c r="COL15" s="232"/>
      <c r="COM15" s="233"/>
      <c r="CON15" s="233"/>
      <c r="COO15" s="233"/>
      <c r="COP15" s="233"/>
      <c r="COQ15" s="233"/>
      <c r="COR15" s="233"/>
      <c r="COS15" s="232"/>
      <c r="COT15" s="233"/>
      <c r="COU15" s="233"/>
      <c r="COV15" s="233"/>
      <c r="COW15" s="233"/>
      <c r="COX15" s="233"/>
      <c r="COY15" s="233"/>
      <c r="COZ15" s="232"/>
      <c r="CPA15" s="233"/>
      <c r="CPB15" s="233"/>
      <c r="CPC15" s="233"/>
      <c r="CPD15" s="233"/>
      <c r="CPE15" s="233"/>
      <c r="CPF15" s="233"/>
      <c r="CPG15" s="232"/>
      <c r="CPH15" s="233"/>
      <c r="CPI15" s="233"/>
      <c r="CPJ15" s="233"/>
      <c r="CPK15" s="233"/>
      <c r="CPL15" s="233"/>
      <c r="CPM15" s="233"/>
      <c r="CPN15" s="232"/>
      <c r="CPO15" s="233"/>
      <c r="CPP15" s="233"/>
      <c r="CPQ15" s="233"/>
      <c r="CPR15" s="233"/>
      <c r="CPS15" s="233"/>
      <c r="CPT15" s="233"/>
      <c r="CPU15" s="232"/>
      <c r="CPV15" s="233"/>
      <c r="CPW15" s="233"/>
      <c r="CPX15" s="233"/>
      <c r="CPY15" s="233"/>
      <c r="CPZ15" s="233"/>
      <c r="CQA15" s="233"/>
      <c r="CQB15" s="232"/>
      <c r="CQC15" s="233"/>
      <c r="CQD15" s="233"/>
      <c r="CQE15" s="233"/>
      <c r="CQF15" s="233"/>
      <c r="CQG15" s="233"/>
      <c r="CQH15" s="233"/>
      <c r="CQI15" s="232"/>
      <c r="CQJ15" s="233"/>
      <c r="CQK15" s="233"/>
      <c r="CQL15" s="233"/>
      <c r="CQM15" s="233"/>
      <c r="CQN15" s="233"/>
      <c r="CQO15" s="233"/>
      <c r="CQP15" s="232"/>
      <c r="CQQ15" s="233"/>
      <c r="CQR15" s="233"/>
      <c r="CQS15" s="233"/>
      <c r="CQT15" s="233"/>
      <c r="CQU15" s="233"/>
      <c r="CQV15" s="233"/>
      <c r="CQW15" s="232"/>
      <c r="CQX15" s="233"/>
      <c r="CQY15" s="233"/>
      <c r="CQZ15" s="233"/>
      <c r="CRA15" s="233"/>
      <c r="CRB15" s="233"/>
      <c r="CRC15" s="233"/>
      <c r="CRD15" s="232"/>
      <c r="CRE15" s="233"/>
      <c r="CRF15" s="233"/>
      <c r="CRG15" s="233"/>
      <c r="CRH15" s="233"/>
      <c r="CRI15" s="233"/>
      <c r="CRJ15" s="233"/>
      <c r="CRK15" s="232"/>
      <c r="CRL15" s="233"/>
      <c r="CRM15" s="233"/>
      <c r="CRN15" s="233"/>
      <c r="CRO15" s="233"/>
      <c r="CRP15" s="233"/>
      <c r="CRQ15" s="233"/>
      <c r="CRR15" s="232"/>
      <c r="CRS15" s="233"/>
      <c r="CRT15" s="233"/>
      <c r="CRU15" s="233"/>
      <c r="CRV15" s="233"/>
      <c r="CRW15" s="233"/>
      <c r="CRX15" s="233"/>
      <c r="CRY15" s="232"/>
      <c r="CRZ15" s="233"/>
      <c r="CSA15" s="233"/>
      <c r="CSB15" s="233"/>
      <c r="CSC15" s="233"/>
      <c r="CSD15" s="233"/>
      <c r="CSE15" s="233"/>
      <c r="CSF15" s="232"/>
      <c r="CSG15" s="233"/>
      <c r="CSH15" s="233"/>
      <c r="CSI15" s="233"/>
      <c r="CSJ15" s="233"/>
      <c r="CSK15" s="233"/>
      <c r="CSL15" s="233"/>
      <c r="CSM15" s="232"/>
      <c r="CSN15" s="233"/>
      <c r="CSO15" s="233"/>
      <c r="CSP15" s="233"/>
      <c r="CSQ15" s="233"/>
      <c r="CSR15" s="233"/>
      <c r="CSS15" s="233"/>
      <c r="CST15" s="232"/>
      <c r="CSU15" s="233"/>
      <c r="CSV15" s="233"/>
      <c r="CSW15" s="233"/>
      <c r="CSX15" s="233"/>
      <c r="CSY15" s="233"/>
      <c r="CSZ15" s="233"/>
      <c r="CTA15" s="232"/>
      <c r="CTB15" s="233"/>
      <c r="CTC15" s="233"/>
      <c r="CTD15" s="233"/>
      <c r="CTE15" s="233"/>
      <c r="CTF15" s="233"/>
      <c r="CTG15" s="233"/>
      <c r="CTH15" s="232"/>
      <c r="CTI15" s="233"/>
      <c r="CTJ15" s="233"/>
      <c r="CTK15" s="233"/>
      <c r="CTL15" s="233"/>
      <c r="CTM15" s="233"/>
      <c r="CTN15" s="233"/>
      <c r="CTO15" s="232"/>
      <c r="CTP15" s="233"/>
      <c r="CTQ15" s="233"/>
      <c r="CTR15" s="233"/>
      <c r="CTS15" s="233"/>
      <c r="CTT15" s="233"/>
      <c r="CTU15" s="233"/>
      <c r="CTV15" s="232"/>
      <c r="CTW15" s="233"/>
      <c r="CTX15" s="233"/>
      <c r="CTY15" s="233"/>
      <c r="CTZ15" s="233"/>
      <c r="CUA15" s="233"/>
      <c r="CUB15" s="233"/>
      <c r="CUC15" s="232"/>
      <c r="CUD15" s="233"/>
      <c r="CUE15" s="233"/>
      <c r="CUF15" s="233"/>
      <c r="CUG15" s="233"/>
      <c r="CUH15" s="233"/>
      <c r="CUI15" s="233"/>
      <c r="CUJ15" s="232"/>
      <c r="CUK15" s="233"/>
      <c r="CUL15" s="233"/>
      <c r="CUM15" s="233"/>
      <c r="CUN15" s="233"/>
      <c r="CUO15" s="233"/>
      <c r="CUP15" s="233"/>
      <c r="CUQ15" s="232"/>
      <c r="CUR15" s="233"/>
      <c r="CUS15" s="233"/>
      <c r="CUT15" s="233"/>
      <c r="CUU15" s="233"/>
      <c r="CUV15" s="233"/>
      <c r="CUW15" s="233"/>
      <c r="CUX15" s="232"/>
      <c r="CUY15" s="233"/>
      <c r="CUZ15" s="233"/>
      <c r="CVA15" s="233"/>
      <c r="CVB15" s="233"/>
      <c r="CVC15" s="233"/>
      <c r="CVD15" s="233"/>
      <c r="CVE15" s="232"/>
      <c r="CVF15" s="233"/>
      <c r="CVG15" s="233"/>
      <c r="CVH15" s="233"/>
      <c r="CVI15" s="233"/>
      <c r="CVJ15" s="233"/>
      <c r="CVK15" s="233"/>
      <c r="CVL15" s="232"/>
      <c r="CVM15" s="233"/>
      <c r="CVN15" s="233"/>
      <c r="CVO15" s="233"/>
      <c r="CVP15" s="233"/>
      <c r="CVQ15" s="233"/>
      <c r="CVR15" s="233"/>
      <c r="CVS15" s="232"/>
      <c r="CVT15" s="233"/>
      <c r="CVU15" s="233"/>
      <c r="CVV15" s="233"/>
      <c r="CVW15" s="233"/>
      <c r="CVX15" s="233"/>
      <c r="CVY15" s="233"/>
      <c r="CVZ15" s="232"/>
      <c r="CWA15" s="233"/>
      <c r="CWB15" s="233"/>
      <c r="CWC15" s="233"/>
      <c r="CWD15" s="233"/>
      <c r="CWE15" s="233"/>
      <c r="CWF15" s="233"/>
      <c r="CWG15" s="232"/>
      <c r="CWH15" s="233"/>
      <c r="CWI15" s="233"/>
      <c r="CWJ15" s="233"/>
      <c r="CWK15" s="233"/>
      <c r="CWL15" s="233"/>
      <c r="CWM15" s="233"/>
      <c r="CWN15" s="232"/>
      <c r="CWO15" s="233"/>
      <c r="CWP15" s="233"/>
      <c r="CWQ15" s="233"/>
      <c r="CWR15" s="233"/>
      <c r="CWS15" s="233"/>
      <c r="CWT15" s="233"/>
      <c r="CWU15" s="232"/>
      <c r="CWV15" s="233"/>
      <c r="CWW15" s="233"/>
      <c r="CWX15" s="233"/>
      <c r="CWY15" s="233"/>
      <c r="CWZ15" s="233"/>
      <c r="CXA15" s="233"/>
      <c r="CXB15" s="232"/>
      <c r="CXC15" s="233"/>
      <c r="CXD15" s="233"/>
      <c r="CXE15" s="233"/>
      <c r="CXF15" s="233"/>
      <c r="CXG15" s="233"/>
      <c r="CXH15" s="233"/>
      <c r="CXI15" s="232"/>
      <c r="CXJ15" s="233"/>
      <c r="CXK15" s="233"/>
      <c r="CXL15" s="233"/>
      <c r="CXM15" s="233"/>
      <c r="CXN15" s="233"/>
      <c r="CXO15" s="233"/>
      <c r="CXP15" s="232"/>
      <c r="CXQ15" s="233"/>
      <c r="CXR15" s="233"/>
      <c r="CXS15" s="233"/>
      <c r="CXT15" s="233"/>
      <c r="CXU15" s="233"/>
      <c r="CXV15" s="233"/>
      <c r="CXW15" s="232"/>
      <c r="CXX15" s="233"/>
      <c r="CXY15" s="233"/>
      <c r="CXZ15" s="233"/>
      <c r="CYA15" s="233"/>
      <c r="CYB15" s="233"/>
      <c r="CYC15" s="233"/>
      <c r="CYD15" s="232"/>
      <c r="CYE15" s="233"/>
      <c r="CYF15" s="233"/>
      <c r="CYG15" s="233"/>
      <c r="CYH15" s="233"/>
      <c r="CYI15" s="233"/>
      <c r="CYJ15" s="233"/>
      <c r="CYK15" s="232"/>
      <c r="CYL15" s="233"/>
      <c r="CYM15" s="233"/>
      <c r="CYN15" s="233"/>
      <c r="CYO15" s="233"/>
      <c r="CYP15" s="233"/>
      <c r="CYQ15" s="233"/>
      <c r="CYR15" s="232"/>
      <c r="CYS15" s="233"/>
      <c r="CYT15" s="233"/>
      <c r="CYU15" s="233"/>
      <c r="CYV15" s="233"/>
      <c r="CYW15" s="233"/>
      <c r="CYX15" s="233"/>
      <c r="CYY15" s="232"/>
      <c r="CYZ15" s="233"/>
      <c r="CZA15" s="233"/>
      <c r="CZB15" s="233"/>
      <c r="CZC15" s="233"/>
      <c r="CZD15" s="233"/>
      <c r="CZE15" s="233"/>
      <c r="CZF15" s="232"/>
      <c r="CZG15" s="233"/>
      <c r="CZH15" s="233"/>
      <c r="CZI15" s="233"/>
      <c r="CZJ15" s="233"/>
      <c r="CZK15" s="233"/>
      <c r="CZL15" s="233"/>
      <c r="CZM15" s="232"/>
      <c r="CZN15" s="233"/>
      <c r="CZO15" s="233"/>
      <c r="CZP15" s="233"/>
      <c r="CZQ15" s="233"/>
      <c r="CZR15" s="233"/>
      <c r="CZS15" s="233"/>
      <c r="CZT15" s="232"/>
      <c r="CZU15" s="233"/>
      <c r="CZV15" s="233"/>
      <c r="CZW15" s="233"/>
      <c r="CZX15" s="233"/>
      <c r="CZY15" s="233"/>
      <c r="CZZ15" s="233"/>
      <c r="DAA15" s="232"/>
      <c r="DAB15" s="233"/>
      <c r="DAC15" s="233"/>
      <c r="DAD15" s="233"/>
      <c r="DAE15" s="233"/>
      <c r="DAF15" s="233"/>
      <c r="DAG15" s="233"/>
      <c r="DAH15" s="232"/>
      <c r="DAI15" s="233"/>
      <c r="DAJ15" s="233"/>
      <c r="DAK15" s="233"/>
      <c r="DAL15" s="233"/>
      <c r="DAM15" s="233"/>
      <c r="DAN15" s="233"/>
      <c r="DAO15" s="232"/>
      <c r="DAP15" s="233"/>
      <c r="DAQ15" s="233"/>
      <c r="DAR15" s="233"/>
      <c r="DAS15" s="233"/>
      <c r="DAT15" s="233"/>
      <c r="DAU15" s="233"/>
      <c r="DAV15" s="232"/>
      <c r="DAW15" s="233"/>
      <c r="DAX15" s="233"/>
      <c r="DAY15" s="233"/>
      <c r="DAZ15" s="233"/>
      <c r="DBA15" s="233"/>
      <c r="DBB15" s="233"/>
      <c r="DBC15" s="232"/>
      <c r="DBD15" s="233"/>
      <c r="DBE15" s="233"/>
      <c r="DBF15" s="233"/>
      <c r="DBG15" s="233"/>
      <c r="DBH15" s="233"/>
      <c r="DBI15" s="233"/>
      <c r="DBJ15" s="232"/>
      <c r="DBK15" s="233"/>
      <c r="DBL15" s="233"/>
      <c r="DBM15" s="233"/>
      <c r="DBN15" s="233"/>
      <c r="DBO15" s="233"/>
      <c r="DBP15" s="233"/>
      <c r="DBQ15" s="232"/>
      <c r="DBR15" s="233"/>
      <c r="DBS15" s="233"/>
      <c r="DBT15" s="233"/>
      <c r="DBU15" s="233"/>
      <c r="DBV15" s="233"/>
      <c r="DBW15" s="233"/>
      <c r="DBX15" s="232"/>
      <c r="DBY15" s="233"/>
      <c r="DBZ15" s="233"/>
      <c r="DCA15" s="233"/>
      <c r="DCB15" s="233"/>
      <c r="DCC15" s="233"/>
      <c r="DCD15" s="233"/>
      <c r="DCE15" s="232"/>
      <c r="DCF15" s="233"/>
      <c r="DCG15" s="233"/>
      <c r="DCH15" s="233"/>
      <c r="DCI15" s="233"/>
      <c r="DCJ15" s="233"/>
      <c r="DCK15" s="233"/>
      <c r="DCL15" s="232"/>
      <c r="DCM15" s="233"/>
      <c r="DCN15" s="233"/>
      <c r="DCO15" s="233"/>
      <c r="DCP15" s="233"/>
      <c r="DCQ15" s="233"/>
      <c r="DCR15" s="233"/>
      <c r="DCS15" s="232"/>
      <c r="DCT15" s="233"/>
      <c r="DCU15" s="233"/>
      <c r="DCV15" s="233"/>
      <c r="DCW15" s="233"/>
      <c r="DCX15" s="233"/>
      <c r="DCY15" s="233"/>
      <c r="DCZ15" s="232"/>
      <c r="DDA15" s="233"/>
      <c r="DDB15" s="233"/>
      <c r="DDC15" s="233"/>
      <c r="DDD15" s="233"/>
      <c r="DDE15" s="233"/>
      <c r="DDF15" s="233"/>
      <c r="DDG15" s="232"/>
      <c r="DDH15" s="233"/>
      <c r="DDI15" s="233"/>
      <c r="DDJ15" s="233"/>
      <c r="DDK15" s="233"/>
      <c r="DDL15" s="233"/>
      <c r="DDM15" s="233"/>
      <c r="DDN15" s="232"/>
      <c r="DDO15" s="233"/>
      <c r="DDP15" s="233"/>
      <c r="DDQ15" s="233"/>
      <c r="DDR15" s="233"/>
      <c r="DDS15" s="233"/>
      <c r="DDT15" s="233"/>
      <c r="DDU15" s="232"/>
      <c r="DDV15" s="233"/>
      <c r="DDW15" s="233"/>
      <c r="DDX15" s="233"/>
      <c r="DDY15" s="233"/>
      <c r="DDZ15" s="233"/>
      <c r="DEA15" s="233"/>
      <c r="DEB15" s="232"/>
      <c r="DEC15" s="233"/>
      <c r="DED15" s="233"/>
      <c r="DEE15" s="233"/>
      <c r="DEF15" s="233"/>
      <c r="DEG15" s="233"/>
      <c r="DEH15" s="233"/>
      <c r="DEI15" s="232"/>
      <c r="DEJ15" s="233"/>
      <c r="DEK15" s="233"/>
      <c r="DEL15" s="233"/>
      <c r="DEM15" s="233"/>
      <c r="DEN15" s="233"/>
      <c r="DEO15" s="233"/>
      <c r="DEP15" s="232"/>
      <c r="DEQ15" s="233"/>
      <c r="DER15" s="233"/>
      <c r="DES15" s="233"/>
      <c r="DET15" s="233"/>
      <c r="DEU15" s="233"/>
      <c r="DEV15" s="233"/>
      <c r="DEW15" s="232"/>
      <c r="DEX15" s="233"/>
      <c r="DEY15" s="233"/>
      <c r="DEZ15" s="233"/>
      <c r="DFA15" s="233"/>
      <c r="DFB15" s="233"/>
      <c r="DFC15" s="233"/>
      <c r="DFD15" s="232"/>
      <c r="DFE15" s="233"/>
      <c r="DFF15" s="233"/>
      <c r="DFG15" s="233"/>
      <c r="DFH15" s="233"/>
      <c r="DFI15" s="233"/>
      <c r="DFJ15" s="233"/>
      <c r="DFK15" s="232"/>
      <c r="DFL15" s="233"/>
      <c r="DFM15" s="233"/>
      <c r="DFN15" s="233"/>
      <c r="DFO15" s="233"/>
      <c r="DFP15" s="233"/>
      <c r="DFQ15" s="233"/>
      <c r="DFR15" s="232"/>
      <c r="DFS15" s="233"/>
      <c r="DFT15" s="233"/>
      <c r="DFU15" s="233"/>
      <c r="DFV15" s="233"/>
      <c r="DFW15" s="233"/>
      <c r="DFX15" s="233"/>
      <c r="DFY15" s="232"/>
      <c r="DFZ15" s="233"/>
      <c r="DGA15" s="233"/>
      <c r="DGB15" s="233"/>
      <c r="DGC15" s="233"/>
      <c r="DGD15" s="233"/>
      <c r="DGE15" s="233"/>
      <c r="DGF15" s="232"/>
      <c r="DGG15" s="233"/>
      <c r="DGH15" s="233"/>
      <c r="DGI15" s="233"/>
      <c r="DGJ15" s="233"/>
      <c r="DGK15" s="233"/>
      <c r="DGL15" s="233"/>
      <c r="DGM15" s="232"/>
      <c r="DGN15" s="233"/>
      <c r="DGO15" s="233"/>
      <c r="DGP15" s="233"/>
      <c r="DGQ15" s="233"/>
      <c r="DGR15" s="233"/>
      <c r="DGS15" s="233"/>
      <c r="DGT15" s="232"/>
      <c r="DGU15" s="233"/>
      <c r="DGV15" s="233"/>
      <c r="DGW15" s="233"/>
      <c r="DGX15" s="233"/>
      <c r="DGY15" s="233"/>
      <c r="DGZ15" s="233"/>
      <c r="DHA15" s="232"/>
      <c r="DHB15" s="233"/>
      <c r="DHC15" s="233"/>
      <c r="DHD15" s="233"/>
      <c r="DHE15" s="233"/>
      <c r="DHF15" s="233"/>
      <c r="DHG15" s="233"/>
      <c r="DHH15" s="232"/>
      <c r="DHI15" s="233"/>
      <c r="DHJ15" s="233"/>
      <c r="DHK15" s="233"/>
      <c r="DHL15" s="233"/>
      <c r="DHM15" s="233"/>
      <c r="DHN15" s="233"/>
      <c r="DHO15" s="232"/>
      <c r="DHP15" s="233"/>
      <c r="DHQ15" s="233"/>
      <c r="DHR15" s="233"/>
      <c r="DHS15" s="233"/>
      <c r="DHT15" s="233"/>
      <c r="DHU15" s="233"/>
      <c r="DHV15" s="232"/>
      <c r="DHW15" s="233"/>
      <c r="DHX15" s="233"/>
      <c r="DHY15" s="233"/>
      <c r="DHZ15" s="233"/>
      <c r="DIA15" s="233"/>
      <c r="DIB15" s="233"/>
      <c r="DIC15" s="232"/>
      <c r="DID15" s="233"/>
      <c r="DIE15" s="233"/>
      <c r="DIF15" s="233"/>
      <c r="DIG15" s="233"/>
      <c r="DIH15" s="233"/>
      <c r="DII15" s="233"/>
      <c r="DIJ15" s="232"/>
      <c r="DIK15" s="233"/>
      <c r="DIL15" s="233"/>
      <c r="DIM15" s="233"/>
      <c r="DIN15" s="233"/>
      <c r="DIO15" s="233"/>
      <c r="DIP15" s="233"/>
      <c r="DIQ15" s="232"/>
      <c r="DIR15" s="233"/>
      <c r="DIS15" s="233"/>
      <c r="DIT15" s="233"/>
      <c r="DIU15" s="233"/>
      <c r="DIV15" s="233"/>
      <c r="DIW15" s="233"/>
      <c r="DIX15" s="232"/>
      <c r="DIY15" s="233"/>
      <c r="DIZ15" s="233"/>
      <c r="DJA15" s="233"/>
      <c r="DJB15" s="233"/>
      <c r="DJC15" s="233"/>
      <c r="DJD15" s="233"/>
      <c r="DJE15" s="232"/>
      <c r="DJF15" s="233"/>
      <c r="DJG15" s="233"/>
      <c r="DJH15" s="233"/>
      <c r="DJI15" s="233"/>
      <c r="DJJ15" s="233"/>
      <c r="DJK15" s="233"/>
      <c r="DJL15" s="232"/>
      <c r="DJM15" s="233"/>
      <c r="DJN15" s="233"/>
      <c r="DJO15" s="233"/>
      <c r="DJP15" s="233"/>
      <c r="DJQ15" s="233"/>
      <c r="DJR15" s="233"/>
      <c r="DJS15" s="232"/>
      <c r="DJT15" s="233"/>
      <c r="DJU15" s="233"/>
      <c r="DJV15" s="233"/>
      <c r="DJW15" s="233"/>
      <c r="DJX15" s="233"/>
      <c r="DJY15" s="233"/>
      <c r="DJZ15" s="232"/>
      <c r="DKA15" s="233"/>
      <c r="DKB15" s="233"/>
      <c r="DKC15" s="233"/>
      <c r="DKD15" s="233"/>
      <c r="DKE15" s="233"/>
      <c r="DKF15" s="233"/>
      <c r="DKG15" s="232"/>
      <c r="DKH15" s="233"/>
      <c r="DKI15" s="233"/>
      <c r="DKJ15" s="233"/>
      <c r="DKK15" s="233"/>
      <c r="DKL15" s="233"/>
      <c r="DKM15" s="233"/>
      <c r="DKN15" s="232"/>
      <c r="DKO15" s="233"/>
      <c r="DKP15" s="233"/>
      <c r="DKQ15" s="233"/>
      <c r="DKR15" s="233"/>
      <c r="DKS15" s="233"/>
      <c r="DKT15" s="233"/>
      <c r="DKU15" s="232"/>
      <c r="DKV15" s="233"/>
      <c r="DKW15" s="233"/>
      <c r="DKX15" s="233"/>
      <c r="DKY15" s="233"/>
      <c r="DKZ15" s="233"/>
      <c r="DLA15" s="233"/>
      <c r="DLB15" s="232"/>
      <c r="DLC15" s="233"/>
      <c r="DLD15" s="233"/>
      <c r="DLE15" s="233"/>
      <c r="DLF15" s="233"/>
      <c r="DLG15" s="233"/>
      <c r="DLH15" s="233"/>
      <c r="DLI15" s="232"/>
      <c r="DLJ15" s="233"/>
      <c r="DLK15" s="233"/>
      <c r="DLL15" s="233"/>
      <c r="DLM15" s="233"/>
      <c r="DLN15" s="233"/>
      <c r="DLO15" s="233"/>
      <c r="DLP15" s="232"/>
      <c r="DLQ15" s="233"/>
      <c r="DLR15" s="233"/>
      <c r="DLS15" s="233"/>
      <c r="DLT15" s="233"/>
      <c r="DLU15" s="233"/>
      <c r="DLV15" s="233"/>
      <c r="DLW15" s="232"/>
      <c r="DLX15" s="233"/>
      <c r="DLY15" s="233"/>
      <c r="DLZ15" s="233"/>
      <c r="DMA15" s="233"/>
      <c r="DMB15" s="233"/>
      <c r="DMC15" s="233"/>
      <c r="DMD15" s="232"/>
      <c r="DME15" s="233"/>
      <c r="DMF15" s="233"/>
      <c r="DMG15" s="233"/>
      <c r="DMH15" s="233"/>
      <c r="DMI15" s="233"/>
      <c r="DMJ15" s="233"/>
      <c r="DMK15" s="232"/>
      <c r="DML15" s="233"/>
      <c r="DMM15" s="233"/>
      <c r="DMN15" s="233"/>
      <c r="DMO15" s="233"/>
      <c r="DMP15" s="233"/>
      <c r="DMQ15" s="233"/>
      <c r="DMR15" s="232"/>
      <c r="DMS15" s="233"/>
      <c r="DMT15" s="233"/>
      <c r="DMU15" s="233"/>
      <c r="DMV15" s="233"/>
      <c r="DMW15" s="233"/>
      <c r="DMX15" s="233"/>
      <c r="DMY15" s="232"/>
      <c r="DMZ15" s="233"/>
      <c r="DNA15" s="233"/>
      <c r="DNB15" s="233"/>
      <c r="DNC15" s="233"/>
      <c r="DND15" s="233"/>
      <c r="DNE15" s="233"/>
      <c r="DNF15" s="232"/>
      <c r="DNG15" s="233"/>
      <c r="DNH15" s="233"/>
      <c r="DNI15" s="233"/>
      <c r="DNJ15" s="233"/>
      <c r="DNK15" s="233"/>
      <c r="DNL15" s="233"/>
      <c r="DNM15" s="232"/>
      <c r="DNN15" s="233"/>
      <c r="DNO15" s="233"/>
      <c r="DNP15" s="233"/>
      <c r="DNQ15" s="233"/>
      <c r="DNR15" s="233"/>
      <c r="DNS15" s="233"/>
      <c r="DNT15" s="232"/>
      <c r="DNU15" s="233"/>
      <c r="DNV15" s="233"/>
      <c r="DNW15" s="233"/>
      <c r="DNX15" s="233"/>
      <c r="DNY15" s="233"/>
      <c r="DNZ15" s="233"/>
      <c r="DOA15" s="232"/>
      <c r="DOB15" s="233"/>
      <c r="DOC15" s="233"/>
      <c r="DOD15" s="233"/>
      <c r="DOE15" s="233"/>
      <c r="DOF15" s="233"/>
      <c r="DOG15" s="233"/>
      <c r="DOH15" s="232"/>
      <c r="DOI15" s="233"/>
      <c r="DOJ15" s="233"/>
      <c r="DOK15" s="233"/>
      <c r="DOL15" s="233"/>
      <c r="DOM15" s="233"/>
      <c r="DON15" s="233"/>
      <c r="DOO15" s="232"/>
      <c r="DOP15" s="233"/>
      <c r="DOQ15" s="233"/>
      <c r="DOR15" s="233"/>
      <c r="DOS15" s="233"/>
      <c r="DOT15" s="233"/>
      <c r="DOU15" s="233"/>
      <c r="DOV15" s="232"/>
      <c r="DOW15" s="233"/>
      <c r="DOX15" s="233"/>
      <c r="DOY15" s="233"/>
      <c r="DOZ15" s="233"/>
      <c r="DPA15" s="233"/>
      <c r="DPB15" s="233"/>
      <c r="DPC15" s="232"/>
      <c r="DPD15" s="233"/>
      <c r="DPE15" s="233"/>
      <c r="DPF15" s="233"/>
      <c r="DPG15" s="233"/>
      <c r="DPH15" s="233"/>
      <c r="DPI15" s="233"/>
      <c r="DPJ15" s="232"/>
      <c r="DPK15" s="233"/>
      <c r="DPL15" s="233"/>
      <c r="DPM15" s="233"/>
      <c r="DPN15" s="233"/>
      <c r="DPO15" s="233"/>
      <c r="DPP15" s="233"/>
      <c r="DPQ15" s="232"/>
      <c r="DPR15" s="233"/>
      <c r="DPS15" s="233"/>
      <c r="DPT15" s="233"/>
      <c r="DPU15" s="233"/>
      <c r="DPV15" s="233"/>
      <c r="DPW15" s="233"/>
      <c r="DPX15" s="232"/>
      <c r="DPY15" s="233"/>
      <c r="DPZ15" s="233"/>
      <c r="DQA15" s="233"/>
      <c r="DQB15" s="233"/>
      <c r="DQC15" s="233"/>
      <c r="DQD15" s="233"/>
      <c r="DQE15" s="232"/>
      <c r="DQF15" s="233"/>
      <c r="DQG15" s="233"/>
      <c r="DQH15" s="233"/>
      <c r="DQI15" s="233"/>
      <c r="DQJ15" s="233"/>
      <c r="DQK15" s="233"/>
      <c r="DQL15" s="232"/>
      <c r="DQM15" s="233"/>
      <c r="DQN15" s="233"/>
      <c r="DQO15" s="233"/>
      <c r="DQP15" s="233"/>
      <c r="DQQ15" s="233"/>
      <c r="DQR15" s="233"/>
      <c r="DQS15" s="232"/>
      <c r="DQT15" s="233"/>
      <c r="DQU15" s="233"/>
      <c r="DQV15" s="233"/>
      <c r="DQW15" s="233"/>
      <c r="DQX15" s="233"/>
      <c r="DQY15" s="233"/>
      <c r="DQZ15" s="232"/>
      <c r="DRA15" s="233"/>
      <c r="DRB15" s="233"/>
      <c r="DRC15" s="233"/>
      <c r="DRD15" s="233"/>
      <c r="DRE15" s="233"/>
      <c r="DRF15" s="233"/>
      <c r="DRG15" s="232"/>
      <c r="DRH15" s="233"/>
      <c r="DRI15" s="233"/>
      <c r="DRJ15" s="233"/>
      <c r="DRK15" s="233"/>
      <c r="DRL15" s="233"/>
      <c r="DRM15" s="233"/>
      <c r="DRN15" s="232"/>
      <c r="DRO15" s="233"/>
      <c r="DRP15" s="233"/>
      <c r="DRQ15" s="233"/>
      <c r="DRR15" s="233"/>
      <c r="DRS15" s="233"/>
      <c r="DRT15" s="233"/>
      <c r="DRU15" s="232"/>
      <c r="DRV15" s="233"/>
      <c r="DRW15" s="233"/>
      <c r="DRX15" s="233"/>
      <c r="DRY15" s="233"/>
      <c r="DRZ15" s="233"/>
      <c r="DSA15" s="233"/>
      <c r="DSB15" s="232"/>
      <c r="DSC15" s="233"/>
      <c r="DSD15" s="233"/>
      <c r="DSE15" s="233"/>
      <c r="DSF15" s="233"/>
      <c r="DSG15" s="233"/>
      <c r="DSH15" s="233"/>
      <c r="DSI15" s="232"/>
      <c r="DSJ15" s="233"/>
      <c r="DSK15" s="233"/>
      <c r="DSL15" s="233"/>
      <c r="DSM15" s="233"/>
      <c r="DSN15" s="233"/>
      <c r="DSO15" s="233"/>
      <c r="DSP15" s="232"/>
      <c r="DSQ15" s="233"/>
      <c r="DSR15" s="233"/>
      <c r="DSS15" s="233"/>
      <c r="DST15" s="233"/>
      <c r="DSU15" s="233"/>
      <c r="DSV15" s="233"/>
      <c r="DSW15" s="232"/>
      <c r="DSX15" s="233"/>
      <c r="DSY15" s="233"/>
      <c r="DSZ15" s="233"/>
      <c r="DTA15" s="233"/>
      <c r="DTB15" s="233"/>
      <c r="DTC15" s="233"/>
      <c r="DTD15" s="232"/>
      <c r="DTE15" s="233"/>
      <c r="DTF15" s="233"/>
      <c r="DTG15" s="233"/>
      <c r="DTH15" s="233"/>
      <c r="DTI15" s="233"/>
      <c r="DTJ15" s="233"/>
      <c r="DTK15" s="232"/>
      <c r="DTL15" s="233"/>
      <c r="DTM15" s="233"/>
      <c r="DTN15" s="233"/>
      <c r="DTO15" s="233"/>
      <c r="DTP15" s="233"/>
      <c r="DTQ15" s="233"/>
      <c r="DTR15" s="232"/>
      <c r="DTS15" s="233"/>
      <c r="DTT15" s="233"/>
      <c r="DTU15" s="233"/>
      <c r="DTV15" s="233"/>
      <c r="DTW15" s="233"/>
      <c r="DTX15" s="233"/>
      <c r="DTY15" s="232"/>
      <c r="DTZ15" s="233"/>
      <c r="DUA15" s="233"/>
      <c r="DUB15" s="233"/>
      <c r="DUC15" s="233"/>
      <c r="DUD15" s="233"/>
      <c r="DUE15" s="233"/>
      <c r="DUF15" s="232"/>
      <c r="DUG15" s="233"/>
      <c r="DUH15" s="233"/>
      <c r="DUI15" s="233"/>
      <c r="DUJ15" s="233"/>
      <c r="DUK15" s="233"/>
      <c r="DUL15" s="233"/>
      <c r="DUM15" s="232"/>
      <c r="DUN15" s="233"/>
      <c r="DUO15" s="233"/>
      <c r="DUP15" s="233"/>
      <c r="DUQ15" s="233"/>
      <c r="DUR15" s="233"/>
      <c r="DUS15" s="233"/>
      <c r="DUT15" s="232"/>
      <c r="DUU15" s="233"/>
      <c r="DUV15" s="233"/>
      <c r="DUW15" s="233"/>
      <c r="DUX15" s="233"/>
      <c r="DUY15" s="233"/>
      <c r="DUZ15" s="233"/>
      <c r="DVA15" s="232"/>
      <c r="DVB15" s="233"/>
      <c r="DVC15" s="233"/>
      <c r="DVD15" s="233"/>
      <c r="DVE15" s="233"/>
      <c r="DVF15" s="233"/>
      <c r="DVG15" s="233"/>
      <c r="DVH15" s="232"/>
      <c r="DVI15" s="233"/>
      <c r="DVJ15" s="233"/>
      <c r="DVK15" s="233"/>
      <c r="DVL15" s="233"/>
      <c r="DVM15" s="233"/>
      <c r="DVN15" s="233"/>
      <c r="DVO15" s="232"/>
      <c r="DVP15" s="233"/>
      <c r="DVQ15" s="233"/>
      <c r="DVR15" s="233"/>
      <c r="DVS15" s="233"/>
      <c r="DVT15" s="233"/>
      <c r="DVU15" s="233"/>
      <c r="DVV15" s="232"/>
      <c r="DVW15" s="233"/>
      <c r="DVX15" s="233"/>
      <c r="DVY15" s="233"/>
      <c r="DVZ15" s="233"/>
      <c r="DWA15" s="233"/>
      <c r="DWB15" s="233"/>
      <c r="DWC15" s="232"/>
      <c r="DWD15" s="233"/>
      <c r="DWE15" s="233"/>
      <c r="DWF15" s="233"/>
      <c r="DWG15" s="233"/>
      <c r="DWH15" s="233"/>
      <c r="DWI15" s="233"/>
      <c r="DWJ15" s="232"/>
      <c r="DWK15" s="233"/>
      <c r="DWL15" s="233"/>
      <c r="DWM15" s="233"/>
      <c r="DWN15" s="233"/>
      <c r="DWO15" s="233"/>
      <c r="DWP15" s="233"/>
      <c r="DWQ15" s="232"/>
      <c r="DWR15" s="233"/>
      <c r="DWS15" s="233"/>
      <c r="DWT15" s="233"/>
      <c r="DWU15" s="233"/>
      <c r="DWV15" s="233"/>
      <c r="DWW15" s="233"/>
      <c r="DWX15" s="232"/>
      <c r="DWY15" s="233"/>
      <c r="DWZ15" s="233"/>
      <c r="DXA15" s="233"/>
      <c r="DXB15" s="233"/>
      <c r="DXC15" s="233"/>
      <c r="DXD15" s="233"/>
      <c r="DXE15" s="232"/>
      <c r="DXF15" s="233"/>
      <c r="DXG15" s="233"/>
      <c r="DXH15" s="233"/>
      <c r="DXI15" s="233"/>
      <c r="DXJ15" s="233"/>
      <c r="DXK15" s="233"/>
      <c r="DXL15" s="232"/>
      <c r="DXM15" s="233"/>
      <c r="DXN15" s="233"/>
      <c r="DXO15" s="233"/>
      <c r="DXP15" s="233"/>
      <c r="DXQ15" s="233"/>
      <c r="DXR15" s="233"/>
      <c r="DXS15" s="232"/>
      <c r="DXT15" s="233"/>
      <c r="DXU15" s="233"/>
      <c r="DXV15" s="233"/>
      <c r="DXW15" s="233"/>
      <c r="DXX15" s="233"/>
      <c r="DXY15" s="233"/>
      <c r="DXZ15" s="232"/>
      <c r="DYA15" s="233"/>
      <c r="DYB15" s="233"/>
      <c r="DYC15" s="233"/>
      <c r="DYD15" s="233"/>
      <c r="DYE15" s="233"/>
      <c r="DYF15" s="233"/>
      <c r="DYG15" s="232"/>
      <c r="DYH15" s="233"/>
      <c r="DYI15" s="233"/>
      <c r="DYJ15" s="233"/>
      <c r="DYK15" s="233"/>
      <c r="DYL15" s="233"/>
      <c r="DYM15" s="233"/>
      <c r="DYN15" s="232"/>
      <c r="DYO15" s="233"/>
      <c r="DYP15" s="233"/>
      <c r="DYQ15" s="233"/>
      <c r="DYR15" s="233"/>
      <c r="DYS15" s="233"/>
      <c r="DYT15" s="233"/>
      <c r="DYU15" s="232"/>
      <c r="DYV15" s="233"/>
      <c r="DYW15" s="233"/>
      <c r="DYX15" s="233"/>
      <c r="DYY15" s="233"/>
      <c r="DYZ15" s="233"/>
      <c r="DZA15" s="233"/>
      <c r="DZB15" s="232"/>
      <c r="DZC15" s="233"/>
      <c r="DZD15" s="233"/>
      <c r="DZE15" s="233"/>
      <c r="DZF15" s="233"/>
      <c r="DZG15" s="233"/>
      <c r="DZH15" s="233"/>
      <c r="DZI15" s="232"/>
      <c r="DZJ15" s="233"/>
      <c r="DZK15" s="233"/>
      <c r="DZL15" s="233"/>
      <c r="DZM15" s="233"/>
      <c r="DZN15" s="233"/>
      <c r="DZO15" s="233"/>
      <c r="DZP15" s="232"/>
      <c r="DZQ15" s="233"/>
      <c r="DZR15" s="233"/>
      <c r="DZS15" s="233"/>
      <c r="DZT15" s="233"/>
      <c r="DZU15" s="233"/>
      <c r="DZV15" s="233"/>
      <c r="DZW15" s="232"/>
      <c r="DZX15" s="233"/>
      <c r="DZY15" s="233"/>
      <c r="DZZ15" s="233"/>
      <c r="EAA15" s="233"/>
      <c r="EAB15" s="233"/>
      <c r="EAC15" s="233"/>
      <c r="EAD15" s="232"/>
      <c r="EAE15" s="233"/>
      <c r="EAF15" s="233"/>
      <c r="EAG15" s="233"/>
      <c r="EAH15" s="233"/>
      <c r="EAI15" s="233"/>
      <c r="EAJ15" s="233"/>
      <c r="EAK15" s="232"/>
      <c r="EAL15" s="233"/>
      <c r="EAM15" s="233"/>
      <c r="EAN15" s="233"/>
      <c r="EAO15" s="233"/>
      <c r="EAP15" s="233"/>
      <c r="EAQ15" s="233"/>
      <c r="EAR15" s="232"/>
      <c r="EAS15" s="233"/>
      <c r="EAT15" s="233"/>
      <c r="EAU15" s="233"/>
      <c r="EAV15" s="233"/>
      <c r="EAW15" s="233"/>
      <c r="EAX15" s="233"/>
      <c r="EAY15" s="232"/>
      <c r="EAZ15" s="233"/>
      <c r="EBA15" s="233"/>
      <c r="EBB15" s="233"/>
      <c r="EBC15" s="233"/>
      <c r="EBD15" s="233"/>
      <c r="EBE15" s="233"/>
      <c r="EBF15" s="232"/>
      <c r="EBG15" s="233"/>
      <c r="EBH15" s="233"/>
      <c r="EBI15" s="233"/>
      <c r="EBJ15" s="233"/>
      <c r="EBK15" s="233"/>
      <c r="EBL15" s="233"/>
      <c r="EBM15" s="232"/>
      <c r="EBN15" s="233"/>
      <c r="EBO15" s="233"/>
      <c r="EBP15" s="233"/>
      <c r="EBQ15" s="233"/>
      <c r="EBR15" s="233"/>
      <c r="EBS15" s="233"/>
      <c r="EBT15" s="232"/>
      <c r="EBU15" s="233"/>
      <c r="EBV15" s="233"/>
      <c r="EBW15" s="233"/>
      <c r="EBX15" s="233"/>
      <c r="EBY15" s="233"/>
      <c r="EBZ15" s="233"/>
      <c r="ECA15" s="232"/>
      <c r="ECB15" s="233"/>
      <c r="ECC15" s="233"/>
      <c r="ECD15" s="233"/>
      <c r="ECE15" s="233"/>
      <c r="ECF15" s="233"/>
      <c r="ECG15" s="233"/>
      <c r="ECH15" s="232"/>
      <c r="ECI15" s="233"/>
      <c r="ECJ15" s="233"/>
      <c r="ECK15" s="233"/>
      <c r="ECL15" s="233"/>
      <c r="ECM15" s="233"/>
      <c r="ECN15" s="233"/>
      <c r="ECO15" s="232"/>
      <c r="ECP15" s="233"/>
      <c r="ECQ15" s="233"/>
      <c r="ECR15" s="233"/>
      <c r="ECS15" s="233"/>
      <c r="ECT15" s="233"/>
      <c r="ECU15" s="233"/>
      <c r="ECV15" s="232"/>
      <c r="ECW15" s="233"/>
      <c r="ECX15" s="233"/>
      <c r="ECY15" s="233"/>
      <c r="ECZ15" s="233"/>
      <c r="EDA15" s="233"/>
      <c r="EDB15" s="233"/>
      <c r="EDC15" s="232"/>
      <c r="EDD15" s="233"/>
      <c r="EDE15" s="233"/>
      <c r="EDF15" s="233"/>
      <c r="EDG15" s="233"/>
      <c r="EDH15" s="233"/>
      <c r="EDI15" s="233"/>
      <c r="EDJ15" s="232"/>
      <c r="EDK15" s="233"/>
      <c r="EDL15" s="233"/>
      <c r="EDM15" s="233"/>
      <c r="EDN15" s="233"/>
      <c r="EDO15" s="233"/>
      <c r="EDP15" s="233"/>
      <c r="EDQ15" s="232"/>
      <c r="EDR15" s="233"/>
      <c r="EDS15" s="233"/>
      <c r="EDT15" s="233"/>
      <c r="EDU15" s="233"/>
      <c r="EDV15" s="233"/>
      <c r="EDW15" s="233"/>
      <c r="EDX15" s="232"/>
      <c r="EDY15" s="233"/>
      <c r="EDZ15" s="233"/>
      <c r="EEA15" s="233"/>
      <c r="EEB15" s="233"/>
      <c r="EEC15" s="233"/>
      <c r="EED15" s="233"/>
      <c r="EEE15" s="232"/>
      <c r="EEF15" s="233"/>
      <c r="EEG15" s="233"/>
      <c r="EEH15" s="233"/>
      <c r="EEI15" s="233"/>
      <c r="EEJ15" s="233"/>
      <c r="EEK15" s="233"/>
      <c r="EEL15" s="232"/>
      <c r="EEM15" s="233"/>
      <c r="EEN15" s="233"/>
      <c r="EEO15" s="233"/>
      <c r="EEP15" s="233"/>
      <c r="EEQ15" s="233"/>
      <c r="EER15" s="233"/>
      <c r="EES15" s="232"/>
      <c r="EET15" s="233"/>
      <c r="EEU15" s="233"/>
      <c r="EEV15" s="233"/>
      <c r="EEW15" s="233"/>
      <c r="EEX15" s="233"/>
      <c r="EEY15" s="233"/>
      <c r="EEZ15" s="232"/>
      <c r="EFA15" s="233"/>
      <c r="EFB15" s="233"/>
      <c r="EFC15" s="233"/>
      <c r="EFD15" s="233"/>
      <c r="EFE15" s="233"/>
      <c r="EFF15" s="233"/>
      <c r="EFG15" s="232"/>
      <c r="EFH15" s="233"/>
      <c r="EFI15" s="233"/>
      <c r="EFJ15" s="233"/>
      <c r="EFK15" s="233"/>
      <c r="EFL15" s="233"/>
      <c r="EFM15" s="233"/>
      <c r="EFN15" s="232"/>
      <c r="EFO15" s="233"/>
      <c r="EFP15" s="233"/>
      <c r="EFQ15" s="233"/>
      <c r="EFR15" s="233"/>
      <c r="EFS15" s="233"/>
      <c r="EFT15" s="233"/>
      <c r="EFU15" s="232"/>
      <c r="EFV15" s="233"/>
      <c r="EFW15" s="233"/>
      <c r="EFX15" s="233"/>
      <c r="EFY15" s="233"/>
      <c r="EFZ15" s="233"/>
      <c r="EGA15" s="233"/>
      <c r="EGB15" s="232"/>
      <c r="EGC15" s="233"/>
      <c r="EGD15" s="233"/>
      <c r="EGE15" s="233"/>
      <c r="EGF15" s="233"/>
      <c r="EGG15" s="233"/>
      <c r="EGH15" s="233"/>
      <c r="EGI15" s="232"/>
      <c r="EGJ15" s="233"/>
      <c r="EGK15" s="233"/>
      <c r="EGL15" s="233"/>
      <c r="EGM15" s="233"/>
      <c r="EGN15" s="233"/>
      <c r="EGO15" s="233"/>
      <c r="EGP15" s="232"/>
      <c r="EGQ15" s="233"/>
      <c r="EGR15" s="233"/>
      <c r="EGS15" s="233"/>
      <c r="EGT15" s="233"/>
      <c r="EGU15" s="233"/>
      <c r="EGV15" s="233"/>
      <c r="EGW15" s="232"/>
      <c r="EGX15" s="233"/>
      <c r="EGY15" s="233"/>
      <c r="EGZ15" s="233"/>
      <c r="EHA15" s="233"/>
      <c r="EHB15" s="233"/>
      <c r="EHC15" s="233"/>
      <c r="EHD15" s="232"/>
      <c r="EHE15" s="233"/>
      <c r="EHF15" s="233"/>
      <c r="EHG15" s="233"/>
      <c r="EHH15" s="233"/>
      <c r="EHI15" s="233"/>
      <c r="EHJ15" s="233"/>
      <c r="EHK15" s="232"/>
      <c r="EHL15" s="233"/>
      <c r="EHM15" s="233"/>
      <c r="EHN15" s="233"/>
      <c r="EHO15" s="233"/>
      <c r="EHP15" s="233"/>
      <c r="EHQ15" s="233"/>
      <c r="EHR15" s="232"/>
      <c r="EHS15" s="233"/>
      <c r="EHT15" s="233"/>
      <c r="EHU15" s="233"/>
      <c r="EHV15" s="233"/>
      <c r="EHW15" s="233"/>
      <c r="EHX15" s="233"/>
      <c r="EHY15" s="232"/>
      <c r="EHZ15" s="233"/>
      <c r="EIA15" s="233"/>
      <c r="EIB15" s="233"/>
      <c r="EIC15" s="233"/>
      <c r="EID15" s="233"/>
      <c r="EIE15" s="233"/>
      <c r="EIF15" s="232"/>
      <c r="EIG15" s="233"/>
      <c r="EIH15" s="233"/>
      <c r="EII15" s="233"/>
      <c r="EIJ15" s="233"/>
      <c r="EIK15" s="233"/>
      <c r="EIL15" s="233"/>
      <c r="EIM15" s="232"/>
      <c r="EIN15" s="233"/>
      <c r="EIO15" s="233"/>
      <c r="EIP15" s="233"/>
      <c r="EIQ15" s="233"/>
      <c r="EIR15" s="233"/>
      <c r="EIS15" s="233"/>
      <c r="EIT15" s="232"/>
      <c r="EIU15" s="233"/>
      <c r="EIV15" s="233"/>
      <c r="EIW15" s="233"/>
      <c r="EIX15" s="233"/>
      <c r="EIY15" s="233"/>
      <c r="EIZ15" s="233"/>
      <c r="EJA15" s="232"/>
      <c r="EJB15" s="233"/>
      <c r="EJC15" s="233"/>
      <c r="EJD15" s="233"/>
      <c r="EJE15" s="233"/>
      <c r="EJF15" s="233"/>
      <c r="EJG15" s="233"/>
      <c r="EJH15" s="232"/>
      <c r="EJI15" s="233"/>
      <c r="EJJ15" s="233"/>
      <c r="EJK15" s="233"/>
      <c r="EJL15" s="233"/>
      <c r="EJM15" s="233"/>
      <c r="EJN15" s="233"/>
      <c r="EJO15" s="232"/>
      <c r="EJP15" s="233"/>
      <c r="EJQ15" s="233"/>
      <c r="EJR15" s="233"/>
      <c r="EJS15" s="233"/>
      <c r="EJT15" s="233"/>
      <c r="EJU15" s="233"/>
      <c r="EJV15" s="232"/>
      <c r="EJW15" s="233"/>
      <c r="EJX15" s="233"/>
      <c r="EJY15" s="233"/>
      <c r="EJZ15" s="233"/>
      <c r="EKA15" s="233"/>
      <c r="EKB15" s="233"/>
      <c r="EKC15" s="232"/>
      <c r="EKD15" s="233"/>
      <c r="EKE15" s="233"/>
      <c r="EKF15" s="233"/>
      <c r="EKG15" s="233"/>
      <c r="EKH15" s="233"/>
      <c r="EKI15" s="233"/>
      <c r="EKJ15" s="232"/>
      <c r="EKK15" s="233"/>
      <c r="EKL15" s="233"/>
      <c r="EKM15" s="233"/>
      <c r="EKN15" s="233"/>
      <c r="EKO15" s="233"/>
      <c r="EKP15" s="233"/>
      <c r="EKQ15" s="232"/>
      <c r="EKR15" s="233"/>
      <c r="EKS15" s="233"/>
      <c r="EKT15" s="233"/>
      <c r="EKU15" s="233"/>
      <c r="EKV15" s="233"/>
      <c r="EKW15" s="233"/>
      <c r="EKX15" s="232"/>
      <c r="EKY15" s="233"/>
      <c r="EKZ15" s="233"/>
      <c r="ELA15" s="233"/>
      <c r="ELB15" s="233"/>
      <c r="ELC15" s="233"/>
      <c r="ELD15" s="233"/>
      <c r="ELE15" s="232"/>
      <c r="ELF15" s="233"/>
      <c r="ELG15" s="233"/>
      <c r="ELH15" s="233"/>
      <c r="ELI15" s="233"/>
      <c r="ELJ15" s="233"/>
      <c r="ELK15" s="233"/>
      <c r="ELL15" s="232"/>
      <c r="ELM15" s="233"/>
      <c r="ELN15" s="233"/>
      <c r="ELO15" s="233"/>
      <c r="ELP15" s="233"/>
      <c r="ELQ15" s="233"/>
      <c r="ELR15" s="233"/>
      <c r="ELS15" s="232"/>
      <c r="ELT15" s="233"/>
      <c r="ELU15" s="233"/>
      <c r="ELV15" s="233"/>
      <c r="ELW15" s="233"/>
      <c r="ELX15" s="233"/>
      <c r="ELY15" s="233"/>
      <c r="ELZ15" s="232"/>
      <c r="EMA15" s="233"/>
      <c r="EMB15" s="233"/>
      <c r="EMC15" s="233"/>
      <c r="EMD15" s="233"/>
      <c r="EME15" s="233"/>
      <c r="EMF15" s="233"/>
      <c r="EMG15" s="232"/>
      <c r="EMH15" s="233"/>
      <c r="EMI15" s="233"/>
      <c r="EMJ15" s="233"/>
      <c r="EMK15" s="233"/>
      <c r="EML15" s="233"/>
      <c r="EMM15" s="233"/>
      <c r="EMN15" s="232"/>
      <c r="EMO15" s="233"/>
      <c r="EMP15" s="233"/>
      <c r="EMQ15" s="233"/>
      <c r="EMR15" s="233"/>
      <c r="EMS15" s="233"/>
      <c r="EMT15" s="233"/>
      <c r="EMU15" s="232"/>
      <c r="EMV15" s="233"/>
      <c r="EMW15" s="233"/>
      <c r="EMX15" s="233"/>
      <c r="EMY15" s="233"/>
      <c r="EMZ15" s="233"/>
      <c r="ENA15" s="233"/>
      <c r="ENB15" s="232"/>
      <c r="ENC15" s="233"/>
      <c r="END15" s="233"/>
      <c r="ENE15" s="233"/>
      <c r="ENF15" s="233"/>
      <c r="ENG15" s="233"/>
      <c r="ENH15" s="233"/>
      <c r="ENI15" s="232"/>
      <c r="ENJ15" s="233"/>
      <c r="ENK15" s="233"/>
      <c r="ENL15" s="233"/>
      <c r="ENM15" s="233"/>
      <c r="ENN15" s="233"/>
      <c r="ENO15" s="233"/>
      <c r="ENP15" s="232"/>
      <c r="ENQ15" s="233"/>
      <c r="ENR15" s="233"/>
      <c r="ENS15" s="233"/>
      <c r="ENT15" s="233"/>
      <c r="ENU15" s="233"/>
      <c r="ENV15" s="233"/>
      <c r="ENW15" s="232"/>
      <c r="ENX15" s="233"/>
      <c r="ENY15" s="233"/>
      <c r="ENZ15" s="233"/>
      <c r="EOA15" s="233"/>
      <c r="EOB15" s="233"/>
      <c r="EOC15" s="233"/>
      <c r="EOD15" s="232"/>
      <c r="EOE15" s="233"/>
      <c r="EOF15" s="233"/>
      <c r="EOG15" s="233"/>
      <c r="EOH15" s="233"/>
      <c r="EOI15" s="233"/>
      <c r="EOJ15" s="233"/>
      <c r="EOK15" s="232"/>
      <c r="EOL15" s="233"/>
      <c r="EOM15" s="233"/>
      <c r="EON15" s="233"/>
      <c r="EOO15" s="233"/>
      <c r="EOP15" s="233"/>
      <c r="EOQ15" s="233"/>
      <c r="EOR15" s="232"/>
      <c r="EOS15" s="233"/>
      <c r="EOT15" s="233"/>
      <c r="EOU15" s="233"/>
      <c r="EOV15" s="233"/>
      <c r="EOW15" s="233"/>
      <c r="EOX15" s="233"/>
      <c r="EOY15" s="232"/>
      <c r="EOZ15" s="233"/>
      <c r="EPA15" s="233"/>
      <c r="EPB15" s="233"/>
      <c r="EPC15" s="233"/>
      <c r="EPD15" s="233"/>
      <c r="EPE15" s="233"/>
      <c r="EPF15" s="232"/>
      <c r="EPG15" s="233"/>
      <c r="EPH15" s="233"/>
      <c r="EPI15" s="233"/>
      <c r="EPJ15" s="233"/>
      <c r="EPK15" s="233"/>
      <c r="EPL15" s="233"/>
      <c r="EPM15" s="232"/>
      <c r="EPN15" s="233"/>
      <c r="EPO15" s="233"/>
      <c r="EPP15" s="233"/>
      <c r="EPQ15" s="233"/>
      <c r="EPR15" s="233"/>
      <c r="EPS15" s="233"/>
      <c r="EPT15" s="232"/>
      <c r="EPU15" s="233"/>
      <c r="EPV15" s="233"/>
      <c r="EPW15" s="233"/>
      <c r="EPX15" s="233"/>
      <c r="EPY15" s="233"/>
      <c r="EPZ15" s="233"/>
      <c r="EQA15" s="232"/>
      <c r="EQB15" s="233"/>
      <c r="EQC15" s="233"/>
      <c r="EQD15" s="233"/>
      <c r="EQE15" s="233"/>
      <c r="EQF15" s="233"/>
      <c r="EQG15" s="233"/>
      <c r="EQH15" s="232"/>
      <c r="EQI15" s="233"/>
      <c r="EQJ15" s="233"/>
      <c r="EQK15" s="233"/>
      <c r="EQL15" s="233"/>
      <c r="EQM15" s="233"/>
      <c r="EQN15" s="233"/>
      <c r="EQO15" s="232"/>
      <c r="EQP15" s="233"/>
      <c r="EQQ15" s="233"/>
      <c r="EQR15" s="233"/>
      <c r="EQS15" s="233"/>
      <c r="EQT15" s="233"/>
      <c r="EQU15" s="233"/>
      <c r="EQV15" s="232"/>
      <c r="EQW15" s="233"/>
      <c r="EQX15" s="233"/>
      <c r="EQY15" s="233"/>
      <c r="EQZ15" s="233"/>
      <c r="ERA15" s="233"/>
      <c r="ERB15" s="233"/>
      <c r="ERC15" s="232"/>
      <c r="ERD15" s="233"/>
      <c r="ERE15" s="233"/>
      <c r="ERF15" s="233"/>
      <c r="ERG15" s="233"/>
      <c r="ERH15" s="233"/>
      <c r="ERI15" s="233"/>
      <c r="ERJ15" s="232"/>
      <c r="ERK15" s="233"/>
      <c r="ERL15" s="233"/>
      <c r="ERM15" s="233"/>
      <c r="ERN15" s="233"/>
      <c r="ERO15" s="233"/>
      <c r="ERP15" s="233"/>
      <c r="ERQ15" s="232"/>
      <c r="ERR15" s="233"/>
      <c r="ERS15" s="233"/>
      <c r="ERT15" s="233"/>
      <c r="ERU15" s="233"/>
      <c r="ERV15" s="233"/>
      <c r="ERW15" s="233"/>
      <c r="ERX15" s="232"/>
      <c r="ERY15" s="233"/>
      <c r="ERZ15" s="233"/>
      <c r="ESA15" s="233"/>
      <c r="ESB15" s="233"/>
      <c r="ESC15" s="233"/>
      <c r="ESD15" s="233"/>
      <c r="ESE15" s="232"/>
      <c r="ESF15" s="233"/>
      <c r="ESG15" s="233"/>
      <c r="ESH15" s="233"/>
      <c r="ESI15" s="233"/>
      <c r="ESJ15" s="233"/>
      <c r="ESK15" s="233"/>
      <c r="ESL15" s="232"/>
      <c r="ESM15" s="233"/>
      <c r="ESN15" s="233"/>
      <c r="ESO15" s="233"/>
      <c r="ESP15" s="233"/>
      <c r="ESQ15" s="233"/>
      <c r="ESR15" s="233"/>
      <c r="ESS15" s="232"/>
      <c r="EST15" s="233"/>
      <c r="ESU15" s="233"/>
      <c r="ESV15" s="233"/>
      <c r="ESW15" s="233"/>
      <c r="ESX15" s="233"/>
      <c r="ESY15" s="233"/>
      <c r="ESZ15" s="232"/>
      <c r="ETA15" s="233"/>
      <c r="ETB15" s="233"/>
      <c r="ETC15" s="233"/>
      <c r="ETD15" s="233"/>
      <c r="ETE15" s="233"/>
      <c r="ETF15" s="233"/>
      <c r="ETG15" s="232"/>
      <c r="ETH15" s="233"/>
      <c r="ETI15" s="233"/>
      <c r="ETJ15" s="233"/>
      <c r="ETK15" s="233"/>
      <c r="ETL15" s="233"/>
      <c r="ETM15" s="233"/>
      <c r="ETN15" s="232"/>
      <c r="ETO15" s="233"/>
      <c r="ETP15" s="233"/>
      <c r="ETQ15" s="233"/>
      <c r="ETR15" s="233"/>
      <c r="ETS15" s="233"/>
      <c r="ETT15" s="233"/>
      <c r="ETU15" s="232"/>
      <c r="ETV15" s="233"/>
      <c r="ETW15" s="233"/>
      <c r="ETX15" s="233"/>
      <c r="ETY15" s="233"/>
      <c r="ETZ15" s="233"/>
      <c r="EUA15" s="233"/>
      <c r="EUB15" s="232"/>
      <c r="EUC15" s="233"/>
      <c r="EUD15" s="233"/>
      <c r="EUE15" s="233"/>
      <c r="EUF15" s="233"/>
      <c r="EUG15" s="233"/>
      <c r="EUH15" s="233"/>
      <c r="EUI15" s="232"/>
      <c r="EUJ15" s="233"/>
      <c r="EUK15" s="233"/>
      <c r="EUL15" s="233"/>
      <c r="EUM15" s="233"/>
      <c r="EUN15" s="233"/>
      <c r="EUO15" s="233"/>
      <c r="EUP15" s="232"/>
      <c r="EUQ15" s="233"/>
      <c r="EUR15" s="233"/>
      <c r="EUS15" s="233"/>
      <c r="EUT15" s="233"/>
      <c r="EUU15" s="233"/>
      <c r="EUV15" s="233"/>
      <c r="EUW15" s="232"/>
      <c r="EUX15" s="233"/>
      <c r="EUY15" s="233"/>
      <c r="EUZ15" s="233"/>
      <c r="EVA15" s="233"/>
      <c r="EVB15" s="233"/>
      <c r="EVC15" s="233"/>
      <c r="EVD15" s="232"/>
      <c r="EVE15" s="233"/>
      <c r="EVF15" s="233"/>
      <c r="EVG15" s="233"/>
      <c r="EVH15" s="233"/>
      <c r="EVI15" s="233"/>
      <c r="EVJ15" s="233"/>
      <c r="EVK15" s="232"/>
      <c r="EVL15" s="233"/>
      <c r="EVM15" s="233"/>
      <c r="EVN15" s="233"/>
      <c r="EVO15" s="233"/>
      <c r="EVP15" s="233"/>
      <c r="EVQ15" s="233"/>
      <c r="EVR15" s="232"/>
      <c r="EVS15" s="233"/>
      <c r="EVT15" s="233"/>
      <c r="EVU15" s="233"/>
      <c r="EVV15" s="233"/>
      <c r="EVW15" s="233"/>
      <c r="EVX15" s="233"/>
      <c r="EVY15" s="232"/>
      <c r="EVZ15" s="233"/>
      <c r="EWA15" s="233"/>
      <c r="EWB15" s="233"/>
      <c r="EWC15" s="233"/>
      <c r="EWD15" s="233"/>
      <c r="EWE15" s="233"/>
      <c r="EWF15" s="232"/>
      <c r="EWG15" s="233"/>
      <c r="EWH15" s="233"/>
      <c r="EWI15" s="233"/>
      <c r="EWJ15" s="233"/>
      <c r="EWK15" s="233"/>
      <c r="EWL15" s="233"/>
      <c r="EWM15" s="232"/>
      <c r="EWN15" s="233"/>
      <c r="EWO15" s="233"/>
      <c r="EWP15" s="233"/>
      <c r="EWQ15" s="233"/>
      <c r="EWR15" s="233"/>
      <c r="EWS15" s="233"/>
      <c r="EWT15" s="232"/>
      <c r="EWU15" s="233"/>
      <c r="EWV15" s="233"/>
      <c r="EWW15" s="233"/>
      <c r="EWX15" s="233"/>
      <c r="EWY15" s="233"/>
      <c r="EWZ15" s="233"/>
      <c r="EXA15" s="232"/>
      <c r="EXB15" s="233"/>
      <c r="EXC15" s="233"/>
      <c r="EXD15" s="233"/>
      <c r="EXE15" s="233"/>
      <c r="EXF15" s="233"/>
      <c r="EXG15" s="233"/>
      <c r="EXH15" s="232"/>
      <c r="EXI15" s="233"/>
      <c r="EXJ15" s="233"/>
      <c r="EXK15" s="233"/>
      <c r="EXL15" s="233"/>
      <c r="EXM15" s="233"/>
      <c r="EXN15" s="233"/>
      <c r="EXO15" s="232"/>
      <c r="EXP15" s="233"/>
      <c r="EXQ15" s="233"/>
      <c r="EXR15" s="233"/>
      <c r="EXS15" s="233"/>
      <c r="EXT15" s="233"/>
      <c r="EXU15" s="233"/>
      <c r="EXV15" s="232"/>
      <c r="EXW15" s="233"/>
      <c r="EXX15" s="233"/>
      <c r="EXY15" s="233"/>
      <c r="EXZ15" s="233"/>
      <c r="EYA15" s="233"/>
      <c r="EYB15" s="233"/>
      <c r="EYC15" s="232"/>
      <c r="EYD15" s="233"/>
      <c r="EYE15" s="233"/>
      <c r="EYF15" s="233"/>
      <c r="EYG15" s="233"/>
      <c r="EYH15" s="233"/>
      <c r="EYI15" s="233"/>
      <c r="EYJ15" s="232"/>
      <c r="EYK15" s="233"/>
      <c r="EYL15" s="233"/>
      <c r="EYM15" s="233"/>
      <c r="EYN15" s="233"/>
      <c r="EYO15" s="233"/>
      <c r="EYP15" s="233"/>
      <c r="EYQ15" s="232"/>
      <c r="EYR15" s="233"/>
      <c r="EYS15" s="233"/>
      <c r="EYT15" s="233"/>
      <c r="EYU15" s="233"/>
      <c r="EYV15" s="233"/>
      <c r="EYW15" s="233"/>
      <c r="EYX15" s="232"/>
      <c r="EYY15" s="233"/>
      <c r="EYZ15" s="233"/>
      <c r="EZA15" s="233"/>
      <c r="EZB15" s="233"/>
      <c r="EZC15" s="233"/>
      <c r="EZD15" s="233"/>
      <c r="EZE15" s="232"/>
      <c r="EZF15" s="233"/>
      <c r="EZG15" s="233"/>
      <c r="EZH15" s="233"/>
      <c r="EZI15" s="233"/>
      <c r="EZJ15" s="233"/>
      <c r="EZK15" s="233"/>
      <c r="EZL15" s="232"/>
      <c r="EZM15" s="233"/>
      <c r="EZN15" s="233"/>
      <c r="EZO15" s="233"/>
      <c r="EZP15" s="233"/>
      <c r="EZQ15" s="233"/>
      <c r="EZR15" s="233"/>
      <c r="EZS15" s="232"/>
      <c r="EZT15" s="233"/>
      <c r="EZU15" s="233"/>
      <c r="EZV15" s="233"/>
      <c r="EZW15" s="233"/>
      <c r="EZX15" s="233"/>
      <c r="EZY15" s="233"/>
      <c r="EZZ15" s="232"/>
      <c r="FAA15" s="233"/>
      <c r="FAB15" s="233"/>
      <c r="FAC15" s="233"/>
      <c r="FAD15" s="233"/>
      <c r="FAE15" s="233"/>
      <c r="FAF15" s="233"/>
      <c r="FAG15" s="232"/>
      <c r="FAH15" s="233"/>
      <c r="FAI15" s="233"/>
      <c r="FAJ15" s="233"/>
      <c r="FAK15" s="233"/>
      <c r="FAL15" s="233"/>
      <c r="FAM15" s="233"/>
      <c r="FAN15" s="232"/>
      <c r="FAO15" s="233"/>
      <c r="FAP15" s="233"/>
      <c r="FAQ15" s="233"/>
      <c r="FAR15" s="233"/>
      <c r="FAS15" s="233"/>
      <c r="FAT15" s="233"/>
      <c r="FAU15" s="232"/>
      <c r="FAV15" s="233"/>
      <c r="FAW15" s="233"/>
      <c r="FAX15" s="233"/>
      <c r="FAY15" s="233"/>
      <c r="FAZ15" s="233"/>
      <c r="FBA15" s="233"/>
      <c r="FBB15" s="232"/>
      <c r="FBC15" s="233"/>
      <c r="FBD15" s="233"/>
      <c r="FBE15" s="233"/>
      <c r="FBF15" s="233"/>
      <c r="FBG15" s="233"/>
      <c r="FBH15" s="233"/>
      <c r="FBI15" s="232"/>
      <c r="FBJ15" s="233"/>
      <c r="FBK15" s="233"/>
      <c r="FBL15" s="233"/>
      <c r="FBM15" s="233"/>
      <c r="FBN15" s="233"/>
      <c r="FBO15" s="233"/>
      <c r="FBP15" s="232"/>
      <c r="FBQ15" s="233"/>
      <c r="FBR15" s="233"/>
      <c r="FBS15" s="233"/>
      <c r="FBT15" s="233"/>
      <c r="FBU15" s="233"/>
      <c r="FBV15" s="233"/>
      <c r="FBW15" s="232"/>
      <c r="FBX15" s="233"/>
      <c r="FBY15" s="233"/>
      <c r="FBZ15" s="233"/>
      <c r="FCA15" s="233"/>
      <c r="FCB15" s="233"/>
      <c r="FCC15" s="233"/>
      <c r="FCD15" s="232"/>
      <c r="FCE15" s="233"/>
      <c r="FCF15" s="233"/>
      <c r="FCG15" s="233"/>
      <c r="FCH15" s="233"/>
      <c r="FCI15" s="233"/>
      <c r="FCJ15" s="233"/>
      <c r="FCK15" s="232"/>
      <c r="FCL15" s="233"/>
      <c r="FCM15" s="233"/>
      <c r="FCN15" s="233"/>
      <c r="FCO15" s="233"/>
      <c r="FCP15" s="233"/>
      <c r="FCQ15" s="233"/>
      <c r="FCR15" s="232"/>
      <c r="FCS15" s="233"/>
      <c r="FCT15" s="233"/>
      <c r="FCU15" s="233"/>
      <c r="FCV15" s="233"/>
      <c r="FCW15" s="233"/>
      <c r="FCX15" s="233"/>
      <c r="FCY15" s="232"/>
      <c r="FCZ15" s="233"/>
      <c r="FDA15" s="233"/>
      <c r="FDB15" s="233"/>
      <c r="FDC15" s="233"/>
      <c r="FDD15" s="233"/>
      <c r="FDE15" s="233"/>
      <c r="FDF15" s="232"/>
      <c r="FDG15" s="233"/>
      <c r="FDH15" s="233"/>
      <c r="FDI15" s="233"/>
      <c r="FDJ15" s="233"/>
      <c r="FDK15" s="233"/>
      <c r="FDL15" s="233"/>
      <c r="FDM15" s="232"/>
      <c r="FDN15" s="233"/>
      <c r="FDO15" s="233"/>
      <c r="FDP15" s="233"/>
      <c r="FDQ15" s="233"/>
      <c r="FDR15" s="233"/>
      <c r="FDS15" s="233"/>
      <c r="FDT15" s="232"/>
      <c r="FDU15" s="233"/>
      <c r="FDV15" s="233"/>
      <c r="FDW15" s="233"/>
      <c r="FDX15" s="233"/>
      <c r="FDY15" s="233"/>
      <c r="FDZ15" s="233"/>
      <c r="FEA15" s="232"/>
      <c r="FEB15" s="233"/>
      <c r="FEC15" s="233"/>
      <c r="FED15" s="233"/>
      <c r="FEE15" s="233"/>
      <c r="FEF15" s="233"/>
      <c r="FEG15" s="233"/>
      <c r="FEH15" s="232"/>
      <c r="FEI15" s="233"/>
      <c r="FEJ15" s="233"/>
      <c r="FEK15" s="233"/>
      <c r="FEL15" s="233"/>
      <c r="FEM15" s="233"/>
      <c r="FEN15" s="233"/>
      <c r="FEO15" s="232"/>
      <c r="FEP15" s="233"/>
      <c r="FEQ15" s="233"/>
      <c r="FER15" s="233"/>
      <c r="FES15" s="233"/>
      <c r="FET15" s="233"/>
      <c r="FEU15" s="233"/>
      <c r="FEV15" s="232"/>
      <c r="FEW15" s="233"/>
      <c r="FEX15" s="233"/>
      <c r="FEY15" s="233"/>
      <c r="FEZ15" s="233"/>
      <c r="FFA15" s="233"/>
      <c r="FFB15" s="233"/>
      <c r="FFC15" s="232"/>
      <c r="FFD15" s="233"/>
      <c r="FFE15" s="233"/>
      <c r="FFF15" s="233"/>
      <c r="FFG15" s="233"/>
      <c r="FFH15" s="233"/>
      <c r="FFI15" s="233"/>
      <c r="FFJ15" s="232"/>
      <c r="FFK15" s="233"/>
      <c r="FFL15" s="233"/>
      <c r="FFM15" s="233"/>
      <c r="FFN15" s="233"/>
      <c r="FFO15" s="233"/>
      <c r="FFP15" s="233"/>
      <c r="FFQ15" s="232"/>
      <c r="FFR15" s="233"/>
      <c r="FFS15" s="233"/>
      <c r="FFT15" s="233"/>
      <c r="FFU15" s="233"/>
      <c r="FFV15" s="233"/>
      <c r="FFW15" s="233"/>
      <c r="FFX15" s="232"/>
      <c r="FFY15" s="233"/>
      <c r="FFZ15" s="233"/>
      <c r="FGA15" s="233"/>
      <c r="FGB15" s="233"/>
      <c r="FGC15" s="233"/>
      <c r="FGD15" s="233"/>
      <c r="FGE15" s="232"/>
      <c r="FGF15" s="233"/>
      <c r="FGG15" s="233"/>
      <c r="FGH15" s="233"/>
      <c r="FGI15" s="233"/>
      <c r="FGJ15" s="233"/>
      <c r="FGK15" s="233"/>
      <c r="FGL15" s="232"/>
      <c r="FGM15" s="233"/>
      <c r="FGN15" s="233"/>
      <c r="FGO15" s="233"/>
      <c r="FGP15" s="233"/>
      <c r="FGQ15" s="233"/>
      <c r="FGR15" s="233"/>
      <c r="FGS15" s="232"/>
      <c r="FGT15" s="233"/>
      <c r="FGU15" s="233"/>
      <c r="FGV15" s="233"/>
      <c r="FGW15" s="233"/>
      <c r="FGX15" s="233"/>
      <c r="FGY15" s="233"/>
      <c r="FGZ15" s="232"/>
      <c r="FHA15" s="233"/>
      <c r="FHB15" s="233"/>
      <c r="FHC15" s="233"/>
      <c r="FHD15" s="233"/>
      <c r="FHE15" s="233"/>
      <c r="FHF15" s="233"/>
      <c r="FHG15" s="232"/>
      <c r="FHH15" s="233"/>
      <c r="FHI15" s="233"/>
      <c r="FHJ15" s="233"/>
      <c r="FHK15" s="233"/>
      <c r="FHL15" s="233"/>
      <c r="FHM15" s="233"/>
      <c r="FHN15" s="232"/>
      <c r="FHO15" s="233"/>
      <c r="FHP15" s="233"/>
      <c r="FHQ15" s="233"/>
      <c r="FHR15" s="233"/>
      <c r="FHS15" s="233"/>
      <c r="FHT15" s="233"/>
      <c r="FHU15" s="232"/>
      <c r="FHV15" s="233"/>
      <c r="FHW15" s="233"/>
      <c r="FHX15" s="233"/>
      <c r="FHY15" s="233"/>
      <c r="FHZ15" s="233"/>
      <c r="FIA15" s="233"/>
      <c r="FIB15" s="232"/>
      <c r="FIC15" s="233"/>
      <c r="FID15" s="233"/>
      <c r="FIE15" s="233"/>
      <c r="FIF15" s="233"/>
      <c r="FIG15" s="233"/>
      <c r="FIH15" s="233"/>
      <c r="FII15" s="232"/>
      <c r="FIJ15" s="233"/>
      <c r="FIK15" s="233"/>
      <c r="FIL15" s="233"/>
      <c r="FIM15" s="233"/>
      <c r="FIN15" s="233"/>
      <c r="FIO15" s="233"/>
      <c r="FIP15" s="232"/>
      <c r="FIQ15" s="233"/>
      <c r="FIR15" s="233"/>
      <c r="FIS15" s="233"/>
      <c r="FIT15" s="233"/>
      <c r="FIU15" s="233"/>
      <c r="FIV15" s="233"/>
      <c r="FIW15" s="232"/>
      <c r="FIX15" s="233"/>
      <c r="FIY15" s="233"/>
      <c r="FIZ15" s="233"/>
      <c r="FJA15" s="233"/>
      <c r="FJB15" s="233"/>
      <c r="FJC15" s="233"/>
      <c r="FJD15" s="232"/>
      <c r="FJE15" s="233"/>
      <c r="FJF15" s="233"/>
      <c r="FJG15" s="233"/>
      <c r="FJH15" s="233"/>
      <c r="FJI15" s="233"/>
      <c r="FJJ15" s="233"/>
      <c r="FJK15" s="232"/>
      <c r="FJL15" s="233"/>
      <c r="FJM15" s="233"/>
      <c r="FJN15" s="233"/>
      <c r="FJO15" s="233"/>
      <c r="FJP15" s="233"/>
      <c r="FJQ15" s="233"/>
      <c r="FJR15" s="232"/>
      <c r="FJS15" s="233"/>
      <c r="FJT15" s="233"/>
      <c r="FJU15" s="233"/>
      <c r="FJV15" s="233"/>
      <c r="FJW15" s="233"/>
      <c r="FJX15" s="233"/>
      <c r="FJY15" s="232"/>
      <c r="FJZ15" s="233"/>
      <c r="FKA15" s="233"/>
      <c r="FKB15" s="233"/>
      <c r="FKC15" s="233"/>
      <c r="FKD15" s="233"/>
      <c r="FKE15" s="233"/>
      <c r="FKF15" s="232"/>
      <c r="FKG15" s="233"/>
      <c r="FKH15" s="233"/>
      <c r="FKI15" s="233"/>
      <c r="FKJ15" s="233"/>
      <c r="FKK15" s="233"/>
      <c r="FKL15" s="233"/>
      <c r="FKM15" s="232"/>
      <c r="FKN15" s="233"/>
      <c r="FKO15" s="233"/>
      <c r="FKP15" s="233"/>
      <c r="FKQ15" s="233"/>
      <c r="FKR15" s="233"/>
      <c r="FKS15" s="233"/>
      <c r="FKT15" s="232"/>
      <c r="FKU15" s="233"/>
      <c r="FKV15" s="233"/>
      <c r="FKW15" s="233"/>
      <c r="FKX15" s="233"/>
      <c r="FKY15" s="233"/>
      <c r="FKZ15" s="233"/>
      <c r="FLA15" s="232"/>
      <c r="FLB15" s="233"/>
      <c r="FLC15" s="233"/>
      <c r="FLD15" s="233"/>
      <c r="FLE15" s="233"/>
      <c r="FLF15" s="233"/>
      <c r="FLG15" s="233"/>
      <c r="FLH15" s="232"/>
      <c r="FLI15" s="233"/>
      <c r="FLJ15" s="233"/>
      <c r="FLK15" s="233"/>
      <c r="FLL15" s="233"/>
      <c r="FLM15" s="233"/>
      <c r="FLN15" s="233"/>
      <c r="FLO15" s="232"/>
      <c r="FLP15" s="233"/>
      <c r="FLQ15" s="233"/>
      <c r="FLR15" s="233"/>
      <c r="FLS15" s="233"/>
      <c r="FLT15" s="233"/>
      <c r="FLU15" s="233"/>
      <c r="FLV15" s="232"/>
      <c r="FLW15" s="233"/>
      <c r="FLX15" s="233"/>
      <c r="FLY15" s="233"/>
      <c r="FLZ15" s="233"/>
      <c r="FMA15" s="233"/>
      <c r="FMB15" s="233"/>
      <c r="FMC15" s="232"/>
      <c r="FMD15" s="233"/>
      <c r="FME15" s="233"/>
      <c r="FMF15" s="233"/>
      <c r="FMG15" s="233"/>
      <c r="FMH15" s="233"/>
      <c r="FMI15" s="233"/>
      <c r="FMJ15" s="232"/>
      <c r="FMK15" s="233"/>
      <c r="FML15" s="233"/>
      <c r="FMM15" s="233"/>
      <c r="FMN15" s="233"/>
      <c r="FMO15" s="233"/>
      <c r="FMP15" s="233"/>
      <c r="FMQ15" s="232"/>
      <c r="FMR15" s="233"/>
      <c r="FMS15" s="233"/>
      <c r="FMT15" s="233"/>
      <c r="FMU15" s="233"/>
      <c r="FMV15" s="233"/>
      <c r="FMW15" s="233"/>
      <c r="FMX15" s="232"/>
      <c r="FMY15" s="233"/>
      <c r="FMZ15" s="233"/>
      <c r="FNA15" s="233"/>
      <c r="FNB15" s="233"/>
      <c r="FNC15" s="233"/>
      <c r="FND15" s="233"/>
      <c r="FNE15" s="232"/>
      <c r="FNF15" s="233"/>
      <c r="FNG15" s="233"/>
      <c r="FNH15" s="233"/>
      <c r="FNI15" s="233"/>
      <c r="FNJ15" s="233"/>
      <c r="FNK15" s="233"/>
      <c r="FNL15" s="232"/>
      <c r="FNM15" s="233"/>
      <c r="FNN15" s="233"/>
      <c r="FNO15" s="233"/>
      <c r="FNP15" s="233"/>
      <c r="FNQ15" s="233"/>
      <c r="FNR15" s="233"/>
      <c r="FNS15" s="232"/>
      <c r="FNT15" s="233"/>
      <c r="FNU15" s="233"/>
      <c r="FNV15" s="233"/>
      <c r="FNW15" s="233"/>
      <c r="FNX15" s="233"/>
      <c r="FNY15" s="233"/>
      <c r="FNZ15" s="232"/>
      <c r="FOA15" s="233"/>
      <c r="FOB15" s="233"/>
      <c r="FOC15" s="233"/>
      <c r="FOD15" s="233"/>
      <c r="FOE15" s="233"/>
      <c r="FOF15" s="233"/>
      <c r="FOG15" s="232"/>
      <c r="FOH15" s="233"/>
      <c r="FOI15" s="233"/>
      <c r="FOJ15" s="233"/>
      <c r="FOK15" s="233"/>
      <c r="FOL15" s="233"/>
      <c r="FOM15" s="233"/>
      <c r="FON15" s="232"/>
      <c r="FOO15" s="233"/>
      <c r="FOP15" s="233"/>
      <c r="FOQ15" s="233"/>
      <c r="FOR15" s="233"/>
      <c r="FOS15" s="233"/>
      <c r="FOT15" s="233"/>
      <c r="FOU15" s="232"/>
      <c r="FOV15" s="233"/>
      <c r="FOW15" s="233"/>
      <c r="FOX15" s="233"/>
      <c r="FOY15" s="233"/>
      <c r="FOZ15" s="233"/>
      <c r="FPA15" s="233"/>
      <c r="FPB15" s="232"/>
      <c r="FPC15" s="233"/>
      <c r="FPD15" s="233"/>
      <c r="FPE15" s="233"/>
      <c r="FPF15" s="233"/>
      <c r="FPG15" s="233"/>
      <c r="FPH15" s="233"/>
      <c r="FPI15" s="232"/>
      <c r="FPJ15" s="233"/>
      <c r="FPK15" s="233"/>
      <c r="FPL15" s="233"/>
      <c r="FPM15" s="233"/>
      <c r="FPN15" s="233"/>
      <c r="FPO15" s="233"/>
      <c r="FPP15" s="232"/>
      <c r="FPQ15" s="233"/>
      <c r="FPR15" s="233"/>
      <c r="FPS15" s="233"/>
      <c r="FPT15" s="233"/>
      <c r="FPU15" s="233"/>
      <c r="FPV15" s="233"/>
      <c r="FPW15" s="232"/>
      <c r="FPX15" s="233"/>
      <c r="FPY15" s="233"/>
      <c r="FPZ15" s="233"/>
      <c r="FQA15" s="233"/>
      <c r="FQB15" s="233"/>
      <c r="FQC15" s="233"/>
      <c r="FQD15" s="232"/>
      <c r="FQE15" s="233"/>
      <c r="FQF15" s="233"/>
      <c r="FQG15" s="233"/>
      <c r="FQH15" s="233"/>
      <c r="FQI15" s="233"/>
      <c r="FQJ15" s="233"/>
      <c r="FQK15" s="232"/>
      <c r="FQL15" s="233"/>
      <c r="FQM15" s="233"/>
      <c r="FQN15" s="233"/>
      <c r="FQO15" s="233"/>
      <c r="FQP15" s="233"/>
      <c r="FQQ15" s="233"/>
      <c r="FQR15" s="232"/>
      <c r="FQS15" s="233"/>
      <c r="FQT15" s="233"/>
      <c r="FQU15" s="233"/>
      <c r="FQV15" s="233"/>
      <c r="FQW15" s="233"/>
      <c r="FQX15" s="233"/>
      <c r="FQY15" s="232"/>
      <c r="FQZ15" s="233"/>
      <c r="FRA15" s="233"/>
      <c r="FRB15" s="233"/>
      <c r="FRC15" s="233"/>
      <c r="FRD15" s="233"/>
      <c r="FRE15" s="233"/>
      <c r="FRF15" s="232"/>
      <c r="FRG15" s="233"/>
      <c r="FRH15" s="233"/>
      <c r="FRI15" s="233"/>
      <c r="FRJ15" s="233"/>
      <c r="FRK15" s="233"/>
      <c r="FRL15" s="233"/>
      <c r="FRM15" s="232"/>
      <c r="FRN15" s="233"/>
      <c r="FRO15" s="233"/>
      <c r="FRP15" s="233"/>
      <c r="FRQ15" s="233"/>
      <c r="FRR15" s="233"/>
      <c r="FRS15" s="233"/>
      <c r="FRT15" s="232"/>
      <c r="FRU15" s="233"/>
      <c r="FRV15" s="233"/>
      <c r="FRW15" s="233"/>
      <c r="FRX15" s="233"/>
      <c r="FRY15" s="233"/>
      <c r="FRZ15" s="233"/>
      <c r="FSA15" s="232"/>
      <c r="FSB15" s="233"/>
      <c r="FSC15" s="233"/>
      <c r="FSD15" s="233"/>
      <c r="FSE15" s="233"/>
      <c r="FSF15" s="233"/>
      <c r="FSG15" s="233"/>
      <c r="FSH15" s="232"/>
      <c r="FSI15" s="233"/>
      <c r="FSJ15" s="233"/>
      <c r="FSK15" s="233"/>
      <c r="FSL15" s="233"/>
      <c r="FSM15" s="233"/>
      <c r="FSN15" s="233"/>
      <c r="FSO15" s="232"/>
      <c r="FSP15" s="233"/>
      <c r="FSQ15" s="233"/>
      <c r="FSR15" s="233"/>
      <c r="FSS15" s="233"/>
      <c r="FST15" s="233"/>
      <c r="FSU15" s="233"/>
      <c r="FSV15" s="232"/>
      <c r="FSW15" s="233"/>
      <c r="FSX15" s="233"/>
      <c r="FSY15" s="233"/>
      <c r="FSZ15" s="233"/>
      <c r="FTA15" s="233"/>
      <c r="FTB15" s="233"/>
      <c r="FTC15" s="232"/>
      <c r="FTD15" s="233"/>
      <c r="FTE15" s="233"/>
      <c r="FTF15" s="233"/>
      <c r="FTG15" s="233"/>
      <c r="FTH15" s="233"/>
      <c r="FTI15" s="233"/>
      <c r="FTJ15" s="232"/>
      <c r="FTK15" s="233"/>
      <c r="FTL15" s="233"/>
      <c r="FTM15" s="233"/>
      <c r="FTN15" s="233"/>
      <c r="FTO15" s="233"/>
      <c r="FTP15" s="233"/>
      <c r="FTQ15" s="232"/>
      <c r="FTR15" s="233"/>
      <c r="FTS15" s="233"/>
      <c r="FTT15" s="233"/>
      <c r="FTU15" s="233"/>
      <c r="FTV15" s="233"/>
      <c r="FTW15" s="233"/>
      <c r="FTX15" s="232"/>
      <c r="FTY15" s="233"/>
      <c r="FTZ15" s="233"/>
      <c r="FUA15" s="233"/>
      <c r="FUB15" s="233"/>
      <c r="FUC15" s="233"/>
      <c r="FUD15" s="233"/>
      <c r="FUE15" s="232"/>
      <c r="FUF15" s="233"/>
      <c r="FUG15" s="233"/>
      <c r="FUH15" s="233"/>
      <c r="FUI15" s="233"/>
      <c r="FUJ15" s="233"/>
      <c r="FUK15" s="233"/>
      <c r="FUL15" s="232"/>
      <c r="FUM15" s="233"/>
      <c r="FUN15" s="233"/>
      <c r="FUO15" s="233"/>
      <c r="FUP15" s="233"/>
      <c r="FUQ15" s="233"/>
      <c r="FUR15" s="233"/>
      <c r="FUS15" s="232"/>
      <c r="FUT15" s="233"/>
      <c r="FUU15" s="233"/>
      <c r="FUV15" s="233"/>
      <c r="FUW15" s="233"/>
      <c r="FUX15" s="233"/>
      <c r="FUY15" s="233"/>
      <c r="FUZ15" s="232"/>
      <c r="FVA15" s="233"/>
      <c r="FVB15" s="233"/>
      <c r="FVC15" s="233"/>
      <c r="FVD15" s="233"/>
      <c r="FVE15" s="233"/>
      <c r="FVF15" s="233"/>
      <c r="FVG15" s="232"/>
      <c r="FVH15" s="233"/>
      <c r="FVI15" s="233"/>
      <c r="FVJ15" s="233"/>
      <c r="FVK15" s="233"/>
      <c r="FVL15" s="233"/>
      <c r="FVM15" s="233"/>
      <c r="FVN15" s="232"/>
      <c r="FVO15" s="233"/>
      <c r="FVP15" s="233"/>
      <c r="FVQ15" s="233"/>
      <c r="FVR15" s="233"/>
      <c r="FVS15" s="233"/>
      <c r="FVT15" s="233"/>
      <c r="FVU15" s="232"/>
      <c r="FVV15" s="233"/>
      <c r="FVW15" s="233"/>
      <c r="FVX15" s="233"/>
      <c r="FVY15" s="233"/>
      <c r="FVZ15" s="233"/>
      <c r="FWA15" s="233"/>
      <c r="FWB15" s="232"/>
      <c r="FWC15" s="233"/>
      <c r="FWD15" s="233"/>
      <c r="FWE15" s="233"/>
      <c r="FWF15" s="233"/>
      <c r="FWG15" s="233"/>
      <c r="FWH15" s="233"/>
      <c r="FWI15" s="232"/>
      <c r="FWJ15" s="233"/>
      <c r="FWK15" s="233"/>
      <c r="FWL15" s="233"/>
      <c r="FWM15" s="233"/>
      <c r="FWN15" s="233"/>
      <c r="FWO15" s="233"/>
      <c r="FWP15" s="232"/>
      <c r="FWQ15" s="233"/>
      <c r="FWR15" s="233"/>
      <c r="FWS15" s="233"/>
      <c r="FWT15" s="233"/>
      <c r="FWU15" s="233"/>
      <c r="FWV15" s="233"/>
      <c r="FWW15" s="232"/>
      <c r="FWX15" s="233"/>
      <c r="FWY15" s="233"/>
      <c r="FWZ15" s="233"/>
      <c r="FXA15" s="233"/>
      <c r="FXB15" s="233"/>
      <c r="FXC15" s="233"/>
      <c r="FXD15" s="232"/>
      <c r="FXE15" s="233"/>
      <c r="FXF15" s="233"/>
      <c r="FXG15" s="233"/>
      <c r="FXH15" s="233"/>
      <c r="FXI15" s="233"/>
      <c r="FXJ15" s="233"/>
      <c r="FXK15" s="232"/>
      <c r="FXL15" s="233"/>
      <c r="FXM15" s="233"/>
      <c r="FXN15" s="233"/>
      <c r="FXO15" s="233"/>
      <c r="FXP15" s="233"/>
      <c r="FXQ15" s="233"/>
      <c r="FXR15" s="232"/>
      <c r="FXS15" s="233"/>
      <c r="FXT15" s="233"/>
      <c r="FXU15" s="233"/>
      <c r="FXV15" s="233"/>
      <c r="FXW15" s="233"/>
      <c r="FXX15" s="233"/>
      <c r="FXY15" s="232"/>
      <c r="FXZ15" s="233"/>
      <c r="FYA15" s="233"/>
      <c r="FYB15" s="233"/>
      <c r="FYC15" s="233"/>
      <c r="FYD15" s="233"/>
      <c r="FYE15" s="233"/>
      <c r="FYF15" s="232"/>
      <c r="FYG15" s="233"/>
      <c r="FYH15" s="233"/>
      <c r="FYI15" s="233"/>
      <c r="FYJ15" s="233"/>
      <c r="FYK15" s="233"/>
      <c r="FYL15" s="233"/>
      <c r="FYM15" s="232"/>
      <c r="FYN15" s="233"/>
      <c r="FYO15" s="233"/>
      <c r="FYP15" s="233"/>
      <c r="FYQ15" s="233"/>
      <c r="FYR15" s="233"/>
      <c r="FYS15" s="233"/>
      <c r="FYT15" s="232"/>
      <c r="FYU15" s="233"/>
      <c r="FYV15" s="233"/>
      <c r="FYW15" s="233"/>
      <c r="FYX15" s="233"/>
      <c r="FYY15" s="233"/>
      <c r="FYZ15" s="233"/>
      <c r="FZA15" s="232"/>
      <c r="FZB15" s="233"/>
      <c r="FZC15" s="233"/>
      <c r="FZD15" s="233"/>
      <c r="FZE15" s="233"/>
      <c r="FZF15" s="233"/>
      <c r="FZG15" s="233"/>
      <c r="FZH15" s="232"/>
      <c r="FZI15" s="233"/>
      <c r="FZJ15" s="233"/>
      <c r="FZK15" s="233"/>
      <c r="FZL15" s="233"/>
      <c r="FZM15" s="233"/>
      <c r="FZN15" s="233"/>
      <c r="FZO15" s="232"/>
      <c r="FZP15" s="233"/>
      <c r="FZQ15" s="233"/>
      <c r="FZR15" s="233"/>
      <c r="FZS15" s="233"/>
      <c r="FZT15" s="233"/>
      <c r="FZU15" s="233"/>
      <c r="FZV15" s="232"/>
      <c r="FZW15" s="233"/>
      <c r="FZX15" s="233"/>
      <c r="FZY15" s="233"/>
      <c r="FZZ15" s="233"/>
      <c r="GAA15" s="233"/>
      <c r="GAB15" s="233"/>
      <c r="GAC15" s="232"/>
      <c r="GAD15" s="233"/>
      <c r="GAE15" s="233"/>
      <c r="GAF15" s="233"/>
      <c r="GAG15" s="233"/>
      <c r="GAH15" s="233"/>
      <c r="GAI15" s="233"/>
      <c r="GAJ15" s="232"/>
      <c r="GAK15" s="233"/>
      <c r="GAL15" s="233"/>
      <c r="GAM15" s="233"/>
      <c r="GAN15" s="233"/>
      <c r="GAO15" s="233"/>
      <c r="GAP15" s="233"/>
      <c r="GAQ15" s="232"/>
      <c r="GAR15" s="233"/>
      <c r="GAS15" s="233"/>
      <c r="GAT15" s="233"/>
      <c r="GAU15" s="233"/>
      <c r="GAV15" s="233"/>
      <c r="GAW15" s="233"/>
      <c r="GAX15" s="232"/>
      <c r="GAY15" s="233"/>
      <c r="GAZ15" s="233"/>
      <c r="GBA15" s="233"/>
      <c r="GBB15" s="233"/>
      <c r="GBC15" s="233"/>
      <c r="GBD15" s="233"/>
      <c r="GBE15" s="232"/>
      <c r="GBF15" s="233"/>
      <c r="GBG15" s="233"/>
      <c r="GBH15" s="233"/>
      <c r="GBI15" s="233"/>
      <c r="GBJ15" s="233"/>
      <c r="GBK15" s="233"/>
      <c r="GBL15" s="232"/>
      <c r="GBM15" s="233"/>
      <c r="GBN15" s="233"/>
      <c r="GBO15" s="233"/>
      <c r="GBP15" s="233"/>
      <c r="GBQ15" s="233"/>
      <c r="GBR15" s="233"/>
      <c r="GBS15" s="232"/>
      <c r="GBT15" s="233"/>
      <c r="GBU15" s="233"/>
      <c r="GBV15" s="233"/>
      <c r="GBW15" s="233"/>
      <c r="GBX15" s="233"/>
      <c r="GBY15" s="233"/>
      <c r="GBZ15" s="232"/>
      <c r="GCA15" s="233"/>
      <c r="GCB15" s="233"/>
      <c r="GCC15" s="233"/>
      <c r="GCD15" s="233"/>
      <c r="GCE15" s="233"/>
      <c r="GCF15" s="233"/>
      <c r="GCG15" s="232"/>
      <c r="GCH15" s="233"/>
      <c r="GCI15" s="233"/>
      <c r="GCJ15" s="233"/>
      <c r="GCK15" s="233"/>
      <c r="GCL15" s="233"/>
      <c r="GCM15" s="233"/>
      <c r="GCN15" s="232"/>
      <c r="GCO15" s="233"/>
      <c r="GCP15" s="233"/>
      <c r="GCQ15" s="233"/>
      <c r="GCR15" s="233"/>
      <c r="GCS15" s="233"/>
      <c r="GCT15" s="233"/>
      <c r="GCU15" s="232"/>
      <c r="GCV15" s="233"/>
      <c r="GCW15" s="233"/>
      <c r="GCX15" s="233"/>
      <c r="GCY15" s="233"/>
      <c r="GCZ15" s="233"/>
      <c r="GDA15" s="233"/>
      <c r="GDB15" s="232"/>
      <c r="GDC15" s="233"/>
      <c r="GDD15" s="233"/>
      <c r="GDE15" s="233"/>
      <c r="GDF15" s="233"/>
      <c r="GDG15" s="233"/>
      <c r="GDH15" s="233"/>
      <c r="GDI15" s="232"/>
      <c r="GDJ15" s="233"/>
      <c r="GDK15" s="233"/>
      <c r="GDL15" s="233"/>
      <c r="GDM15" s="233"/>
      <c r="GDN15" s="233"/>
      <c r="GDO15" s="233"/>
      <c r="GDP15" s="232"/>
      <c r="GDQ15" s="233"/>
      <c r="GDR15" s="233"/>
      <c r="GDS15" s="233"/>
      <c r="GDT15" s="233"/>
      <c r="GDU15" s="233"/>
      <c r="GDV15" s="233"/>
      <c r="GDW15" s="232"/>
      <c r="GDX15" s="233"/>
      <c r="GDY15" s="233"/>
      <c r="GDZ15" s="233"/>
      <c r="GEA15" s="233"/>
      <c r="GEB15" s="233"/>
      <c r="GEC15" s="233"/>
      <c r="GED15" s="232"/>
      <c r="GEE15" s="233"/>
      <c r="GEF15" s="233"/>
      <c r="GEG15" s="233"/>
      <c r="GEH15" s="233"/>
      <c r="GEI15" s="233"/>
      <c r="GEJ15" s="233"/>
      <c r="GEK15" s="232"/>
      <c r="GEL15" s="233"/>
      <c r="GEM15" s="233"/>
      <c r="GEN15" s="233"/>
      <c r="GEO15" s="233"/>
      <c r="GEP15" s="233"/>
      <c r="GEQ15" s="233"/>
      <c r="GER15" s="232"/>
      <c r="GES15" s="233"/>
      <c r="GET15" s="233"/>
      <c r="GEU15" s="233"/>
      <c r="GEV15" s="233"/>
      <c r="GEW15" s="233"/>
      <c r="GEX15" s="233"/>
      <c r="GEY15" s="232"/>
      <c r="GEZ15" s="233"/>
      <c r="GFA15" s="233"/>
      <c r="GFB15" s="233"/>
      <c r="GFC15" s="233"/>
      <c r="GFD15" s="233"/>
      <c r="GFE15" s="233"/>
      <c r="GFF15" s="232"/>
      <c r="GFG15" s="233"/>
      <c r="GFH15" s="233"/>
      <c r="GFI15" s="233"/>
      <c r="GFJ15" s="233"/>
      <c r="GFK15" s="233"/>
      <c r="GFL15" s="233"/>
      <c r="GFM15" s="232"/>
      <c r="GFN15" s="233"/>
      <c r="GFO15" s="233"/>
      <c r="GFP15" s="233"/>
      <c r="GFQ15" s="233"/>
      <c r="GFR15" s="233"/>
      <c r="GFS15" s="233"/>
      <c r="GFT15" s="232"/>
      <c r="GFU15" s="233"/>
      <c r="GFV15" s="233"/>
      <c r="GFW15" s="233"/>
      <c r="GFX15" s="233"/>
      <c r="GFY15" s="233"/>
      <c r="GFZ15" s="233"/>
      <c r="GGA15" s="232"/>
      <c r="GGB15" s="233"/>
      <c r="GGC15" s="233"/>
      <c r="GGD15" s="233"/>
      <c r="GGE15" s="233"/>
      <c r="GGF15" s="233"/>
      <c r="GGG15" s="233"/>
      <c r="GGH15" s="232"/>
      <c r="GGI15" s="233"/>
      <c r="GGJ15" s="233"/>
      <c r="GGK15" s="233"/>
      <c r="GGL15" s="233"/>
      <c r="GGM15" s="233"/>
      <c r="GGN15" s="233"/>
      <c r="GGO15" s="232"/>
      <c r="GGP15" s="233"/>
      <c r="GGQ15" s="233"/>
      <c r="GGR15" s="233"/>
      <c r="GGS15" s="233"/>
      <c r="GGT15" s="233"/>
      <c r="GGU15" s="233"/>
      <c r="GGV15" s="232"/>
      <c r="GGW15" s="233"/>
      <c r="GGX15" s="233"/>
      <c r="GGY15" s="233"/>
      <c r="GGZ15" s="233"/>
      <c r="GHA15" s="233"/>
      <c r="GHB15" s="233"/>
      <c r="GHC15" s="232"/>
      <c r="GHD15" s="233"/>
      <c r="GHE15" s="233"/>
      <c r="GHF15" s="233"/>
      <c r="GHG15" s="233"/>
      <c r="GHH15" s="233"/>
      <c r="GHI15" s="233"/>
      <c r="GHJ15" s="232"/>
      <c r="GHK15" s="233"/>
      <c r="GHL15" s="233"/>
      <c r="GHM15" s="233"/>
      <c r="GHN15" s="233"/>
      <c r="GHO15" s="233"/>
      <c r="GHP15" s="233"/>
      <c r="GHQ15" s="232"/>
      <c r="GHR15" s="233"/>
      <c r="GHS15" s="233"/>
      <c r="GHT15" s="233"/>
      <c r="GHU15" s="233"/>
      <c r="GHV15" s="233"/>
      <c r="GHW15" s="233"/>
      <c r="GHX15" s="232"/>
      <c r="GHY15" s="233"/>
      <c r="GHZ15" s="233"/>
      <c r="GIA15" s="233"/>
      <c r="GIB15" s="233"/>
      <c r="GIC15" s="233"/>
      <c r="GID15" s="233"/>
      <c r="GIE15" s="232"/>
      <c r="GIF15" s="233"/>
      <c r="GIG15" s="233"/>
      <c r="GIH15" s="233"/>
      <c r="GII15" s="233"/>
      <c r="GIJ15" s="233"/>
      <c r="GIK15" s="233"/>
      <c r="GIL15" s="232"/>
      <c r="GIM15" s="233"/>
      <c r="GIN15" s="233"/>
      <c r="GIO15" s="233"/>
      <c r="GIP15" s="233"/>
      <c r="GIQ15" s="233"/>
      <c r="GIR15" s="233"/>
      <c r="GIS15" s="232"/>
      <c r="GIT15" s="233"/>
      <c r="GIU15" s="233"/>
      <c r="GIV15" s="233"/>
      <c r="GIW15" s="233"/>
      <c r="GIX15" s="233"/>
      <c r="GIY15" s="233"/>
      <c r="GIZ15" s="232"/>
      <c r="GJA15" s="233"/>
      <c r="GJB15" s="233"/>
      <c r="GJC15" s="233"/>
      <c r="GJD15" s="233"/>
      <c r="GJE15" s="233"/>
      <c r="GJF15" s="233"/>
      <c r="GJG15" s="232"/>
      <c r="GJH15" s="233"/>
      <c r="GJI15" s="233"/>
      <c r="GJJ15" s="233"/>
      <c r="GJK15" s="233"/>
      <c r="GJL15" s="233"/>
      <c r="GJM15" s="233"/>
      <c r="GJN15" s="232"/>
      <c r="GJO15" s="233"/>
      <c r="GJP15" s="233"/>
      <c r="GJQ15" s="233"/>
      <c r="GJR15" s="233"/>
      <c r="GJS15" s="233"/>
      <c r="GJT15" s="233"/>
      <c r="GJU15" s="232"/>
      <c r="GJV15" s="233"/>
      <c r="GJW15" s="233"/>
      <c r="GJX15" s="233"/>
      <c r="GJY15" s="233"/>
      <c r="GJZ15" s="233"/>
      <c r="GKA15" s="233"/>
      <c r="GKB15" s="232"/>
      <c r="GKC15" s="233"/>
      <c r="GKD15" s="233"/>
      <c r="GKE15" s="233"/>
      <c r="GKF15" s="233"/>
      <c r="GKG15" s="233"/>
      <c r="GKH15" s="233"/>
      <c r="GKI15" s="232"/>
      <c r="GKJ15" s="233"/>
      <c r="GKK15" s="233"/>
      <c r="GKL15" s="233"/>
      <c r="GKM15" s="233"/>
      <c r="GKN15" s="233"/>
      <c r="GKO15" s="233"/>
      <c r="GKP15" s="232"/>
      <c r="GKQ15" s="233"/>
      <c r="GKR15" s="233"/>
      <c r="GKS15" s="233"/>
      <c r="GKT15" s="233"/>
      <c r="GKU15" s="233"/>
      <c r="GKV15" s="233"/>
      <c r="GKW15" s="232"/>
      <c r="GKX15" s="233"/>
      <c r="GKY15" s="233"/>
      <c r="GKZ15" s="233"/>
      <c r="GLA15" s="233"/>
      <c r="GLB15" s="233"/>
      <c r="GLC15" s="233"/>
      <c r="GLD15" s="232"/>
      <c r="GLE15" s="233"/>
      <c r="GLF15" s="233"/>
      <c r="GLG15" s="233"/>
      <c r="GLH15" s="233"/>
      <c r="GLI15" s="233"/>
      <c r="GLJ15" s="233"/>
      <c r="GLK15" s="232"/>
      <c r="GLL15" s="233"/>
      <c r="GLM15" s="233"/>
      <c r="GLN15" s="233"/>
      <c r="GLO15" s="233"/>
      <c r="GLP15" s="233"/>
      <c r="GLQ15" s="233"/>
      <c r="GLR15" s="232"/>
      <c r="GLS15" s="233"/>
      <c r="GLT15" s="233"/>
      <c r="GLU15" s="233"/>
      <c r="GLV15" s="233"/>
      <c r="GLW15" s="233"/>
      <c r="GLX15" s="233"/>
      <c r="GLY15" s="232"/>
      <c r="GLZ15" s="233"/>
      <c r="GMA15" s="233"/>
      <c r="GMB15" s="233"/>
      <c r="GMC15" s="233"/>
      <c r="GMD15" s="233"/>
      <c r="GME15" s="233"/>
      <c r="GMF15" s="232"/>
      <c r="GMG15" s="233"/>
      <c r="GMH15" s="233"/>
      <c r="GMI15" s="233"/>
      <c r="GMJ15" s="233"/>
      <c r="GMK15" s="233"/>
      <c r="GML15" s="233"/>
      <c r="GMM15" s="232"/>
      <c r="GMN15" s="233"/>
      <c r="GMO15" s="233"/>
      <c r="GMP15" s="233"/>
      <c r="GMQ15" s="233"/>
      <c r="GMR15" s="233"/>
      <c r="GMS15" s="233"/>
      <c r="GMT15" s="232"/>
      <c r="GMU15" s="233"/>
      <c r="GMV15" s="233"/>
      <c r="GMW15" s="233"/>
      <c r="GMX15" s="233"/>
      <c r="GMY15" s="233"/>
      <c r="GMZ15" s="233"/>
      <c r="GNA15" s="232"/>
      <c r="GNB15" s="233"/>
      <c r="GNC15" s="233"/>
      <c r="GND15" s="233"/>
      <c r="GNE15" s="233"/>
      <c r="GNF15" s="233"/>
      <c r="GNG15" s="233"/>
      <c r="GNH15" s="232"/>
      <c r="GNI15" s="233"/>
      <c r="GNJ15" s="233"/>
      <c r="GNK15" s="233"/>
      <c r="GNL15" s="233"/>
      <c r="GNM15" s="233"/>
      <c r="GNN15" s="233"/>
      <c r="GNO15" s="232"/>
      <c r="GNP15" s="233"/>
      <c r="GNQ15" s="233"/>
      <c r="GNR15" s="233"/>
      <c r="GNS15" s="233"/>
      <c r="GNT15" s="233"/>
      <c r="GNU15" s="233"/>
      <c r="GNV15" s="232"/>
      <c r="GNW15" s="233"/>
      <c r="GNX15" s="233"/>
      <c r="GNY15" s="233"/>
      <c r="GNZ15" s="233"/>
      <c r="GOA15" s="233"/>
      <c r="GOB15" s="233"/>
      <c r="GOC15" s="232"/>
      <c r="GOD15" s="233"/>
      <c r="GOE15" s="233"/>
      <c r="GOF15" s="233"/>
      <c r="GOG15" s="233"/>
      <c r="GOH15" s="233"/>
      <c r="GOI15" s="233"/>
      <c r="GOJ15" s="232"/>
      <c r="GOK15" s="233"/>
      <c r="GOL15" s="233"/>
      <c r="GOM15" s="233"/>
      <c r="GON15" s="233"/>
      <c r="GOO15" s="233"/>
      <c r="GOP15" s="233"/>
      <c r="GOQ15" s="232"/>
      <c r="GOR15" s="233"/>
      <c r="GOS15" s="233"/>
      <c r="GOT15" s="233"/>
      <c r="GOU15" s="233"/>
      <c r="GOV15" s="233"/>
      <c r="GOW15" s="233"/>
      <c r="GOX15" s="232"/>
      <c r="GOY15" s="233"/>
      <c r="GOZ15" s="233"/>
      <c r="GPA15" s="233"/>
      <c r="GPB15" s="233"/>
      <c r="GPC15" s="233"/>
      <c r="GPD15" s="233"/>
      <c r="GPE15" s="232"/>
      <c r="GPF15" s="233"/>
      <c r="GPG15" s="233"/>
      <c r="GPH15" s="233"/>
      <c r="GPI15" s="233"/>
      <c r="GPJ15" s="233"/>
      <c r="GPK15" s="233"/>
      <c r="GPL15" s="232"/>
      <c r="GPM15" s="233"/>
      <c r="GPN15" s="233"/>
      <c r="GPO15" s="233"/>
      <c r="GPP15" s="233"/>
      <c r="GPQ15" s="233"/>
      <c r="GPR15" s="233"/>
      <c r="GPS15" s="232"/>
      <c r="GPT15" s="233"/>
      <c r="GPU15" s="233"/>
      <c r="GPV15" s="233"/>
      <c r="GPW15" s="233"/>
      <c r="GPX15" s="233"/>
      <c r="GPY15" s="233"/>
      <c r="GPZ15" s="232"/>
      <c r="GQA15" s="233"/>
      <c r="GQB15" s="233"/>
      <c r="GQC15" s="233"/>
      <c r="GQD15" s="233"/>
      <c r="GQE15" s="233"/>
      <c r="GQF15" s="233"/>
      <c r="GQG15" s="232"/>
      <c r="GQH15" s="233"/>
      <c r="GQI15" s="233"/>
      <c r="GQJ15" s="233"/>
      <c r="GQK15" s="233"/>
      <c r="GQL15" s="233"/>
      <c r="GQM15" s="233"/>
      <c r="GQN15" s="232"/>
      <c r="GQO15" s="233"/>
      <c r="GQP15" s="233"/>
      <c r="GQQ15" s="233"/>
      <c r="GQR15" s="233"/>
      <c r="GQS15" s="233"/>
      <c r="GQT15" s="233"/>
      <c r="GQU15" s="232"/>
      <c r="GQV15" s="233"/>
      <c r="GQW15" s="233"/>
      <c r="GQX15" s="233"/>
      <c r="GQY15" s="233"/>
      <c r="GQZ15" s="233"/>
      <c r="GRA15" s="233"/>
      <c r="GRB15" s="232"/>
      <c r="GRC15" s="233"/>
      <c r="GRD15" s="233"/>
      <c r="GRE15" s="233"/>
      <c r="GRF15" s="233"/>
      <c r="GRG15" s="233"/>
      <c r="GRH15" s="233"/>
      <c r="GRI15" s="232"/>
      <c r="GRJ15" s="233"/>
      <c r="GRK15" s="233"/>
      <c r="GRL15" s="233"/>
      <c r="GRM15" s="233"/>
      <c r="GRN15" s="233"/>
      <c r="GRO15" s="233"/>
      <c r="GRP15" s="232"/>
      <c r="GRQ15" s="233"/>
      <c r="GRR15" s="233"/>
      <c r="GRS15" s="233"/>
      <c r="GRT15" s="233"/>
      <c r="GRU15" s="233"/>
      <c r="GRV15" s="233"/>
      <c r="GRW15" s="232"/>
      <c r="GRX15" s="233"/>
      <c r="GRY15" s="233"/>
      <c r="GRZ15" s="233"/>
      <c r="GSA15" s="233"/>
      <c r="GSB15" s="233"/>
      <c r="GSC15" s="233"/>
      <c r="GSD15" s="232"/>
      <c r="GSE15" s="233"/>
      <c r="GSF15" s="233"/>
      <c r="GSG15" s="233"/>
      <c r="GSH15" s="233"/>
      <c r="GSI15" s="233"/>
      <c r="GSJ15" s="233"/>
      <c r="GSK15" s="232"/>
      <c r="GSL15" s="233"/>
      <c r="GSM15" s="233"/>
      <c r="GSN15" s="233"/>
      <c r="GSO15" s="233"/>
      <c r="GSP15" s="233"/>
      <c r="GSQ15" s="233"/>
      <c r="GSR15" s="232"/>
      <c r="GSS15" s="233"/>
      <c r="GST15" s="233"/>
      <c r="GSU15" s="233"/>
      <c r="GSV15" s="233"/>
      <c r="GSW15" s="233"/>
      <c r="GSX15" s="233"/>
      <c r="GSY15" s="232"/>
      <c r="GSZ15" s="233"/>
      <c r="GTA15" s="233"/>
      <c r="GTB15" s="233"/>
      <c r="GTC15" s="233"/>
      <c r="GTD15" s="233"/>
      <c r="GTE15" s="233"/>
      <c r="GTF15" s="232"/>
      <c r="GTG15" s="233"/>
      <c r="GTH15" s="233"/>
      <c r="GTI15" s="233"/>
      <c r="GTJ15" s="233"/>
      <c r="GTK15" s="233"/>
      <c r="GTL15" s="233"/>
      <c r="GTM15" s="232"/>
      <c r="GTN15" s="233"/>
      <c r="GTO15" s="233"/>
      <c r="GTP15" s="233"/>
      <c r="GTQ15" s="233"/>
      <c r="GTR15" s="233"/>
      <c r="GTS15" s="233"/>
      <c r="GTT15" s="232"/>
      <c r="GTU15" s="233"/>
      <c r="GTV15" s="233"/>
      <c r="GTW15" s="233"/>
      <c r="GTX15" s="233"/>
      <c r="GTY15" s="233"/>
      <c r="GTZ15" s="233"/>
      <c r="GUA15" s="232"/>
      <c r="GUB15" s="233"/>
      <c r="GUC15" s="233"/>
      <c r="GUD15" s="233"/>
      <c r="GUE15" s="233"/>
      <c r="GUF15" s="233"/>
      <c r="GUG15" s="233"/>
      <c r="GUH15" s="232"/>
      <c r="GUI15" s="233"/>
      <c r="GUJ15" s="233"/>
      <c r="GUK15" s="233"/>
      <c r="GUL15" s="233"/>
      <c r="GUM15" s="233"/>
      <c r="GUN15" s="233"/>
      <c r="GUO15" s="232"/>
      <c r="GUP15" s="233"/>
      <c r="GUQ15" s="233"/>
      <c r="GUR15" s="233"/>
      <c r="GUS15" s="233"/>
      <c r="GUT15" s="233"/>
      <c r="GUU15" s="233"/>
      <c r="GUV15" s="232"/>
      <c r="GUW15" s="233"/>
      <c r="GUX15" s="233"/>
      <c r="GUY15" s="233"/>
      <c r="GUZ15" s="233"/>
      <c r="GVA15" s="233"/>
      <c r="GVB15" s="233"/>
      <c r="GVC15" s="232"/>
      <c r="GVD15" s="233"/>
      <c r="GVE15" s="233"/>
      <c r="GVF15" s="233"/>
      <c r="GVG15" s="233"/>
      <c r="GVH15" s="233"/>
      <c r="GVI15" s="233"/>
      <c r="GVJ15" s="232"/>
      <c r="GVK15" s="233"/>
      <c r="GVL15" s="233"/>
      <c r="GVM15" s="233"/>
      <c r="GVN15" s="233"/>
      <c r="GVO15" s="233"/>
      <c r="GVP15" s="233"/>
      <c r="GVQ15" s="232"/>
      <c r="GVR15" s="233"/>
      <c r="GVS15" s="233"/>
      <c r="GVT15" s="233"/>
      <c r="GVU15" s="233"/>
      <c r="GVV15" s="233"/>
      <c r="GVW15" s="233"/>
      <c r="GVX15" s="232"/>
      <c r="GVY15" s="233"/>
      <c r="GVZ15" s="233"/>
      <c r="GWA15" s="233"/>
      <c r="GWB15" s="233"/>
      <c r="GWC15" s="233"/>
      <c r="GWD15" s="233"/>
      <c r="GWE15" s="232"/>
      <c r="GWF15" s="233"/>
      <c r="GWG15" s="233"/>
      <c r="GWH15" s="233"/>
      <c r="GWI15" s="233"/>
      <c r="GWJ15" s="233"/>
      <c r="GWK15" s="233"/>
      <c r="GWL15" s="232"/>
      <c r="GWM15" s="233"/>
      <c r="GWN15" s="233"/>
      <c r="GWO15" s="233"/>
      <c r="GWP15" s="233"/>
      <c r="GWQ15" s="233"/>
      <c r="GWR15" s="233"/>
      <c r="GWS15" s="232"/>
      <c r="GWT15" s="233"/>
      <c r="GWU15" s="233"/>
      <c r="GWV15" s="233"/>
      <c r="GWW15" s="233"/>
      <c r="GWX15" s="233"/>
      <c r="GWY15" s="233"/>
      <c r="GWZ15" s="232"/>
      <c r="GXA15" s="233"/>
      <c r="GXB15" s="233"/>
      <c r="GXC15" s="233"/>
      <c r="GXD15" s="233"/>
      <c r="GXE15" s="233"/>
      <c r="GXF15" s="233"/>
      <c r="GXG15" s="232"/>
      <c r="GXH15" s="233"/>
      <c r="GXI15" s="233"/>
      <c r="GXJ15" s="233"/>
      <c r="GXK15" s="233"/>
      <c r="GXL15" s="233"/>
      <c r="GXM15" s="233"/>
      <c r="GXN15" s="232"/>
      <c r="GXO15" s="233"/>
      <c r="GXP15" s="233"/>
      <c r="GXQ15" s="233"/>
      <c r="GXR15" s="233"/>
      <c r="GXS15" s="233"/>
      <c r="GXT15" s="233"/>
      <c r="GXU15" s="232"/>
      <c r="GXV15" s="233"/>
      <c r="GXW15" s="233"/>
      <c r="GXX15" s="233"/>
      <c r="GXY15" s="233"/>
      <c r="GXZ15" s="233"/>
      <c r="GYA15" s="233"/>
      <c r="GYB15" s="232"/>
      <c r="GYC15" s="233"/>
      <c r="GYD15" s="233"/>
      <c r="GYE15" s="233"/>
      <c r="GYF15" s="233"/>
      <c r="GYG15" s="233"/>
      <c r="GYH15" s="233"/>
      <c r="GYI15" s="232"/>
      <c r="GYJ15" s="233"/>
      <c r="GYK15" s="233"/>
      <c r="GYL15" s="233"/>
      <c r="GYM15" s="233"/>
      <c r="GYN15" s="233"/>
      <c r="GYO15" s="233"/>
      <c r="GYP15" s="232"/>
      <c r="GYQ15" s="233"/>
      <c r="GYR15" s="233"/>
      <c r="GYS15" s="233"/>
      <c r="GYT15" s="233"/>
      <c r="GYU15" s="233"/>
      <c r="GYV15" s="233"/>
      <c r="GYW15" s="232"/>
      <c r="GYX15" s="233"/>
      <c r="GYY15" s="233"/>
      <c r="GYZ15" s="233"/>
      <c r="GZA15" s="233"/>
      <c r="GZB15" s="233"/>
      <c r="GZC15" s="233"/>
      <c r="GZD15" s="232"/>
      <c r="GZE15" s="233"/>
      <c r="GZF15" s="233"/>
      <c r="GZG15" s="233"/>
      <c r="GZH15" s="233"/>
      <c r="GZI15" s="233"/>
      <c r="GZJ15" s="233"/>
      <c r="GZK15" s="232"/>
      <c r="GZL15" s="233"/>
      <c r="GZM15" s="233"/>
      <c r="GZN15" s="233"/>
      <c r="GZO15" s="233"/>
      <c r="GZP15" s="233"/>
      <c r="GZQ15" s="233"/>
      <c r="GZR15" s="232"/>
      <c r="GZS15" s="233"/>
      <c r="GZT15" s="233"/>
      <c r="GZU15" s="233"/>
      <c r="GZV15" s="233"/>
      <c r="GZW15" s="233"/>
      <c r="GZX15" s="233"/>
      <c r="GZY15" s="232"/>
      <c r="GZZ15" s="233"/>
      <c r="HAA15" s="233"/>
      <c r="HAB15" s="233"/>
      <c r="HAC15" s="233"/>
      <c r="HAD15" s="233"/>
      <c r="HAE15" s="233"/>
      <c r="HAF15" s="232"/>
      <c r="HAG15" s="233"/>
      <c r="HAH15" s="233"/>
      <c r="HAI15" s="233"/>
      <c r="HAJ15" s="233"/>
      <c r="HAK15" s="233"/>
      <c r="HAL15" s="233"/>
      <c r="HAM15" s="232"/>
      <c r="HAN15" s="233"/>
      <c r="HAO15" s="233"/>
      <c r="HAP15" s="233"/>
      <c r="HAQ15" s="233"/>
      <c r="HAR15" s="233"/>
      <c r="HAS15" s="233"/>
      <c r="HAT15" s="232"/>
      <c r="HAU15" s="233"/>
      <c r="HAV15" s="233"/>
      <c r="HAW15" s="233"/>
      <c r="HAX15" s="233"/>
      <c r="HAY15" s="233"/>
      <c r="HAZ15" s="233"/>
      <c r="HBA15" s="232"/>
      <c r="HBB15" s="233"/>
      <c r="HBC15" s="233"/>
      <c r="HBD15" s="233"/>
      <c r="HBE15" s="233"/>
      <c r="HBF15" s="233"/>
      <c r="HBG15" s="233"/>
      <c r="HBH15" s="232"/>
      <c r="HBI15" s="233"/>
      <c r="HBJ15" s="233"/>
      <c r="HBK15" s="233"/>
      <c r="HBL15" s="233"/>
      <c r="HBM15" s="233"/>
      <c r="HBN15" s="233"/>
      <c r="HBO15" s="232"/>
      <c r="HBP15" s="233"/>
      <c r="HBQ15" s="233"/>
      <c r="HBR15" s="233"/>
      <c r="HBS15" s="233"/>
      <c r="HBT15" s="233"/>
      <c r="HBU15" s="233"/>
      <c r="HBV15" s="232"/>
      <c r="HBW15" s="233"/>
      <c r="HBX15" s="233"/>
      <c r="HBY15" s="233"/>
      <c r="HBZ15" s="233"/>
      <c r="HCA15" s="233"/>
      <c r="HCB15" s="233"/>
      <c r="HCC15" s="232"/>
      <c r="HCD15" s="233"/>
      <c r="HCE15" s="233"/>
      <c r="HCF15" s="233"/>
      <c r="HCG15" s="233"/>
      <c r="HCH15" s="233"/>
      <c r="HCI15" s="233"/>
      <c r="HCJ15" s="232"/>
      <c r="HCK15" s="233"/>
      <c r="HCL15" s="233"/>
      <c r="HCM15" s="233"/>
      <c r="HCN15" s="233"/>
      <c r="HCO15" s="233"/>
      <c r="HCP15" s="233"/>
      <c r="HCQ15" s="232"/>
      <c r="HCR15" s="233"/>
      <c r="HCS15" s="233"/>
      <c r="HCT15" s="233"/>
      <c r="HCU15" s="233"/>
      <c r="HCV15" s="233"/>
      <c r="HCW15" s="233"/>
      <c r="HCX15" s="232"/>
      <c r="HCY15" s="233"/>
      <c r="HCZ15" s="233"/>
      <c r="HDA15" s="233"/>
      <c r="HDB15" s="233"/>
      <c r="HDC15" s="233"/>
      <c r="HDD15" s="233"/>
      <c r="HDE15" s="232"/>
      <c r="HDF15" s="233"/>
      <c r="HDG15" s="233"/>
      <c r="HDH15" s="233"/>
      <c r="HDI15" s="233"/>
      <c r="HDJ15" s="233"/>
      <c r="HDK15" s="233"/>
      <c r="HDL15" s="232"/>
      <c r="HDM15" s="233"/>
      <c r="HDN15" s="233"/>
      <c r="HDO15" s="233"/>
      <c r="HDP15" s="233"/>
      <c r="HDQ15" s="233"/>
      <c r="HDR15" s="233"/>
      <c r="HDS15" s="232"/>
      <c r="HDT15" s="233"/>
      <c r="HDU15" s="233"/>
      <c r="HDV15" s="233"/>
      <c r="HDW15" s="233"/>
      <c r="HDX15" s="233"/>
      <c r="HDY15" s="233"/>
      <c r="HDZ15" s="232"/>
      <c r="HEA15" s="233"/>
      <c r="HEB15" s="233"/>
      <c r="HEC15" s="233"/>
      <c r="HED15" s="233"/>
      <c r="HEE15" s="233"/>
      <c r="HEF15" s="233"/>
      <c r="HEG15" s="232"/>
      <c r="HEH15" s="233"/>
      <c r="HEI15" s="233"/>
      <c r="HEJ15" s="233"/>
      <c r="HEK15" s="233"/>
      <c r="HEL15" s="233"/>
      <c r="HEM15" s="233"/>
      <c r="HEN15" s="232"/>
      <c r="HEO15" s="233"/>
      <c r="HEP15" s="233"/>
      <c r="HEQ15" s="233"/>
      <c r="HER15" s="233"/>
      <c r="HES15" s="233"/>
      <c r="HET15" s="233"/>
      <c r="HEU15" s="232"/>
      <c r="HEV15" s="233"/>
      <c r="HEW15" s="233"/>
      <c r="HEX15" s="233"/>
      <c r="HEY15" s="233"/>
      <c r="HEZ15" s="233"/>
      <c r="HFA15" s="233"/>
      <c r="HFB15" s="232"/>
      <c r="HFC15" s="233"/>
      <c r="HFD15" s="233"/>
      <c r="HFE15" s="233"/>
      <c r="HFF15" s="233"/>
      <c r="HFG15" s="233"/>
      <c r="HFH15" s="233"/>
      <c r="HFI15" s="232"/>
      <c r="HFJ15" s="233"/>
      <c r="HFK15" s="233"/>
      <c r="HFL15" s="233"/>
      <c r="HFM15" s="233"/>
      <c r="HFN15" s="233"/>
      <c r="HFO15" s="233"/>
      <c r="HFP15" s="232"/>
      <c r="HFQ15" s="233"/>
      <c r="HFR15" s="233"/>
      <c r="HFS15" s="233"/>
      <c r="HFT15" s="233"/>
      <c r="HFU15" s="233"/>
      <c r="HFV15" s="233"/>
      <c r="HFW15" s="232"/>
      <c r="HFX15" s="233"/>
      <c r="HFY15" s="233"/>
      <c r="HFZ15" s="233"/>
      <c r="HGA15" s="233"/>
      <c r="HGB15" s="233"/>
      <c r="HGC15" s="233"/>
      <c r="HGD15" s="232"/>
      <c r="HGE15" s="233"/>
      <c r="HGF15" s="233"/>
      <c r="HGG15" s="233"/>
      <c r="HGH15" s="233"/>
      <c r="HGI15" s="233"/>
      <c r="HGJ15" s="233"/>
      <c r="HGK15" s="232"/>
      <c r="HGL15" s="233"/>
      <c r="HGM15" s="233"/>
      <c r="HGN15" s="233"/>
      <c r="HGO15" s="233"/>
      <c r="HGP15" s="233"/>
      <c r="HGQ15" s="233"/>
      <c r="HGR15" s="232"/>
      <c r="HGS15" s="233"/>
      <c r="HGT15" s="233"/>
      <c r="HGU15" s="233"/>
      <c r="HGV15" s="233"/>
      <c r="HGW15" s="233"/>
      <c r="HGX15" s="233"/>
      <c r="HGY15" s="232"/>
      <c r="HGZ15" s="233"/>
      <c r="HHA15" s="233"/>
      <c r="HHB15" s="233"/>
      <c r="HHC15" s="233"/>
      <c r="HHD15" s="233"/>
      <c r="HHE15" s="233"/>
      <c r="HHF15" s="232"/>
      <c r="HHG15" s="233"/>
      <c r="HHH15" s="233"/>
      <c r="HHI15" s="233"/>
      <c r="HHJ15" s="233"/>
      <c r="HHK15" s="233"/>
      <c r="HHL15" s="233"/>
      <c r="HHM15" s="232"/>
      <c r="HHN15" s="233"/>
      <c r="HHO15" s="233"/>
      <c r="HHP15" s="233"/>
      <c r="HHQ15" s="233"/>
      <c r="HHR15" s="233"/>
      <c r="HHS15" s="233"/>
      <c r="HHT15" s="232"/>
      <c r="HHU15" s="233"/>
      <c r="HHV15" s="233"/>
      <c r="HHW15" s="233"/>
      <c r="HHX15" s="233"/>
      <c r="HHY15" s="233"/>
      <c r="HHZ15" s="233"/>
      <c r="HIA15" s="232"/>
      <c r="HIB15" s="233"/>
      <c r="HIC15" s="233"/>
      <c r="HID15" s="233"/>
      <c r="HIE15" s="233"/>
      <c r="HIF15" s="233"/>
      <c r="HIG15" s="233"/>
      <c r="HIH15" s="232"/>
      <c r="HII15" s="233"/>
      <c r="HIJ15" s="233"/>
      <c r="HIK15" s="233"/>
      <c r="HIL15" s="233"/>
      <c r="HIM15" s="233"/>
      <c r="HIN15" s="233"/>
      <c r="HIO15" s="232"/>
      <c r="HIP15" s="233"/>
      <c r="HIQ15" s="233"/>
      <c r="HIR15" s="233"/>
      <c r="HIS15" s="233"/>
      <c r="HIT15" s="233"/>
      <c r="HIU15" s="233"/>
      <c r="HIV15" s="232"/>
      <c r="HIW15" s="233"/>
      <c r="HIX15" s="233"/>
      <c r="HIY15" s="233"/>
      <c r="HIZ15" s="233"/>
      <c r="HJA15" s="233"/>
      <c r="HJB15" s="233"/>
      <c r="HJC15" s="232"/>
      <c r="HJD15" s="233"/>
      <c r="HJE15" s="233"/>
      <c r="HJF15" s="233"/>
      <c r="HJG15" s="233"/>
      <c r="HJH15" s="233"/>
      <c r="HJI15" s="233"/>
      <c r="HJJ15" s="232"/>
      <c r="HJK15" s="233"/>
      <c r="HJL15" s="233"/>
      <c r="HJM15" s="233"/>
      <c r="HJN15" s="233"/>
      <c r="HJO15" s="233"/>
      <c r="HJP15" s="233"/>
      <c r="HJQ15" s="232"/>
      <c r="HJR15" s="233"/>
      <c r="HJS15" s="233"/>
      <c r="HJT15" s="233"/>
      <c r="HJU15" s="233"/>
      <c r="HJV15" s="233"/>
      <c r="HJW15" s="233"/>
      <c r="HJX15" s="232"/>
      <c r="HJY15" s="233"/>
      <c r="HJZ15" s="233"/>
      <c r="HKA15" s="233"/>
      <c r="HKB15" s="233"/>
      <c r="HKC15" s="233"/>
      <c r="HKD15" s="233"/>
      <c r="HKE15" s="232"/>
      <c r="HKF15" s="233"/>
      <c r="HKG15" s="233"/>
      <c r="HKH15" s="233"/>
      <c r="HKI15" s="233"/>
      <c r="HKJ15" s="233"/>
      <c r="HKK15" s="233"/>
      <c r="HKL15" s="232"/>
      <c r="HKM15" s="233"/>
      <c r="HKN15" s="233"/>
      <c r="HKO15" s="233"/>
      <c r="HKP15" s="233"/>
      <c r="HKQ15" s="233"/>
      <c r="HKR15" s="233"/>
      <c r="HKS15" s="232"/>
      <c r="HKT15" s="233"/>
      <c r="HKU15" s="233"/>
      <c r="HKV15" s="233"/>
      <c r="HKW15" s="233"/>
      <c r="HKX15" s="233"/>
      <c r="HKY15" s="233"/>
      <c r="HKZ15" s="232"/>
      <c r="HLA15" s="233"/>
      <c r="HLB15" s="233"/>
      <c r="HLC15" s="233"/>
      <c r="HLD15" s="233"/>
      <c r="HLE15" s="233"/>
      <c r="HLF15" s="233"/>
      <c r="HLG15" s="232"/>
      <c r="HLH15" s="233"/>
      <c r="HLI15" s="233"/>
      <c r="HLJ15" s="233"/>
      <c r="HLK15" s="233"/>
      <c r="HLL15" s="233"/>
      <c r="HLM15" s="233"/>
      <c r="HLN15" s="232"/>
      <c r="HLO15" s="233"/>
      <c r="HLP15" s="233"/>
      <c r="HLQ15" s="233"/>
      <c r="HLR15" s="233"/>
      <c r="HLS15" s="233"/>
      <c r="HLT15" s="233"/>
      <c r="HLU15" s="232"/>
      <c r="HLV15" s="233"/>
      <c r="HLW15" s="233"/>
      <c r="HLX15" s="233"/>
      <c r="HLY15" s="233"/>
      <c r="HLZ15" s="233"/>
      <c r="HMA15" s="233"/>
      <c r="HMB15" s="232"/>
      <c r="HMC15" s="233"/>
      <c r="HMD15" s="233"/>
      <c r="HME15" s="233"/>
      <c r="HMF15" s="233"/>
      <c r="HMG15" s="233"/>
      <c r="HMH15" s="233"/>
      <c r="HMI15" s="232"/>
      <c r="HMJ15" s="233"/>
      <c r="HMK15" s="233"/>
      <c r="HML15" s="233"/>
      <c r="HMM15" s="233"/>
      <c r="HMN15" s="233"/>
      <c r="HMO15" s="233"/>
      <c r="HMP15" s="232"/>
      <c r="HMQ15" s="233"/>
      <c r="HMR15" s="233"/>
      <c r="HMS15" s="233"/>
      <c r="HMT15" s="233"/>
      <c r="HMU15" s="233"/>
      <c r="HMV15" s="233"/>
      <c r="HMW15" s="232"/>
      <c r="HMX15" s="233"/>
      <c r="HMY15" s="233"/>
      <c r="HMZ15" s="233"/>
      <c r="HNA15" s="233"/>
      <c r="HNB15" s="233"/>
      <c r="HNC15" s="233"/>
      <c r="HND15" s="232"/>
      <c r="HNE15" s="233"/>
      <c r="HNF15" s="233"/>
      <c r="HNG15" s="233"/>
      <c r="HNH15" s="233"/>
      <c r="HNI15" s="233"/>
      <c r="HNJ15" s="233"/>
      <c r="HNK15" s="232"/>
      <c r="HNL15" s="233"/>
      <c r="HNM15" s="233"/>
      <c r="HNN15" s="233"/>
      <c r="HNO15" s="233"/>
      <c r="HNP15" s="233"/>
      <c r="HNQ15" s="233"/>
      <c r="HNR15" s="232"/>
      <c r="HNS15" s="233"/>
      <c r="HNT15" s="233"/>
      <c r="HNU15" s="233"/>
      <c r="HNV15" s="233"/>
      <c r="HNW15" s="233"/>
      <c r="HNX15" s="233"/>
      <c r="HNY15" s="232"/>
      <c r="HNZ15" s="233"/>
      <c r="HOA15" s="233"/>
      <c r="HOB15" s="233"/>
      <c r="HOC15" s="233"/>
      <c r="HOD15" s="233"/>
      <c r="HOE15" s="233"/>
      <c r="HOF15" s="232"/>
      <c r="HOG15" s="233"/>
      <c r="HOH15" s="233"/>
      <c r="HOI15" s="233"/>
      <c r="HOJ15" s="233"/>
      <c r="HOK15" s="233"/>
      <c r="HOL15" s="233"/>
      <c r="HOM15" s="232"/>
      <c r="HON15" s="233"/>
      <c r="HOO15" s="233"/>
      <c r="HOP15" s="233"/>
      <c r="HOQ15" s="233"/>
      <c r="HOR15" s="233"/>
      <c r="HOS15" s="233"/>
      <c r="HOT15" s="232"/>
      <c r="HOU15" s="233"/>
      <c r="HOV15" s="233"/>
      <c r="HOW15" s="233"/>
      <c r="HOX15" s="233"/>
      <c r="HOY15" s="233"/>
      <c r="HOZ15" s="233"/>
      <c r="HPA15" s="232"/>
      <c r="HPB15" s="233"/>
      <c r="HPC15" s="233"/>
      <c r="HPD15" s="233"/>
      <c r="HPE15" s="233"/>
      <c r="HPF15" s="233"/>
      <c r="HPG15" s="233"/>
      <c r="HPH15" s="232"/>
      <c r="HPI15" s="233"/>
      <c r="HPJ15" s="233"/>
      <c r="HPK15" s="233"/>
      <c r="HPL15" s="233"/>
      <c r="HPM15" s="233"/>
      <c r="HPN15" s="233"/>
      <c r="HPO15" s="232"/>
      <c r="HPP15" s="233"/>
      <c r="HPQ15" s="233"/>
      <c r="HPR15" s="233"/>
      <c r="HPS15" s="233"/>
      <c r="HPT15" s="233"/>
      <c r="HPU15" s="233"/>
      <c r="HPV15" s="232"/>
      <c r="HPW15" s="233"/>
      <c r="HPX15" s="233"/>
      <c r="HPY15" s="233"/>
      <c r="HPZ15" s="233"/>
      <c r="HQA15" s="233"/>
      <c r="HQB15" s="233"/>
      <c r="HQC15" s="232"/>
      <c r="HQD15" s="233"/>
      <c r="HQE15" s="233"/>
      <c r="HQF15" s="233"/>
      <c r="HQG15" s="233"/>
      <c r="HQH15" s="233"/>
      <c r="HQI15" s="233"/>
      <c r="HQJ15" s="232"/>
      <c r="HQK15" s="233"/>
      <c r="HQL15" s="233"/>
      <c r="HQM15" s="233"/>
      <c r="HQN15" s="233"/>
      <c r="HQO15" s="233"/>
      <c r="HQP15" s="233"/>
      <c r="HQQ15" s="232"/>
      <c r="HQR15" s="233"/>
      <c r="HQS15" s="233"/>
      <c r="HQT15" s="233"/>
      <c r="HQU15" s="233"/>
      <c r="HQV15" s="233"/>
      <c r="HQW15" s="233"/>
      <c r="HQX15" s="232"/>
      <c r="HQY15" s="233"/>
      <c r="HQZ15" s="233"/>
      <c r="HRA15" s="233"/>
      <c r="HRB15" s="233"/>
      <c r="HRC15" s="233"/>
      <c r="HRD15" s="233"/>
      <c r="HRE15" s="232"/>
      <c r="HRF15" s="233"/>
      <c r="HRG15" s="233"/>
      <c r="HRH15" s="233"/>
      <c r="HRI15" s="233"/>
      <c r="HRJ15" s="233"/>
      <c r="HRK15" s="233"/>
      <c r="HRL15" s="232"/>
      <c r="HRM15" s="233"/>
      <c r="HRN15" s="233"/>
      <c r="HRO15" s="233"/>
      <c r="HRP15" s="233"/>
      <c r="HRQ15" s="233"/>
      <c r="HRR15" s="233"/>
      <c r="HRS15" s="232"/>
      <c r="HRT15" s="233"/>
      <c r="HRU15" s="233"/>
      <c r="HRV15" s="233"/>
      <c r="HRW15" s="233"/>
      <c r="HRX15" s="233"/>
      <c r="HRY15" s="233"/>
      <c r="HRZ15" s="232"/>
      <c r="HSA15" s="233"/>
      <c r="HSB15" s="233"/>
      <c r="HSC15" s="233"/>
      <c r="HSD15" s="233"/>
      <c r="HSE15" s="233"/>
      <c r="HSF15" s="233"/>
      <c r="HSG15" s="232"/>
      <c r="HSH15" s="233"/>
      <c r="HSI15" s="233"/>
      <c r="HSJ15" s="233"/>
      <c r="HSK15" s="233"/>
      <c r="HSL15" s="233"/>
      <c r="HSM15" s="233"/>
      <c r="HSN15" s="232"/>
      <c r="HSO15" s="233"/>
      <c r="HSP15" s="233"/>
      <c r="HSQ15" s="233"/>
      <c r="HSR15" s="233"/>
      <c r="HSS15" s="233"/>
      <c r="HST15" s="233"/>
      <c r="HSU15" s="232"/>
      <c r="HSV15" s="233"/>
      <c r="HSW15" s="233"/>
      <c r="HSX15" s="233"/>
      <c r="HSY15" s="233"/>
      <c r="HSZ15" s="233"/>
      <c r="HTA15" s="233"/>
      <c r="HTB15" s="232"/>
      <c r="HTC15" s="233"/>
      <c r="HTD15" s="233"/>
      <c r="HTE15" s="233"/>
      <c r="HTF15" s="233"/>
      <c r="HTG15" s="233"/>
      <c r="HTH15" s="233"/>
      <c r="HTI15" s="232"/>
      <c r="HTJ15" s="233"/>
      <c r="HTK15" s="233"/>
      <c r="HTL15" s="233"/>
      <c r="HTM15" s="233"/>
      <c r="HTN15" s="233"/>
      <c r="HTO15" s="233"/>
      <c r="HTP15" s="232"/>
      <c r="HTQ15" s="233"/>
      <c r="HTR15" s="233"/>
      <c r="HTS15" s="233"/>
      <c r="HTT15" s="233"/>
      <c r="HTU15" s="233"/>
      <c r="HTV15" s="233"/>
      <c r="HTW15" s="232"/>
      <c r="HTX15" s="233"/>
      <c r="HTY15" s="233"/>
      <c r="HTZ15" s="233"/>
      <c r="HUA15" s="233"/>
      <c r="HUB15" s="233"/>
      <c r="HUC15" s="233"/>
      <c r="HUD15" s="232"/>
      <c r="HUE15" s="233"/>
      <c r="HUF15" s="233"/>
      <c r="HUG15" s="233"/>
      <c r="HUH15" s="233"/>
      <c r="HUI15" s="233"/>
      <c r="HUJ15" s="233"/>
      <c r="HUK15" s="232"/>
      <c r="HUL15" s="233"/>
      <c r="HUM15" s="233"/>
      <c r="HUN15" s="233"/>
      <c r="HUO15" s="233"/>
      <c r="HUP15" s="233"/>
      <c r="HUQ15" s="233"/>
      <c r="HUR15" s="232"/>
      <c r="HUS15" s="233"/>
      <c r="HUT15" s="233"/>
      <c r="HUU15" s="233"/>
      <c r="HUV15" s="233"/>
      <c r="HUW15" s="233"/>
      <c r="HUX15" s="233"/>
      <c r="HUY15" s="232"/>
      <c r="HUZ15" s="233"/>
      <c r="HVA15" s="233"/>
      <c r="HVB15" s="233"/>
      <c r="HVC15" s="233"/>
      <c r="HVD15" s="233"/>
      <c r="HVE15" s="233"/>
      <c r="HVF15" s="232"/>
      <c r="HVG15" s="233"/>
      <c r="HVH15" s="233"/>
      <c r="HVI15" s="233"/>
      <c r="HVJ15" s="233"/>
      <c r="HVK15" s="233"/>
      <c r="HVL15" s="233"/>
      <c r="HVM15" s="232"/>
      <c r="HVN15" s="233"/>
      <c r="HVO15" s="233"/>
      <c r="HVP15" s="233"/>
      <c r="HVQ15" s="233"/>
      <c r="HVR15" s="233"/>
      <c r="HVS15" s="233"/>
      <c r="HVT15" s="232"/>
      <c r="HVU15" s="233"/>
      <c r="HVV15" s="233"/>
      <c r="HVW15" s="233"/>
      <c r="HVX15" s="233"/>
      <c r="HVY15" s="233"/>
      <c r="HVZ15" s="233"/>
      <c r="HWA15" s="232"/>
      <c r="HWB15" s="233"/>
      <c r="HWC15" s="233"/>
      <c r="HWD15" s="233"/>
      <c r="HWE15" s="233"/>
      <c r="HWF15" s="233"/>
      <c r="HWG15" s="233"/>
      <c r="HWH15" s="232"/>
      <c r="HWI15" s="233"/>
      <c r="HWJ15" s="233"/>
      <c r="HWK15" s="233"/>
      <c r="HWL15" s="233"/>
      <c r="HWM15" s="233"/>
      <c r="HWN15" s="233"/>
      <c r="HWO15" s="232"/>
      <c r="HWP15" s="233"/>
      <c r="HWQ15" s="233"/>
      <c r="HWR15" s="233"/>
      <c r="HWS15" s="233"/>
      <c r="HWT15" s="233"/>
      <c r="HWU15" s="233"/>
      <c r="HWV15" s="232"/>
      <c r="HWW15" s="233"/>
      <c r="HWX15" s="233"/>
      <c r="HWY15" s="233"/>
      <c r="HWZ15" s="233"/>
      <c r="HXA15" s="233"/>
      <c r="HXB15" s="233"/>
      <c r="HXC15" s="232"/>
      <c r="HXD15" s="233"/>
      <c r="HXE15" s="233"/>
      <c r="HXF15" s="233"/>
      <c r="HXG15" s="233"/>
      <c r="HXH15" s="233"/>
      <c r="HXI15" s="233"/>
      <c r="HXJ15" s="232"/>
      <c r="HXK15" s="233"/>
      <c r="HXL15" s="233"/>
      <c r="HXM15" s="233"/>
      <c r="HXN15" s="233"/>
      <c r="HXO15" s="233"/>
      <c r="HXP15" s="233"/>
      <c r="HXQ15" s="232"/>
      <c r="HXR15" s="233"/>
      <c r="HXS15" s="233"/>
      <c r="HXT15" s="233"/>
      <c r="HXU15" s="233"/>
      <c r="HXV15" s="233"/>
      <c r="HXW15" s="233"/>
      <c r="HXX15" s="232"/>
      <c r="HXY15" s="233"/>
      <c r="HXZ15" s="233"/>
      <c r="HYA15" s="233"/>
      <c r="HYB15" s="233"/>
      <c r="HYC15" s="233"/>
      <c r="HYD15" s="233"/>
      <c r="HYE15" s="232"/>
      <c r="HYF15" s="233"/>
      <c r="HYG15" s="233"/>
      <c r="HYH15" s="233"/>
      <c r="HYI15" s="233"/>
      <c r="HYJ15" s="233"/>
      <c r="HYK15" s="233"/>
      <c r="HYL15" s="232"/>
      <c r="HYM15" s="233"/>
      <c r="HYN15" s="233"/>
      <c r="HYO15" s="233"/>
      <c r="HYP15" s="233"/>
      <c r="HYQ15" s="233"/>
      <c r="HYR15" s="233"/>
      <c r="HYS15" s="232"/>
      <c r="HYT15" s="233"/>
      <c r="HYU15" s="233"/>
      <c r="HYV15" s="233"/>
      <c r="HYW15" s="233"/>
      <c r="HYX15" s="233"/>
      <c r="HYY15" s="233"/>
      <c r="HYZ15" s="232"/>
      <c r="HZA15" s="233"/>
      <c r="HZB15" s="233"/>
      <c r="HZC15" s="233"/>
      <c r="HZD15" s="233"/>
      <c r="HZE15" s="233"/>
      <c r="HZF15" s="233"/>
      <c r="HZG15" s="232"/>
      <c r="HZH15" s="233"/>
      <c r="HZI15" s="233"/>
      <c r="HZJ15" s="233"/>
      <c r="HZK15" s="233"/>
      <c r="HZL15" s="233"/>
      <c r="HZM15" s="233"/>
      <c r="HZN15" s="232"/>
      <c r="HZO15" s="233"/>
      <c r="HZP15" s="233"/>
      <c r="HZQ15" s="233"/>
      <c r="HZR15" s="233"/>
      <c r="HZS15" s="233"/>
      <c r="HZT15" s="233"/>
      <c r="HZU15" s="232"/>
      <c r="HZV15" s="233"/>
      <c r="HZW15" s="233"/>
      <c r="HZX15" s="233"/>
      <c r="HZY15" s="233"/>
      <c r="HZZ15" s="233"/>
      <c r="IAA15" s="233"/>
      <c r="IAB15" s="232"/>
      <c r="IAC15" s="233"/>
      <c r="IAD15" s="233"/>
      <c r="IAE15" s="233"/>
      <c r="IAF15" s="233"/>
      <c r="IAG15" s="233"/>
      <c r="IAH15" s="233"/>
      <c r="IAI15" s="232"/>
      <c r="IAJ15" s="233"/>
      <c r="IAK15" s="233"/>
      <c r="IAL15" s="233"/>
      <c r="IAM15" s="233"/>
      <c r="IAN15" s="233"/>
      <c r="IAO15" s="233"/>
      <c r="IAP15" s="232"/>
      <c r="IAQ15" s="233"/>
      <c r="IAR15" s="233"/>
      <c r="IAS15" s="233"/>
      <c r="IAT15" s="233"/>
      <c r="IAU15" s="233"/>
      <c r="IAV15" s="233"/>
      <c r="IAW15" s="232"/>
      <c r="IAX15" s="233"/>
      <c r="IAY15" s="233"/>
      <c r="IAZ15" s="233"/>
      <c r="IBA15" s="233"/>
      <c r="IBB15" s="233"/>
      <c r="IBC15" s="233"/>
      <c r="IBD15" s="232"/>
      <c r="IBE15" s="233"/>
      <c r="IBF15" s="233"/>
      <c r="IBG15" s="233"/>
      <c r="IBH15" s="233"/>
      <c r="IBI15" s="233"/>
      <c r="IBJ15" s="233"/>
      <c r="IBK15" s="232"/>
      <c r="IBL15" s="233"/>
      <c r="IBM15" s="233"/>
      <c r="IBN15" s="233"/>
      <c r="IBO15" s="233"/>
      <c r="IBP15" s="233"/>
      <c r="IBQ15" s="233"/>
      <c r="IBR15" s="232"/>
      <c r="IBS15" s="233"/>
      <c r="IBT15" s="233"/>
      <c r="IBU15" s="233"/>
      <c r="IBV15" s="233"/>
      <c r="IBW15" s="233"/>
      <c r="IBX15" s="233"/>
      <c r="IBY15" s="232"/>
      <c r="IBZ15" s="233"/>
      <c r="ICA15" s="233"/>
      <c r="ICB15" s="233"/>
      <c r="ICC15" s="233"/>
      <c r="ICD15" s="233"/>
      <c r="ICE15" s="233"/>
      <c r="ICF15" s="232"/>
      <c r="ICG15" s="233"/>
      <c r="ICH15" s="233"/>
      <c r="ICI15" s="233"/>
      <c r="ICJ15" s="233"/>
      <c r="ICK15" s="233"/>
      <c r="ICL15" s="233"/>
      <c r="ICM15" s="232"/>
      <c r="ICN15" s="233"/>
      <c r="ICO15" s="233"/>
      <c r="ICP15" s="233"/>
      <c r="ICQ15" s="233"/>
      <c r="ICR15" s="233"/>
      <c r="ICS15" s="233"/>
      <c r="ICT15" s="232"/>
      <c r="ICU15" s="233"/>
      <c r="ICV15" s="233"/>
      <c r="ICW15" s="233"/>
      <c r="ICX15" s="233"/>
      <c r="ICY15" s="233"/>
      <c r="ICZ15" s="233"/>
      <c r="IDA15" s="232"/>
      <c r="IDB15" s="233"/>
      <c r="IDC15" s="233"/>
      <c r="IDD15" s="233"/>
      <c r="IDE15" s="233"/>
      <c r="IDF15" s="233"/>
      <c r="IDG15" s="233"/>
      <c r="IDH15" s="232"/>
      <c r="IDI15" s="233"/>
      <c r="IDJ15" s="233"/>
      <c r="IDK15" s="233"/>
      <c r="IDL15" s="233"/>
      <c r="IDM15" s="233"/>
      <c r="IDN15" s="233"/>
      <c r="IDO15" s="232"/>
      <c r="IDP15" s="233"/>
      <c r="IDQ15" s="233"/>
      <c r="IDR15" s="233"/>
      <c r="IDS15" s="233"/>
      <c r="IDT15" s="233"/>
      <c r="IDU15" s="233"/>
      <c r="IDV15" s="232"/>
      <c r="IDW15" s="233"/>
      <c r="IDX15" s="233"/>
      <c r="IDY15" s="233"/>
      <c r="IDZ15" s="233"/>
      <c r="IEA15" s="233"/>
      <c r="IEB15" s="233"/>
      <c r="IEC15" s="232"/>
      <c r="IED15" s="233"/>
      <c r="IEE15" s="233"/>
      <c r="IEF15" s="233"/>
      <c r="IEG15" s="233"/>
      <c r="IEH15" s="233"/>
      <c r="IEI15" s="233"/>
      <c r="IEJ15" s="232"/>
      <c r="IEK15" s="233"/>
      <c r="IEL15" s="233"/>
      <c r="IEM15" s="233"/>
      <c r="IEN15" s="233"/>
      <c r="IEO15" s="233"/>
      <c r="IEP15" s="233"/>
      <c r="IEQ15" s="232"/>
      <c r="IER15" s="233"/>
      <c r="IES15" s="233"/>
      <c r="IET15" s="233"/>
      <c r="IEU15" s="233"/>
      <c r="IEV15" s="233"/>
      <c r="IEW15" s="233"/>
      <c r="IEX15" s="232"/>
      <c r="IEY15" s="233"/>
      <c r="IEZ15" s="233"/>
      <c r="IFA15" s="233"/>
      <c r="IFB15" s="233"/>
      <c r="IFC15" s="233"/>
      <c r="IFD15" s="233"/>
      <c r="IFE15" s="232"/>
      <c r="IFF15" s="233"/>
      <c r="IFG15" s="233"/>
      <c r="IFH15" s="233"/>
      <c r="IFI15" s="233"/>
      <c r="IFJ15" s="233"/>
      <c r="IFK15" s="233"/>
      <c r="IFL15" s="232"/>
      <c r="IFM15" s="233"/>
      <c r="IFN15" s="233"/>
      <c r="IFO15" s="233"/>
      <c r="IFP15" s="233"/>
      <c r="IFQ15" s="233"/>
      <c r="IFR15" s="233"/>
      <c r="IFS15" s="232"/>
      <c r="IFT15" s="233"/>
      <c r="IFU15" s="233"/>
      <c r="IFV15" s="233"/>
      <c r="IFW15" s="233"/>
      <c r="IFX15" s="233"/>
      <c r="IFY15" s="233"/>
      <c r="IFZ15" s="232"/>
      <c r="IGA15" s="233"/>
      <c r="IGB15" s="233"/>
      <c r="IGC15" s="233"/>
      <c r="IGD15" s="233"/>
      <c r="IGE15" s="233"/>
      <c r="IGF15" s="233"/>
      <c r="IGG15" s="232"/>
      <c r="IGH15" s="233"/>
      <c r="IGI15" s="233"/>
      <c r="IGJ15" s="233"/>
      <c r="IGK15" s="233"/>
      <c r="IGL15" s="233"/>
      <c r="IGM15" s="233"/>
      <c r="IGN15" s="232"/>
      <c r="IGO15" s="233"/>
      <c r="IGP15" s="233"/>
      <c r="IGQ15" s="233"/>
      <c r="IGR15" s="233"/>
      <c r="IGS15" s="233"/>
      <c r="IGT15" s="233"/>
      <c r="IGU15" s="232"/>
      <c r="IGV15" s="233"/>
      <c r="IGW15" s="233"/>
      <c r="IGX15" s="233"/>
      <c r="IGY15" s="233"/>
      <c r="IGZ15" s="233"/>
      <c r="IHA15" s="233"/>
      <c r="IHB15" s="232"/>
      <c r="IHC15" s="233"/>
      <c r="IHD15" s="233"/>
      <c r="IHE15" s="233"/>
      <c r="IHF15" s="233"/>
      <c r="IHG15" s="233"/>
      <c r="IHH15" s="233"/>
      <c r="IHI15" s="232"/>
      <c r="IHJ15" s="233"/>
      <c r="IHK15" s="233"/>
      <c r="IHL15" s="233"/>
      <c r="IHM15" s="233"/>
      <c r="IHN15" s="233"/>
      <c r="IHO15" s="233"/>
      <c r="IHP15" s="232"/>
      <c r="IHQ15" s="233"/>
      <c r="IHR15" s="233"/>
      <c r="IHS15" s="233"/>
      <c r="IHT15" s="233"/>
      <c r="IHU15" s="233"/>
      <c r="IHV15" s="233"/>
      <c r="IHW15" s="232"/>
      <c r="IHX15" s="233"/>
      <c r="IHY15" s="233"/>
      <c r="IHZ15" s="233"/>
      <c r="IIA15" s="233"/>
      <c r="IIB15" s="233"/>
      <c r="IIC15" s="233"/>
      <c r="IID15" s="232"/>
      <c r="IIE15" s="233"/>
      <c r="IIF15" s="233"/>
      <c r="IIG15" s="233"/>
      <c r="IIH15" s="233"/>
      <c r="III15" s="233"/>
      <c r="IIJ15" s="233"/>
      <c r="IIK15" s="232"/>
      <c r="IIL15" s="233"/>
      <c r="IIM15" s="233"/>
      <c r="IIN15" s="233"/>
      <c r="IIO15" s="233"/>
      <c r="IIP15" s="233"/>
      <c r="IIQ15" s="233"/>
      <c r="IIR15" s="232"/>
      <c r="IIS15" s="233"/>
      <c r="IIT15" s="233"/>
      <c r="IIU15" s="233"/>
      <c r="IIV15" s="233"/>
      <c r="IIW15" s="233"/>
      <c r="IIX15" s="233"/>
      <c r="IIY15" s="232"/>
      <c r="IIZ15" s="233"/>
      <c r="IJA15" s="233"/>
      <c r="IJB15" s="233"/>
      <c r="IJC15" s="233"/>
      <c r="IJD15" s="233"/>
      <c r="IJE15" s="233"/>
      <c r="IJF15" s="232"/>
      <c r="IJG15" s="233"/>
      <c r="IJH15" s="233"/>
      <c r="IJI15" s="233"/>
      <c r="IJJ15" s="233"/>
      <c r="IJK15" s="233"/>
      <c r="IJL15" s="233"/>
      <c r="IJM15" s="232"/>
      <c r="IJN15" s="233"/>
      <c r="IJO15" s="233"/>
      <c r="IJP15" s="233"/>
      <c r="IJQ15" s="233"/>
      <c r="IJR15" s="233"/>
      <c r="IJS15" s="233"/>
      <c r="IJT15" s="232"/>
      <c r="IJU15" s="233"/>
      <c r="IJV15" s="233"/>
      <c r="IJW15" s="233"/>
      <c r="IJX15" s="233"/>
      <c r="IJY15" s="233"/>
      <c r="IJZ15" s="233"/>
      <c r="IKA15" s="232"/>
      <c r="IKB15" s="233"/>
      <c r="IKC15" s="233"/>
      <c r="IKD15" s="233"/>
      <c r="IKE15" s="233"/>
      <c r="IKF15" s="233"/>
      <c r="IKG15" s="233"/>
      <c r="IKH15" s="232"/>
      <c r="IKI15" s="233"/>
      <c r="IKJ15" s="233"/>
      <c r="IKK15" s="233"/>
      <c r="IKL15" s="233"/>
      <c r="IKM15" s="233"/>
      <c r="IKN15" s="233"/>
      <c r="IKO15" s="232"/>
      <c r="IKP15" s="233"/>
      <c r="IKQ15" s="233"/>
      <c r="IKR15" s="233"/>
      <c r="IKS15" s="233"/>
      <c r="IKT15" s="233"/>
      <c r="IKU15" s="233"/>
      <c r="IKV15" s="232"/>
      <c r="IKW15" s="233"/>
      <c r="IKX15" s="233"/>
      <c r="IKY15" s="233"/>
      <c r="IKZ15" s="233"/>
      <c r="ILA15" s="233"/>
      <c r="ILB15" s="233"/>
      <c r="ILC15" s="232"/>
      <c r="ILD15" s="233"/>
      <c r="ILE15" s="233"/>
      <c r="ILF15" s="233"/>
      <c r="ILG15" s="233"/>
      <c r="ILH15" s="233"/>
      <c r="ILI15" s="233"/>
      <c r="ILJ15" s="232"/>
      <c r="ILK15" s="233"/>
      <c r="ILL15" s="233"/>
      <c r="ILM15" s="233"/>
      <c r="ILN15" s="233"/>
      <c r="ILO15" s="233"/>
      <c r="ILP15" s="233"/>
      <c r="ILQ15" s="232"/>
      <c r="ILR15" s="233"/>
      <c r="ILS15" s="233"/>
      <c r="ILT15" s="233"/>
      <c r="ILU15" s="233"/>
      <c r="ILV15" s="233"/>
      <c r="ILW15" s="233"/>
      <c r="ILX15" s="232"/>
      <c r="ILY15" s="233"/>
      <c r="ILZ15" s="233"/>
      <c r="IMA15" s="233"/>
      <c r="IMB15" s="233"/>
      <c r="IMC15" s="233"/>
      <c r="IMD15" s="233"/>
      <c r="IME15" s="232"/>
      <c r="IMF15" s="233"/>
      <c r="IMG15" s="233"/>
      <c r="IMH15" s="233"/>
      <c r="IMI15" s="233"/>
      <c r="IMJ15" s="233"/>
      <c r="IMK15" s="233"/>
      <c r="IML15" s="232"/>
      <c r="IMM15" s="233"/>
      <c r="IMN15" s="233"/>
      <c r="IMO15" s="233"/>
      <c r="IMP15" s="233"/>
      <c r="IMQ15" s="233"/>
      <c r="IMR15" s="233"/>
      <c r="IMS15" s="232"/>
      <c r="IMT15" s="233"/>
      <c r="IMU15" s="233"/>
      <c r="IMV15" s="233"/>
      <c r="IMW15" s="233"/>
      <c r="IMX15" s="233"/>
      <c r="IMY15" s="233"/>
      <c r="IMZ15" s="232"/>
      <c r="INA15" s="233"/>
      <c r="INB15" s="233"/>
      <c r="INC15" s="233"/>
      <c r="IND15" s="233"/>
      <c r="INE15" s="233"/>
      <c r="INF15" s="233"/>
      <c r="ING15" s="232"/>
      <c r="INH15" s="233"/>
      <c r="INI15" s="233"/>
      <c r="INJ15" s="233"/>
      <c r="INK15" s="233"/>
      <c r="INL15" s="233"/>
      <c r="INM15" s="233"/>
      <c r="INN15" s="232"/>
      <c r="INO15" s="233"/>
      <c r="INP15" s="233"/>
      <c r="INQ15" s="233"/>
      <c r="INR15" s="233"/>
      <c r="INS15" s="233"/>
      <c r="INT15" s="233"/>
      <c r="INU15" s="232"/>
      <c r="INV15" s="233"/>
      <c r="INW15" s="233"/>
      <c r="INX15" s="233"/>
      <c r="INY15" s="233"/>
      <c r="INZ15" s="233"/>
      <c r="IOA15" s="233"/>
      <c r="IOB15" s="232"/>
      <c r="IOC15" s="233"/>
      <c r="IOD15" s="233"/>
      <c r="IOE15" s="233"/>
      <c r="IOF15" s="233"/>
      <c r="IOG15" s="233"/>
      <c r="IOH15" s="233"/>
      <c r="IOI15" s="232"/>
      <c r="IOJ15" s="233"/>
      <c r="IOK15" s="233"/>
      <c r="IOL15" s="233"/>
      <c r="IOM15" s="233"/>
      <c r="ION15" s="233"/>
      <c r="IOO15" s="233"/>
      <c r="IOP15" s="232"/>
      <c r="IOQ15" s="233"/>
      <c r="IOR15" s="233"/>
      <c r="IOS15" s="233"/>
      <c r="IOT15" s="233"/>
      <c r="IOU15" s="233"/>
      <c r="IOV15" s="233"/>
      <c r="IOW15" s="232"/>
      <c r="IOX15" s="233"/>
      <c r="IOY15" s="233"/>
      <c r="IOZ15" s="233"/>
      <c r="IPA15" s="233"/>
      <c r="IPB15" s="233"/>
      <c r="IPC15" s="233"/>
      <c r="IPD15" s="232"/>
      <c r="IPE15" s="233"/>
      <c r="IPF15" s="233"/>
      <c r="IPG15" s="233"/>
      <c r="IPH15" s="233"/>
      <c r="IPI15" s="233"/>
      <c r="IPJ15" s="233"/>
      <c r="IPK15" s="232"/>
      <c r="IPL15" s="233"/>
      <c r="IPM15" s="233"/>
      <c r="IPN15" s="233"/>
      <c r="IPO15" s="233"/>
      <c r="IPP15" s="233"/>
      <c r="IPQ15" s="233"/>
      <c r="IPR15" s="232"/>
      <c r="IPS15" s="233"/>
      <c r="IPT15" s="233"/>
      <c r="IPU15" s="233"/>
      <c r="IPV15" s="233"/>
      <c r="IPW15" s="233"/>
      <c r="IPX15" s="233"/>
      <c r="IPY15" s="232"/>
      <c r="IPZ15" s="233"/>
      <c r="IQA15" s="233"/>
      <c r="IQB15" s="233"/>
      <c r="IQC15" s="233"/>
      <c r="IQD15" s="233"/>
      <c r="IQE15" s="233"/>
      <c r="IQF15" s="232"/>
      <c r="IQG15" s="233"/>
      <c r="IQH15" s="233"/>
      <c r="IQI15" s="233"/>
      <c r="IQJ15" s="233"/>
      <c r="IQK15" s="233"/>
      <c r="IQL15" s="233"/>
      <c r="IQM15" s="232"/>
      <c r="IQN15" s="233"/>
      <c r="IQO15" s="233"/>
      <c r="IQP15" s="233"/>
      <c r="IQQ15" s="233"/>
      <c r="IQR15" s="233"/>
      <c r="IQS15" s="233"/>
      <c r="IQT15" s="232"/>
      <c r="IQU15" s="233"/>
      <c r="IQV15" s="233"/>
      <c r="IQW15" s="233"/>
      <c r="IQX15" s="233"/>
      <c r="IQY15" s="233"/>
      <c r="IQZ15" s="233"/>
      <c r="IRA15" s="232"/>
      <c r="IRB15" s="233"/>
      <c r="IRC15" s="233"/>
      <c r="IRD15" s="233"/>
      <c r="IRE15" s="233"/>
      <c r="IRF15" s="233"/>
      <c r="IRG15" s="233"/>
      <c r="IRH15" s="232"/>
      <c r="IRI15" s="233"/>
      <c r="IRJ15" s="233"/>
      <c r="IRK15" s="233"/>
      <c r="IRL15" s="233"/>
      <c r="IRM15" s="233"/>
      <c r="IRN15" s="233"/>
      <c r="IRO15" s="232"/>
      <c r="IRP15" s="233"/>
      <c r="IRQ15" s="233"/>
      <c r="IRR15" s="233"/>
      <c r="IRS15" s="233"/>
      <c r="IRT15" s="233"/>
      <c r="IRU15" s="233"/>
      <c r="IRV15" s="232"/>
      <c r="IRW15" s="233"/>
      <c r="IRX15" s="233"/>
      <c r="IRY15" s="233"/>
      <c r="IRZ15" s="233"/>
      <c r="ISA15" s="233"/>
      <c r="ISB15" s="233"/>
      <c r="ISC15" s="232"/>
      <c r="ISD15" s="233"/>
      <c r="ISE15" s="233"/>
      <c r="ISF15" s="233"/>
      <c r="ISG15" s="233"/>
      <c r="ISH15" s="233"/>
      <c r="ISI15" s="233"/>
      <c r="ISJ15" s="232"/>
      <c r="ISK15" s="233"/>
      <c r="ISL15" s="233"/>
      <c r="ISM15" s="233"/>
      <c r="ISN15" s="233"/>
      <c r="ISO15" s="233"/>
      <c r="ISP15" s="233"/>
      <c r="ISQ15" s="232"/>
      <c r="ISR15" s="233"/>
      <c r="ISS15" s="233"/>
      <c r="IST15" s="233"/>
      <c r="ISU15" s="233"/>
      <c r="ISV15" s="233"/>
      <c r="ISW15" s="233"/>
      <c r="ISX15" s="232"/>
      <c r="ISY15" s="233"/>
      <c r="ISZ15" s="233"/>
      <c r="ITA15" s="233"/>
      <c r="ITB15" s="233"/>
      <c r="ITC15" s="233"/>
      <c r="ITD15" s="233"/>
      <c r="ITE15" s="232"/>
      <c r="ITF15" s="233"/>
      <c r="ITG15" s="233"/>
      <c r="ITH15" s="233"/>
      <c r="ITI15" s="233"/>
      <c r="ITJ15" s="233"/>
      <c r="ITK15" s="233"/>
      <c r="ITL15" s="232"/>
      <c r="ITM15" s="233"/>
      <c r="ITN15" s="233"/>
      <c r="ITO15" s="233"/>
      <c r="ITP15" s="233"/>
      <c r="ITQ15" s="233"/>
      <c r="ITR15" s="233"/>
      <c r="ITS15" s="232"/>
      <c r="ITT15" s="233"/>
      <c r="ITU15" s="233"/>
      <c r="ITV15" s="233"/>
      <c r="ITW15" s="233"/>
      <c r="ITX15" s="233"/>
      <c r="ITY15" s="233"/>
      <c r="ITZ15" s="232"/>
      <c r="IUA15" s="233"/>
      <c r="IUB15" s="233"/>
      <c r="IUC15" s="233"/>
      <c r="IUD15" s="233"/>
      <c r="IUE15" s="233"/>
      <c r="IUF15" s="233"/>
      <c r="IUG15" s="232"/>
      <c r="IUH15" s="233"/>
      <c r="IUI15" s="233"/>
      <c r="IUJ15" s="233"/>
      <c r="IUK15" s="233"/>
      <c r="IUL15" s="233"/>
      <c r="IUM15" s="233"/>
      <c r="IUN15" s="232"/>
      <c r="IUO15" s="233"/>
      <c r="IUP15" s="233"/>
      <c r="IUQ15" s="233"/>
      <c r="IUR15" s="233"/>
      <c r="IUS15" s="233"/>
      <c r="IUT15" s="233"/>
      <c r="IUU15" s="232"/>
      <c r="IUV15" s="233"/>
      <c r="IUW15" s="233"/>
      <c r="IUX15" s="233"/>
      <c r="IUY15" s="233"/>
      <c r="IUZ15" s="233"/>
      <c r="IVA15" s="233"/>
      <c r="IVB15" s="232"/>
      <c r="IVC15" s="233"/>
      <c r="IVD15" s="233"/>
      <c r="IVE15" s="233"/>
      <c r="IVF15" s="233"/>
      <c r="IVG15" s="233"/>
      <c r="IVH15" s="233"/>
      <c r="IVI15" s="232"/>
      <c r="IVJ15" s="233"/>
      <c r="IVK15" s="233"/>
      <c r="IVL15" s="233"/>
      <c r="IVM15" s="233"/>
      <c r="IVN15" s="233"/>
      <c r="IVO15" s="233"/>
      <c r="IVP15" s="232"/>
      <c r="IVQ15" s="233"/>
      <c r="IVR15" s="233"/>
      <c r="IVS15" s="233"/>
      <c r="IVT15" s="233"/>
      <c r="IVU15" s="233"/>
      <c r="IVV15" s="233"/>
      <c r="IVW15" s="232"/>
      <c r="IVX15" s="233"/>
      <c r="IVY15" s="233"/>
      <c r="IVZ15" s="233"/>
      <c r="IWA15" s="233"/>
      <c r="IWB15" s="233"/>
      <c r="IWC15" s="233"/>
      <c r="IWD15" s="232"/>
      <c r="IWE15" s="233"/>
      <c r="IWF15" s="233"/>
      <c r="IWG15" s="233"/>
      <c r="IWH15" s="233"/>
      <c r="IWI15" s="233"/>
      <c r="IWJ15" s="233"/>
      <c r="IWK15" s="232"/>
      <c r="IWL15" s="233"/>
      <c r="IWM15" s="233"/>
      <c r="IWN15" s="233"/>
      <c r="IWO15" s="233"/>
      <c r="IWP15" s="233"/>
      <c r="IWQ15" s="233"/>
      <c r="IWR15" s="232"/>
      <c r="IWS15" s="233"/>
      <c r="IWT15" s="233"/>
      <c r="IWU15" s="233"/>
      <c r="IWV15" s="233"/>
      <c r="IWW15" s="233"/>
      <c r="IWX15" s="233"/>
      <c r="IWY15" s="232"/>
      <c r="IWZ15" s="233"/>
      <c r="IXA15" s="233"/>
      <c r="IXB15" s="233"/>
      <c r="IXC15" s="233"/>
      <c r="IXD15" s="233"/>
      <c r="IXE15" s="233"/>
      <c r="IXF15" s="232"/>
      <c r="IXG15" s="233"/>
      <c r="IXH15" s="233"/>
      <c r="IXI15" s="233"/>
      <c r="IXJ15" s="233"/>
      <c r="IXK15" s="233"/>
      <c r="IXL15" s="233"/>
      <c r="IXM15" s="232"/>
      <c r="IXN15" s="233"/>
      <c r="IXO15" s="233"/>
      <c r="IXP15" s="233"/>
      <c r="IXQ15" s="233"/>
      <c r="IXR15" s="233"/>
      <c r="IXS15" s="233"/>
      <c r="IXT15" s="232"/>
      <c r="IXU15" s="233"/>
      <c r="IXV15" s="233"/>
      <c r="IXW15" s="233"/>
      <c r="IXX15" s="233"/>
      <c r="IXY15" s="233"/>
      <c r="IXZ15" s="233"/>
      <c r="IYA15" s="232"/>
      <c r="IYB15" s="233"/>
      <c r="IYC15" s="233"/>
      <c r="IYD15" s="233"/>
      <c r="IYE15" s="233"/>
      <c r="IYF15" s="233"/>
      <c r="IYG15" s="233"/>
      <c r="IYH15" s="232"/>
      <c r="IYI15" s="233"/>
      <c r="IYJ15" s="233"/>
      <c r="IYK15" s="233"/>
      <c r="IYL15" s="233"/>
      <c r="IYM15" s="233"/>
      <c r="IYN15" s="233"/>
      <c r="IYO15" s="232"/>
      <c r="IYP15" s="233"/>
      <c r="IYQ15" s="233"/>
      <c r="IYR15" s="233"/>
      <c r="IYS15" s="233"/>
      <c r="IYT15" s="233"/>
      <c r="IYU15" s="233"/>
      <c r="IYV15" s="232"/>
      <c r="IYW15" s="233"/>
      <c r="IYX15" s="233"/>
      <c r="IYY15" s="233"/>
      <c r="IYZ15" s="233"/>
      <c r="IZA15" s="233"/>
      <c r="IZB15" s="233"/>
      <c r="IZC15" s="232"/>
      <c r="IZD15" s="233"/>
      <c r="IZE15" s="233"/>
      <c r="IZF15" s="233"/>
      <c r="IZG15" s="233"/>
      <c r="IZH15" s="233"/>
      <c r="IZI15" s="233"/>
      <c r="IZJ15" s="232"/>
      <c r="IZK15" s="233"/>
      <c r="IZL15" s="233"/>
      <c r="IZM15" s="233"/>
      <c r="IZN15" s="233"/>
      <c r="IZO15" s="233"/>
      <c r="IZP15" s="233"/>
      <c r="IZQ15" s="232"/>
      <c r="IZR15" s="233"/>
      <c r="IZS15" s="233"/>
      <c r="IZT15" s="233"/>
      <c r="IZU15" s="233"/>
      <c r="IZV15" s="233"/>
      <c r="IZW15" s="233"/>
      <c r="IZX15" s="232"/>
      <c r="IZY15" s="233"/>
      <c r="IZZ15" s="233"/>
      <c r="JAA15" s="233"/>
      <c r="JAB15" s="233"/>
      <c r="JAC15" s="233"/>
      <c r="JAD15" s="233"/>
      <c r="JAE15" s="232"/>
      <c r="JAF15" s="233"/>
      <c r="JAG15" s="233"/>
      <c r="JAH15" s="233"/>
      <c r="JAI15" s="233"/>
      <c r="JAJ15" s="233"/>
      <c r="JAK15" s="233"/>
      <c r="JAL15" s="232"/>
      <c r="JAM15" s="233"/>
      <c r="JAN15" s="233"/>
      <c r="JAO15" s="233"/>
      <c r="JAP15" s="233"/>
      <c r="JAQ15" s="233"/>
      <c r="JAR15" s="233"/>
      <c r="JAS15" s="232"/>
      <c r="JAT15" s="233"/>
      <c r="JAU15" s="233"/>
      <c r="JAV15" s="233"/>
      <c r="JAW15" s="233"/>
      <c r="JAX15" s="233"/>
      <c r="JAY15" s="233"/>
      <c r="JAZ15" s="232"/>
      <c r="JBA15" s="233"/>
      <c r="JBB15" s="233"/>
      <c r="JBC15" s="233"/>
      <c r="JBD15" s="233"/>
      <c r="JBE15" s="233"/>
      <c r="JBF15" s="233"/>
      <c r="JBG15" s="232"/>
      <c r="JBH15" s="233"/>
      <c r="JBI15" s="233"/>
      <c r="JBJ15" s="233"/>
      <c r="JBK15" s="233"/>
      <c r="JBL15" s="233"/>
      <c r="JBM15" s="233"/>
      <c r="JBN15" s="232"/>
      <c r="JBO15" s="233"/>
      <c r="JBP15" s="233"/>
      <c r="JBQ15" s="233"/>
      <c r="JBR15" s="233"/>
      <c r="JBS15" s="233"/>
      <c r="JBT15" s="233"/>
      <c r="JBU15" s="232"/>
      <c r="JBV15" s="233"/>
      <c r="JBW15" s="233"/>
      <c r="JBX15" s="233"/>
      <c r="JBY15" s="233"/>
      <c r="JBZ15" s="233"/>
      <c r="JCA15" s="233"/>
      <c r="JCB15" s="232"/>
      <c r="JCC15" s="233"/>
      <c r="JCD15" s="233"/>
      <c r="JCE15" s="233"/>
      <c r="JCF15" s="233"/>
      <c r="JCG15" s="233"/>
      <c r="JCH15" s="233"/>
      <c r="JCI15" s="232"/>
      <c r="JCJ15" s="233"/>
      <c r="JCK15" s="233"/>
      <c r="JCL15" s="233"/>
      <c r="JCM15" s="233"/>
      <c r="JCN15" s="233"/>
      <c r="JCO15" s="233"/>
      <c r="JCP15" s="232"/>
      <c r="JCQ15" s="233"/>
      <c r="JCR15" s="233"/>
      <c r="JCS15" s="233"/>
      <c r="JCT15" s="233"/>
      <c r="JCU15" s="233"/>
      <c r="JCV15" s="233"/>
      <c r="JCW15" s="232"/>
      <c r="JCX15" s="233"/>
      <c r="JCY15" s="233"/>
      <c r="JCZ15" s="233"/>
      <c r="JDA15" s="233"/>
      <c r="JDB15" s="233"/>
      <c r="JDC15" s="233"/>
      <c r="JDD15" s="232"/>
      <c r="JDE15" s="233"/>
      <c r="JDF15" s="233"/>
      <c r="JDG15" s="233"/>
      <c r="JDH15" s="233"/>
      <c r="JDI15" s="233"/>
      <c r="JDJ15" s="233"/>
      <c r="JDK15" s="232"/>
      <c r="JDL15" s="233"/>
      <c r="JDM15" s="233"/>
      <c r="JDN15" s="233"/>
      <c r="JDO15" s="233"/>
      <c r="JDP15" s="233"/>
      <c r="JDQ15" s="233"/>
      <c r="JDR15" s="232"/>
      <c r="JDS15" s="233"/>
      <c r="JDT15" s="233"/>
      <c r="JDU15" s="233"/>
      <c r="JDV15" s="233"/>
      <c r="JDW15" s="233"/>
      <c r="JDX15" s="233"/>
      <c r="JDY15" s="232"/>
      <c r="JDZ15" s="233"/>
      <c r="JEA15" s="233"/>
      <c r="JEB15" s="233"/>
      <c r="JEC15" s="233"/>
      <c r="JED15" s="233"/>
      <c r="JEE15" s="233"/>
      <c r="JEF15" s="232"/>
      <c r="JEG15" s="233"/>
      <c r="JEH15" s="233"/>
      <c r="JEI15" s="233"/>
      <c r="JEJ15" s="233"/>
      <c r="JEK15" s="233"/>
      <c r="JEL15" s="233"/>
      <c r="JEM15" s="232"/>
      <c r="JEN15" s="233"/>
      <c r="JEO15" s="233"/>
      <c r="JEP15" s="233"/>
      <c r="JEQ15" s="233"/>
      <c r="JER15" s="233"/>
      <c r="JES15" s="233"/>
      <c r="JET15" s="232"/>
      <c r="JEU15" s="233"/>
      <c r="JEV15" s="233"/>
      <c r="JEW15" s="233"/>
      <c r="JEX15" s="233"/>
      <c r="JEY15" s="233"/>
      <c r="JEZ15" s="233"/>
      <c r="JFA15" s="232"/>
      <c r="JFB15" s="233"/>
      <c r="JFC15" s="233"/>
      <c r="JFD15" s="233"/>
      <c r="JFE15" s="233"/>
      <c r="JFF15" s="233"/>
      <c r="JFG15" s="233"/>
      <c r="JFH15" s="232"/>
      <c r="JFI15" s="233"/>
      <c r="JFJ15" s="233"/>
      <c r="JFK15" s="233"/>
      <c r="JFL15" s="233"/>
      <c r="JFM15" s="233"/>
      <c r="JFN15" s="233"/>
      <c r="JFO15" s="232"/>
      <c r="JFP15" s="233"/>
      <c r="JFQ15" s="233"/>
      <c r="JFR15" s="233"/>
      <c r="JFS15" s="233"/>
      <c r="JFT15" s="233"/>
      <c r="JFU15" s="233"/>
      <c r="JFV15" s="232"/>
      <c r="JFW15" s="233"/>
      <c r="JFX15" s="233"/>
      <c r="JFY15" s="233"/>
      <c r="JFZ15" s="233"/>
      <c r="JGA15" s="233"/>
      <c r="JGB15" s="233"/>
      <c r="JGC15" s="232"/>
      <c r="JGD15" s="233"/>
      <c r="JGE15" s="233"/>
      <c r="JGF15" s="233"/>
      <c r="JGG15" s="233"/>
      <c r="JGH15" s="233"/>
      <c r="JGI15" s="233"/>
      <c r="JGJ15" s="232"/>
      <c r="JGK15" s="233"/>
      <c r="JGL15" s="233"/>
      <c r="JGM15" s="233"/>
      <c r="JGN15" s="233"/>
      <c r="JGO15" s="233"/>
      <c r="JGP15" s="233"/>
      <c r="JGQ15" s="232"/>
      <c r="JGR15" s="233"/>
      <c r="JGS15" s="233"/>
      <c r="JGT15" s="233"/>
      <c r="JGU15" s="233"/>
      <c r="JGV15" s="233"/>
      <c r="JGW15" s="233"/>
      <c r="JGX15" s="232"/>
      <c r="JGY15" s="233"/>
      <c r="JGZ15" s="233"/>
      <c r="JHA15" s="233"/>
      <c r="JHB15" s="233"/>
      <c r="JHC15" s="233"/>
      <c r="JHD15" s="233"/>
      <c r="JHE15" s="232"/>
      <c r="JHF15" s="233"/>
      <c r="JHG15" s="233"/>
      <c r="JHH15" s="233"/>
      <c r="JHI15" s="233"/>
      <c r="JHJ15" s="233"/>
      <c r="JHK15" s="233"/>
      <c r="JHL15" s="232"/>
      <c r="JHM15" s="233"/>
      <c r="JHN15" s="233"/>
      <c r="JHO15" s="233"/>
      <c r="JHP15" s="233"/>
      <c r="JHQ15" s="233"/>
      <c r="JHR15" s="233"/>
      <c r="JHS15" s="232"/>
      <c r="JHT15" s="233"/>
      <c r="JHU15" s="233"/>
      <c r="JHV15" s="233"/>
      <c r="JHW15" s="233"/>
      <c r="JHX15" s="233"/>
      <c r="JHY15" s="233"/>
      <c r="JHZ15" s="232"/>
      <c r="JIA15" s="233"/>
      <c r="JIB15" s="233"/>
      <c r="JIC15" s="233"/>
      <c r="JID15" s="233"/>
      <c r="JIE15" s="233"/>
      <c r="JIF15" s="233"/>
      <c r="JIG15" s="232"/>
      <c r="JIH15" s="233"/>
      <c r="JII15" s="233"/>
      <c r="JIJ15" s="233"/>
      <c r="JIK15" s="233"/>
      <c r="JIL15" s="233"/>
      <c r="JIM15" s="233"/>
      <c r="JIN15" s="232"/>
      <c r="JIO15" s="233"/>
      <c r="JIP15" s="233"/>
      <c r="JIQ15" s="233"/>
      <c r="JIR15" s="233"/>
      <c r="JIS15" s="233"/>
      <c r="JIT15" s="233"/>
      <c r="JIU15" s="232"/>
      <c r="JIV15" s="233"/>
      <c r="JIW15" s="233"/>
      <c r="JIX15" s="233"/>
      <c r="JIY15" s="233"/>
      <c r="JIZ15" s="233"/>
      <c r="JJA15" s="233"/>
      <c r="JJB15" s="232"/>
      <c r="JJC15" s="233"/>
      <c r="JJD15" s="233"/>
      <c r="JJE15" s="233"/>
      <c r="JJF15" s="233"/>
      <c r="JJG15" s="233"/>
      <c r="JJH15" s="233"/>
      <c r="JJI15" s="232"/>
      <c r="JJJ15" s="233"/>
      <c r="JJK15" s="233"/>
      <c r="JJL15" s="233"/>
      <c r="JJM15" s="233"/>
      <c r="JJN15" s="233"/>
      <c r="JJO15" s="233"/>
      <c r="JJP15" s="232"/>
      <c r="JJQ15" s="233"/>
      <c r="JJR15" s="233"/>
      <c r="JJS15" s="233"/>
      <c r="JJT15" s="233"/>
      <c r="JJU15" s="233"/>
      <c r="JJV15" s="233"/>
      <c r="JJW15" s="232"/>
      <c r="JJX15" s="233"/>
      <c r="JJY15" s="233"/>
      <c r="JJZ15" s="233"/>
      <c r="JKA15" s="233"/>
      <c r="JKB15" s="233"/>
      <c r="JKC15" s="233"/>
      <c r="JKD15" s="232"/>
      <c r="JKE15" s="233"/>
      <c r="JKF15" s="233"/>
      <c r="JKG15" s="233"/>
      <c r="JKH15" s="233"/>
      <c r="JKI15" s="233"/>
      <c r="JKJ15" s="233"/>
      <c r="JKK15" s="232"/>
      <c r="JKL15" s="233"/>
      <c r="JKM15" s="233"/>
      <c r="JKN15" s="233"/>
      <c r="JKO15" s="233"/>
      <c r="JKP15" s="233"/>
      <c r="JKQ15" s="233"/>
      <c r="JKR15" s="232"/>
      <c r="JKS15" s="233"/>
      <c r="JKT15" s="233"/>
      <c r="JKU15" s="233"/>
      <c r="JKV15" s="233"/>
      <c r="JKW15" s="233"/>
      <c r="JKX15" s="233"/>
      <c r="JKY15" s="232"/>
      <c r="JKZ15" s="233"/>
      <c r="JLA15" s="233"/>
      <c r="JLB15" s="233"/>
      <c r="JLC15" s="233"/>
      <c r="JLD15" s="233"/>
      <c r="JLE15" s="233"/>
      <c r="JLF15" s="232"/>
      <c r="JLG15" s="233"/>
      <c r="JLH15" s="233"/>
      <c r="JLI15" s="233"/>
      <c r="JLJ15" s="233"/>
      <c r="JLK15" s="233"/>
      <c r="JLL15" s="233"/>
      <c r="JLM15" s="232"/>
      <c r="JLN15" s="233"/>
      <c r="JLO15" s="233"/>
      <c r="JLP15" s="233"/>
      <c r="JLQ15" s="233"/>
      <c r="JLR15" s="233"/>
      <c r="JLS15" s="233"/>
      <c r="JLT15" s="232"/>
      <c r="JLU15" s="233"/>
      <c r="JLV15" s="233"/>
      <c r="JLW15" s="233"/>
      <c r="JLX15" s="233"/>
      <c r="JLY15" s="233"/>
      <c r="JLZ15" s="233"/>
      <c r="JMA15" s="232"/>
      <c r="JMB15" s="233"/>
      <c r="JMC15" s="233"/>
      <c r="JMD15" s="233"/>
      <c r="JME15" s="233"/>
      <c r="JMF15" s="233"/>
      <c r="JMG15" s="233"/>
      <c r="JMH15" s="232"/>
      <c r="JMI15" s="233"/>
      <c r="JMJ15" s="233"/>
      <c r="JMK15" s="233"/>
      <c r="JML15" s="233"/>
      <c r="JMM15" s="233"/>
      <c r="JMN15" s="233"/>
      <c r="JMO15" s="232"/>
      <c r="JMP15" s="233"/>
      <c r="JMQ15" s="233"/>
      <c r="JMR15" s="233"/>
      <c r="JMS15" s="233"/>
      <c r="JMT15" s="233"/>
      <c r="JMU15" s="233"/>
      <c r="JMV15" s="232"/>
      <c r="JMW15" s="233"/>
      <c r="JMX15" s="233"/>
      <c r="JMY15" s="233"/>
      <c r="JMZ15" s="233"/>
      <c r="JNA15" s="233"/>
      <c r="JNB15" s="233"/>
      <c r="JNC15" s="232"/>
      <c r="JND15" s="233"/>
      <c r="JNE15" s="233"/>
      <c r="JNF15" s="233"/>
      <c r="JNG15" s="233"/>
      <c r="JNH15" s="233"/>
      <c r="JNI15" s="233"/>
      <c r="JNJ15" s="232"/>
      <c r="JNK15" s="233"/>
      <c r="JNL15" s="233"/>
      <c r="JNM15" s="233"/>
      <c r="JNN15" s="233"/>
      <c r="JNO15" s="233"/>
      <c r="JNP15" s="233"/>
      <c r="JNQ15" s="232"/>
      <c r="JNR15" s="233"/>
      <c r="JNS15" s="233"/>
      <c r="JNT15" s="233"/>
      <c r="JNU15" s="233"/>
      <c r="JNV15" s="233"/>
      <c r="JNW15" s="233"/>
      <c r="JNX15" s="232"/>
      <c r="JNY15" s="233"/>
      <c r="JNZ15" s="233"/>
      <c r="JOA15" s="233"/>
      <c r="JOB15" s="233"/>
      <c r="JOC15" s="233"/>
      <c r="JOD15" s="233"/>
      <c r="JOE15" s="232"/>
      <c r="JOF15" s="233"/>
      <c r="JOG15" s="233"/>
      <c r="JOH15" s="233"/>
      <c r="JOI15" s="233"/>
      <c r="JOJ15" s="233"/>
      <c r="JOK15" s="233"/>
      <c r="JOL15" s="232"/>
      <c r="JOM15" s="233"/>
      <c r="JON15" s="233"/>
      <c r="JOO15" s="233"/>
      <c r="JOP15" s="233"/>
      <c r="JOQ15" s="233"/>
      <c r="JOR15" s="233"/>
      <c r="JOS15" s="232"/>
      <c r="JOT15" s="233"/>
      <c r="JOU15" s="233"/>
      <c r="JOV15" s="233"/>
      <c r="JOW15" s="233"/>
      <c r="JOX15" s="233"/>
      <c r="JOY15" s="233"/>
      <c r="JOZ15" s="232"/>
      <c r="JPA15" s="233"/>
      <c r="JPB15" s="233"/>
      <c r="JPC15" s="233"/>
      <c r="JPD15" s="233"/>
      <c r="JPE15" s="233"/>
      <c r="JPF15" s="233"/>
      <c r="JPG15" s="232"/>
      <c r="JPH15" s="233"/>
      <c r="JPI15" s="233"/>
      <c r="JPJ15" s="233"/>
      <c r="JPK15" s="233"/>
      <c r="JPL15" s="233"/>
      <c r="JPM15" s="233"/>
      <c r="JPN15" s="232"/>
      <c r="JPO15" s="233"/>
      <c r="JPP15" s="233"/>
      <c r="JPQ15" s="233"/>
      <c r="JPR15" s="233"/>
      <c r="JPS15" s="233"/>
      <c r="JPT15" s="233"/>
      <c r="JPU15" s="232"/>
      <c r="JPV15" s="233"/>
      <c r="JPW15" s="233"/>
      <c r="JPX15" s="233"/>
      <c r="JPY15" s="233"/>
      <c r="JPZ15" s="233"/>
      <c r="JQA15" s="233"/>
      <c r="JQB15" s="232"/>
      <c r="JQC15" s="233"/>
      <c r="JQD15" s="233"/>
      <c r="JQE15" s="233"/>
      <c r="JQF15" s="233"/>
      <c r="JQG15" s="233"/>
      <c r="JQH15" s="233"/>
      <c r="JQI15" s="232"/>
      <c r="JQJ15" s="233"/>
      <c r="JQK15" s="233"/>
      <c r="JQL15" s="233"/>
      <c r="JQM15" s="233"/>
      <c r="JQN15" s="233"/>
      <c r="JQO15" s="233"/>
      <c r="JQP15" s="232"/>
      <c r="JQQ15" s="233"/>
      <c r="JQR15" s="233"/>
      <c r="JQS15" s="233"/>
      <c r="JQT15" s="233"/>
      <c r="JQU15" s="233"/>
      <c r="JQV15" s="233"/>
      <c r="JQW15" s="232"/>
      <c r="JQX15" s="233"/>
      <c r="JQY15" s="233"/>
      <c r="JQZ15" s="233"/>
      <c r="JRA15" s="233"/>
      <c r="JRB15" s="233"/>
      <c r="JRC15" s="233"/>
      <c r="JRD15" s="232"/>
      <c r="JRE15" s="233"/>
      <c r="JRF15" s="233"/>
      <c r="JRG15" s="233"/>
      <c r="JRH15" s="233"/>
      <c r="JRI15" s="233"/>
      <c r="JRJ15" s="233"/>
      <c r="JRK15" s="232"/>
      <c r="JRL15" s="233"/>
      <c r="JRM15" s="233"/>
      <c r="JRN15" s="233"/>
      <c r="JRO15" s="233"/>
      <c r="JRP15" s="233"/>
      <c r="JRQ15" s="233"/>
      <c r="JRR15" s="232"/>
      <c r="JRS15" s="233"/>
      <c r="JRT15" s="233"/>
      <c r="JRU15" s="233"/>
      <c r="JRV15" s="233"/>
      <c r="JRW15" s="233"/>
      <c r="JRX15" s="233"/>
      <c r="JRY15" s="232"/>
      <c r="JRZ15" s="233"/>
      <c r="JSA15" s="233"/>
      <c r="JSB15" s="233"/>
      <c r="JSC15" s="233"/>
      <c r="JSD15" s="233"/>
      <c r="JSE15" s="233"/>
      <c r="JSF15" s="232"/>
      <c r="JSG15" s="233"/>
      <c r="JSH15" s="233"/>
      <c r="JSI15" s="233"/>
      <c r="JSJ15" s="233"/>
      <c r="JSK15" s="233"/>
      <c r="JSL15" s="233"/>
      <c r="JSM15" s="232"/>
      <c r="JSN15" s="233"/>
      <c r="JSO15" s="233"/>
      <c r="JSP15" s="233"/>
      <c r="JSQ15" s="233"/>
      <c r="JSR15" s="233"/>
      <c r="JSS15" s="233"/>
      <c r="JST15" s="232"/>
      <c r="JSU15" s="233"/>
      <c r="JSV15" s="233"/>
      <c r="JSW15" s="233"/>
      <c r="JSX15" s="233"/>
      <c r="JSY15" s="233"/>
      <c r="JSZ15" s="233"/>
      <c r="JTA15" s="232"/>
      <c r="JTB15" s="233"/>
      <c r="JTC15" s="233"/>
      <c r="JTD15" s="233"/>
      <c r="JTE15" s="233"/>
      <c r="JTF15" s="233"/>
      <c r="JTG15" s="233"/>
      <c r="JTH15" s="232"/>
      <c r="JTI15" s="233"/>
      <c r="JTJ15" s="233"/>
      <c r="JTK15" s="233"/>
      <c r="JTL15" s="233"/>
      <c r="JTM15" s="233"/>
      <c r="JTN15" s="233"/>
      <c r="JTO15" s="232"/>
      <c r="JTP15" s="233"/>
      <c r="JTQ15" s="233"/>
      <c r="JTR15" s="233"/>
      <c r="JTS15" s="233"/>
      <c r="JTT15" s="233"/>
      <c r="JTU15" s="233"/>
      <c r="JTV15" s="232"/>
      <c r="JTW15" s="233"/>
      <c r="JTX15" s="233"/>
      <c r="JTY15" s="233"/>
      <c r="JTZ15" s="233"/>
      <c r="JUA15" s="233"/>
      <c r="JUB15" s="233"/>
      <c r="JUC15" s="232"/>
      <c r="JUD15" s="233"/>
      <c r="JUE15" s="233"/>
      <c r="JUF15" s="233"/>
      <c r="JUG15" s="233"/>
      <c r="JUH15" s="233"/>
      <c r="JUI15" s="233"/>
      <c r="JUJ15" s="232"/>
      <c r="JUK15" s="233"/>
      <c r="JUL15" s="233"/>
      <c r="JUM15" s="233"/>
      <c r="JUN15" s="233"/>
      <c r="JUO15" s="233"/>
      <c r="JUP15" s="233"/>
      <c r="JUQ15" s="232"/>
      <c r="JUR15" s="233"/>
      <c r="JUS15" s="233"/>
      <c r="JUT15" s="233"/>
      <c r="JUU15" s="233"/>
      <c r="JUV15" s="233"/>
      <c r="JUW15" s="233"/>
      <c r="JUX15" s="232"/>
      <c r="JUY15" s="233"/>
      <c r="JUZ15" s="233"/>
      <c r="JVA15" s="233"/>
      <c r="JVB15" s="233"/>
      <c r="JVC15" s="233"/>
      <c r="JVD15" s="233"/>
      <c r="JVE15" s="232"/>
      <c r="JVF15" s="233"/>
      <c r="JVG15" s="233"/>
      <c r="JVH15" s="233"/>
      <c r="JVI15" s="233"/>
      <c r="JVJ15" s="233"/>
      <c r="JVK15" s="233"/>
      <c r="JVL15" s="232"/>
      <c r="JVM15" s="233"/>
      <c r="JVN15" s="233"/>
      <c r="JVO15" s="233"/>
      <c r="JVP15" s="233"/>
      <c r="JVQ15" s="233"/>
      <c r="JVR15" s="233"/>
      <c r="JVS15" s="232"/>
      <c r="JVT15" s="233"/>
      <c r="JVU15" s="233"/>
      <c r="JVV15" s="233"/>
      <c r="JVW15" s="233"/>
      <c r="JVX15" s="233"/>
      <c r="JVY15" s="233"/>
      <c r="JVZ15" s="232"/>
      <c r="JWA15" s="233"/>
      <c r="JWB15" s="233"/>
      <c r="JWC15" s="233"/>
      <c r="JWD15" s="233"/>
      <c r="JWE15" s="233"/>
      <c r="JWF15" s="233"/>
      <c r="JWG15" s="232"/>
      <c r="JWH15" s="233"/>
      <c r="JWI15" s="233"/>
      <c r="JWJ15" s="233"/>
      <c r="JWK15" s="233"/>
      <c r="JWL15" s="233"/>
      <c r="JWM15" s="233"/>
      <c r="JWN15" s="232"/>
      <c r="JWO15" s="233"/>
      <c r="JWP15" s="233"/>
      <c r="JWQ15" s="233"/>
      <c r="JWR15" s="233"/>
      <c r="JWS15" s="233"/>
      <c r="JWT15" s="233"/>
      <c r="JWU15" s="232"/>
      <c r="JWV15" s="233"/>
      <c r="JWW15" s="233"/>
      <c r="JWX15" s="233"/>
      <c r="JWY15" s="233"/>
      <c r="JWZ15" s="233"/>
      <c r="JXA15" s="233"/>
      <c r="JXB15" s="232"/>
      <c r="JXC15" s="233"/>
      <c r="JXD15" s="233"/>
      <c r="JXE15" s="233"/>
      <c r="JXF15" s="233"/>
      <c r="JXG15" s="233"/>
      <c r="JXH15" s="233"/>
      <c r="JXI15" s="232"/>
      <c r="JXJ15" s="233"/>
      <c r="JXK15" s="233"/>
      <c r="JXL15" s="233"/>
      <c r="JXM15" s="233"/>
      <c r="JXN15" s="233"/>
      <c r="JXO15" s="233"/>
      <c r="JXP15" s="232"/>
      <c r="JXQ15" s="233"/>
      <c r="JXR15" s="233"/>
      <c r="JXS15" s="233"/>
      <c r="JXT15" s="233"/>
      <c r="JXU15" s="233"/>
      <c r="JXV15" s="233"/>
      <c r="JXW15" s="232"/>
      <c r="JXX15" s="233"/>
      <c r="JXY15" s="233"/>
      <c r="JXZ15" s="233"/>
      <c r="JYA15" s="233"/>
      <c r="JYB15" s="233"/>
      <c r="JYC15" s="233"/>
      <c r="JYD15" s="232"/>
      <c r="JYE15" s="233"/>
      <c r="JYF15" s="233"/>
      <c r="JYG15" s="233"/>
      <c r="JYH15" s="233"/>
      <c r="JYI15" s="233"/>
      <c r="JYJ15" s="233"/>
      <c r="JYK15" s="232"/>
      <c r="JYL15" s="233"/>
      <c r="JYM15" s="233"/>
      <c r="JYN15" s="233"/>
      <c r="JYO15" s="233"/>
      <c r="JYP15" s="233"/>
      <c r="JYQ15" s="233"/>
      <c r="JYR15" s="232"/>
      <c r="JYS15" s="233"/>
      <c r="JYT15" s="233"/>
      <c r="JYU15" s="233"/>
      <c r="JYV15" s="233"/>
      <c r="JYW15" s="233"/>
      <c r="JYX15" s="233"/>
      <c r="JYY15" s="232"/>
      <c r="JYZ15" s="233"/>
      <c r="JZA15" s="233"/>
      <c r="JZB15" s="233"/>
      <c r="JZC15" s="233"/>
      <c r="JZD15" s="233"/>
      <c r="JZE15" s="233"/>
      <c r="JZF15" s="232"/>
      <c r="JZG15" s="233"/>
      <c r="JZH15" s="233"/>
      <c r="JZI15" s="233"/>
      <c r="JZJ15" s="233"/>
      <c r="JZK15" s="233"/>
      <c r="JZL15" s="233"/>
      <c r="JZM15" s="232"/>
      <c r="JZN15" s="233"/>
      <c r="JZO15" s="233"/>
      <c r="JZP15" s="233"/>
      <c r="JZQ15" s="233"/>
      <c r="JZR15" s="233"/>
      <c r="JZS15" s="233"/>
      <c r="JZT15" s="232"/>
      <c r="JZU15" s="233"/>
      <c r="JZV15" s="233"/>
      <c r="JZW15" s="233"/>
      <c r="JZX15" s="233"/>
      <c r="JZY15" s="233"/>
      <c r="JZZ15" s="233"/>
      <c r="KAA15" s="232"/>
      <c r="KAB15" s="233"/>
      <c r="KAC15" s="233"/>
      <c r="KAD15" s="233"/>
      <c r="KAE15" s="233"/>
      <c r="KAF15" s="233"/>
      <c r="KAG15" s="233"/>
      <c r="KAH15" s="232"/>
      <c r="KAI15" s="233"/>
      <c r="KAJ15" s="233"/>
      <c r="KAK15" s="233"/>
      <c r="KAL15" s="233"/>
      <c r="KAM15" s="233"/>
      <c r="KAN15" s="233"/>
      <c r="KAO15" s="232"/>
      <c r="KAP15" s="233"/>
      <c r="KAQ15" s="233"/>
      <c r="KAR15" s="233"/>
      <c r="KAS15" s="233"/>
      <c r="KAT15" s="233"/>
      <c r="KAU15" s="233"/>
      <c r="KAV15" s="232"/>
      <c r="KAW15" s="233"/>
      <c r="KAX15" s="233"/>
      <c r="KAY15" s="233"/>
      <c r="KAZ15" s="233"/>
      <c r="KBA15" s="233"/>
      <c r="KBB15" s="233"/>
      <c r="KBC15" s="232"/>
      <c r="KBD15" s="233"/>
      <c r="KBE15" s="233"/>
      <c r="KBF15" s="233"/>
      <c r="KBG15" s="233"/>
      <c r="KBH15" s="233"/>
      <c r="KBI15" s="233"/>
      <c r="KBJ15" s="232"/>
      <c r="KBK15" s="233"/>
      <c r="KBL15" s="233"/>
      <c r="KBM15" s="233"/>
      <c r="KBN15" s="233"/>
      <c r="KBO15" s="233"/>
      <c r="KBP15" s="233"/>
      <c r="KBQ15" s="232"/>
      <c r="KBR15" s="233"/>
      <c r="KBS15" s="233"/>
      <c r="KBT15" s="233"/>
      <c r="KBU15" s="233"/>
      <c r="KBV15" s="233"/>
      <c r="KBW15" s="233"/>
      <c r="KBX15" s="232"/>
      <c r="KBY15" s="233"/>
      <c r="KBZ15" s="233"/>
      <c r="KCA15" s="233"/>
      <c r="KCB15" s="233"/>
      <c r="KCC15" s="233"/>
      <c r="KCD15" s="233"/>
      <c r="KCE15" s="232"/>
      <c r="KCF15" s="233"/>
      <c r="KCG15" s="233"/>
      <c r="KCH15" s="233"/>
      <c r="KCI15" s="233"/>
      <c r="KCJ15" s="233"/>
      <c r="KCK15" s="233"/>
      <c r="KCL15" s="232"/>
      <c r="KCM15" s="233"/>
      <c r="KCN15" s="233"/>
      <c r="KCO15" s="233"/>
      <c r="KCP15" s="233"/>
      <c r="KCQ15" s="233"/>
      <c r="KCR15" s="233"/>
      <c r="KCS15" s="232"/>
      <c r="KCT15" s="233"/>
      <c r="KCU15" s="233"/>
      <c r="KCV15" s="233"/>
      <c r="KCW15" s="233"/>
      <c r="KCX15" s="233"/>
      <c r="KCY15" s="233"/>
      <c r="KCZ15" s="232"/>
      <c r="KDA15" s="233"/>
      <c r="KDB15" s="233"/>
      <c r="KDC15" s="233"/>
      <c r="KDD15" s="233"/>
      <c r="KDE15" s="233"/>
      <c r="KDF15" s="233"/>
      <c r="KDG15" s="232"/>
      <c r="KDH15" s="233"/>
      <c r="KDI15" s="233"/>
      <c r="KDJ15" s="233"/>
      <c r="KDK15" s="233"/>
      <c r="KDL15" s="233"/>
      <c r="KDM15" s="233"/>
      <c r="KDN15" s="232"/>
      <c r="KDO15" s="233"/>
      <c r="KDP15" s="233"/>
      <c r="KDQ15" s="233"/>
      <c r="KDR15" s="233"/>
      <c r="KDS15" s="233"/>
      <c r="KDT15" s="233"/>
      <c r="KDU15" s="232"/>
      <c r="KDV15" s="233"/>
      <c r="KDW15" s="233"/>
      <c r="KDX15" s="233"/>
      <c r="KDY15" s="233"/>
      <c r="KDZ15" s="233"/>
      <c r="KEA15" s="233"/>
      <c r="KEB15" s="232"/>
      <c r="KEC15" s="233"/>
      <c r="KED15" s="233"/>
      <c r="KEE15" s="233"/>
      <c r="KEF15" s="233"/>
      <c r="KEG15" s="233"/>
      <c r="KEH15" s="233"/>
      <c r="KEI15" s="232"/>
      <c r="KEJ15" s="233"/>
      <c r="KEK15" s="233"/>
      <c r="KEL15" s="233"/>
      <c r="KEM15" s="233"/>
      <c r="KEN15" s="233"/>
      <c r="KEO15" s="233"/>
      <c r="KEP15" s="232"/>
      <c r="KEQ15" s="233"/>
      <c r="KER15" s="233"/>
      <c r="KES15" s="233"/>
      <c r="KET15" s="233"/>
      <c r="KEU15" s="233"/>
      <c r="KEV15" s="233"/>
      <c r="KEW15" s="232"/>
      <c r="KEX15" s="233"/>
      <c r="KEY15" s="233"/>
      <c r="KEZ15" s="233"/>
      <c r="KFA15" s="233"/>
      <c r="KFB15" s="233"/>
      <c r="KFC15" s="233"/>
      <c r="KFD15" s="232"/>
      <c r="KFE15" s="233"/>
      <c r="KFF15" s="233"/>
      <c r="KFG15" s="233"/>
      <c r="KFH15" s="233"/>
      <c r="KFI15" s="233"/>
      <c r="KFJ15" s="233"/>
      <c r="KFK15" s="232"/>
      <c r="KFL15" s="233"/>
      <c r="KFM15" s="233"/>
      <c r="KFN15" s="233"/>
      <c r="KFO15" s="233"/>
      <c r="KFP15" s="233"/>
      <c r="KFQ15" s="233"/>
      <c r="KFR15" s="232"/>
      <c r="KFS15" s="233"/>
      <c r="KFT15" s="233"/>
      <c r="KFU15" s="233"/>
      <c r="KFV15" s="233"/>
      <c r="KFW15" s="233"/>
      <c r="KFX15" s="233"/>
      <c r="KFY15" s="232"/>
      <c r="KFZ15" s="233"/>
      <c r="KGA15" s="233"/>
      <c r="KGB15" s="233"/>
      <c r="KGC15" s="233"/>
      <c r="KGD15" s="233"/>
      <c r="KGE15" s="233"/>
      <c r="KGF15" s="232"/>
      <c r="KGG15" s="233"/>
      <c r="KGH15" s="233"/>
      <c r="KGI15" s="233"/>
      <c r="KGJ15" s="233"/>
      <c r="KGK15" s="233"/>
      <c r="KGL15" s="233"/>
      <c r="KGM15" s="232"/>
      <c r="KGN15" s="233"/>
      <c r="KGO15" s="233"/>
      <c r="KGP15" s="233"/>
      <c r="KGQ15" s="233"/>
      <c r="KGR15" s="233"/>
      <c r="KGS15" s="233"/>
      <c r="KGT15" s="232"/>
      <c r="KGU15" s="233"/>
      <c r="KGV15" s="233"/>
      <c r="KGW15" s="233"/>
      <c r="KGX15" s="233"/>
      <c r="KGY15" s="233"/>
      <c r="KGZ15" s="233"/>
      <c r="KHA15" s="232"/>
      <c r="KHB15" s="233"/>
      <c r="KHC15" s="233"/>
      <c r="KHD15" s="233"/>
      <c r="KHE15" s="233"/>
      <c r="KHF15" s="233"/>
      <c r="KHG15" s="233"/>
      <c r="KHH15" s="232"/>
      <c r="KHI15" s="233"/>
      <c r="KHJ15" s="233"/>
      <c r="KHK15" s="233"/>
      <c r="KHL15" s="233"/>
      <c r="KHM15" s="233"/>
      <c r="KHN15" s="233"/>
      <c r="KHO15" s="232"/>
      <c r="KHP15" s="233"/>
      <c r="KHQ15" s="233"/>
      <c r="KHR15" s="233"/>
      <c r="KHS15" s="233"/>
      <c r="KHT15" s="233"/>
      <c r="KHU15" s="233"/>
      <c r="KHV15" s="232"/>
      <c r="KHW15" s="233"/>
      <c r="KHX15" s="233"/>
      <c r="KHY15" s="233"/>
      <c r="KHZ15" s="233"/>
      <c r="KIA15" s="233"/>
      <c r="KIB15" s="233"/>
      <c r="KIC15" s="232"/>
      <c r="KID15" s="233"/>
      <c r="KIE15" s="233"/>
      <c r="KIF15" s="233"/>
      <c r="KIG15" s="233"/>
      <c r="KIH15" s="233"/>
      <c r="KII15" s="233"/>
      <c r="KIJ15" s="232"/>
      <c r="KIK15" s="233"/>
      <c r="KIL15" s="233"/>
      <c r="KIM15" s="233"/>
      <c r="KIN15" s="233"/>
      <c r="KIO15" s="233"/>
      <c r="KIP15" s="233"/>
      <c r="KIQ15" s="232"/>
      <c r="KIR15" s="233"/>
      <c r="KIS15" s="233"/>
      <c r="KIT15" s="233"/>
      <c r="KIU15" s="233"/>
      <c r="KIV15" s="233"/>
      <c r="KIW15" s="233"/>
      <c r="KIX15" s="232"/>
      <c r="KIY15" s="233"/>
      <c r="KIZ15" s="233"/>
      <c r="KJA15" s="233"/>
      <c r="KJB15" s="233"/>
      <c r="KJC15" s="233"/>
      <c r="KJD15" s="233"/>
      <c r="KJE15" s="232"/>
      <c r="KJF15" s="233"/>
      <c r="KJG15" s="233"/>
      <c r="KJH15" s="233"/>
      <c r="KJI15" s="233"/>
      <c r="KJJ15" s="233"/>
      <c r="KJK15" s="233"/>
      <c r="KJL15" s="232"/>
      <c r="KJM15" s="233"/>
      <c r="KJN15" s="233"/>
      <c r="KJO15" s="233"/>
      <c r="KJP15" s="233"/>
      <c r="KJQ15" s="233"/>
      <c r="KJR15" s="233"/>
      <c r="KJS15" s="232"/>
      <c r="KJT15" s="233"/>
      <c r="KJU15" s="233"/>
      <c r="KJV15" s="233"/>
      <c r="KJW15" s="233"/>
      <c r="KJX15" s="233"/>
      <c r="KJY15" s="233"/>
      <c r="KJZ15" s="232"/>
      <c r="KKA15" s="233"/>
      <c r="KKB15" s="233"/>
      <c r="KKC15" s="233"/>
      <c r="KKD15" s="233"/>
      <c r="KKE15" s="233"/>
      <c r="KKF15" s="233"/>
      <c r="KKG15" s="232"/>
      <c r="KKH15" s="233"/>
      <c r="KKI15" s="233"/>
      <c r="KKJ15" s="233"/>
      <c r="KKK15" s="233"/>
      <c r="KKL15" s="233"/>
      <c r="KKM15" s="233"/>
      <c r="KKN15" s="232"/>
      <c r="KKO15" s="233"/>
      <c r="KKP15" s="233"/>
      <c r="KKQ15" s="233"/>
      <c r="KKR15" s="233"/>
      <c r="KKS15" s="233"/>
      <c r="KKT15" s="233"/>
      <c r="KKU15" s="232"/>
      <c r="KKV15" s="233"/>
      <c r="KKW15" s="233"/>
      <c r="KKX15" s="233"/>
      <c r="KKY15" s="233"/>
      <c r="KKZ15" s="233"/>
      <c r="KLA15" s="233"/>
      <c r="KLB15" s="232"/>
      <c r="KLC15" s="233"/>
      <c r="KLD15" s="233"/>
      <c r="KLE15" s="233"/>
      <c r="KLF15" s="233"/>
      <c r="KLG15" s="233"/>
      <c r="KLH15" s="233"/>
      <c r="KLI15" s="232"/>
      <c r="KLJ15" s="233"/>
      <c r="KLK15" s="233"/>
      <c r="KLL15" s="233"/>
      <c r="KLM15" s="233"/>
      <c r="KLN15" s="233"/>
      <c r="KLO15" s="233"/>
      <c r="KLP15" s="232"/>
      <c r="KLQ15" s="233"/>
      <c r="KLR15" s="233"/>
      <c r="KLS15" s="233"/>
      <c r="KLT15" s="233"/>
      <c r="KLU15" s="233"/>
      <c r="KLV15" s="233"/>
      <c r="KLW15" s="232"/>
      <c r="KLX15" s="233"/>
      <c r="KLY15" s="233"/>
      <c r="KLZ15" s="233"/>
      <c r="KMA15" s="233"/>
      <c r="KMB15" s="233"/>
      <c r="KMC15" s="233"/>
      <c r="KMD15" s="232"/>
      <c r="KME15" s="233"/>
      <c r="KMF15" s="233"/>
      <c r="KMG15" s="233"/>
      <c r="KMH15" s="233"/>
      <c r="KMI15" s="233"/>
      <c r="KMJ15" s="233"/>
      <c r="KMK15" s="232"/>
      <c r="KML15" s="233"/>
      <c r="KMM15" s="233"/>
      <c r="KMN15" s="233"/>
      <c r="KMO15" s="233"/>
      <c r="KMP15" s="233"/>
      <c r="KMQ15" s="233"/>
      <c r="KMR15" s="232"/>
      <c r="KMS15" s="233"/>
      <c r="KMT15" s="233"/>
      <c r="KMU15" s="233"/>
      <c r="KMV15" s="233"/>
      <c r="KMW15" s="233"/>
      <c r="KMX15" s="233"/>
      <c r="KMY15" s="232"/>
      <c r="KMZ15" s="233"/>
      <c r="KNA15" s="233"/>
      <c r="KNB15" s="233"/>
      <c r="KNC15" s="233"/>
      <c r="KND15" s="233"/>
      <c r="KNE15" s="233"/>
      <c r="KNF15" s="232"/>
      <c r="KNG15" s="233"/>
      <c r="KNH15" s="233"/>
      <c r="KNI15" s="233"/>
      <c r="KNJ15" s="233"/>
      <c r="KNK15" s="233"/>
      <c r="KNL15" s="233"/>
      <c r="KNM15" s="232"/>
      <c r="KNN15" s="233"/>
      <c r="KNO15" s="233"/>
      <c r="KNP15" s="233"/>
      <c r="KNQ15" s="233"/>
      <c r="KNR15" s="233"/>
      <c r="KNS15" s="233"/>
      <c r="KNT15" s="232"/>
      <c r="KNU15" s="233"/>
      <c r="KNV15" s="233"/>
      <c r="KNW15" s="233"/>
      <c r="KNX15" s="233"/>
      <c r="KNY15" s="233"/>
      <c r="KNZ15" s="233"/>
      <c r="KOA15" s="232"/>
      <c r="KOB15" s="233"/>
      <c r="KOC15" s="233"/>
      <c r="KOD15" s="233"/>
      <c r="KOE15" s="233"/>
      <c r="KOF15" s="233"/>
      <c r="KOG15" s="233"/>
      <c r="KOH15" s="232"/>
      <c r="KOI15" s="233"/>
      <c r="KOJ15" s="233"/>
      <c r="KOK15" s="233"/>
      <c r="KOL15" s="233"/>
      <c r="KOM15" s="233"/>
      <c r="KON15" s="233"/>
      <c r="KOO15" s="232"/>
      <c r="KOP15" s="233"/>
      <c r="KOQ15" s="233"/>
      <c r="KOR15" s="233"/>
      <c r="KOS15" s="233"/>
      <c r="KOT15" s="233"/>
      <c r="KOU15" s="233"/>
      <c r="KOV15" s="232"/>
      <c r="KOW15" s="233"/>
      <c r="KOX15" s="233"/>
      <c r="KOY15" s="233"/>
      <c r="KOZ15" s="233"/>
      <c r="KPA15" s="233"/>
      <c r="KPB15" s="233"/>
      <c r="KPC15" s="232"/>
      <c r="KPD15" s="233"/>
      <c r="KPE15" s="233"/>
      <c r="KPF15" s="233"/>
      <c r="KPG15" s="233"/>
      <c r="KPH15" s="233"/>
      <c r="KPI15" s="233"/>
      <c r="KPJ15" s="232"/>
      <c r="KPK15" s="233"/>
      <c r="KPL15" s="233"/>
      <c r="KPM15" s="233"/>
      <c r="KPN15" s="233"/>
      <c r="KPO15" s="233"/>
      <c r="KPP15" s="233"/>
      <c r="KPQ15" s="232"/>
      <c r="KPR15" s="233"/>
      <c r="KPS15" s="233"/>
      <c r="KPT15" s="233"/>
      <c r="KPU15" s="233"/>
      <c r="KPV15" s="233"/>
      <c r="KPW15" s="233"/>
      <c r="KPX15" s="232"/>
      <c r="KPY15" s="233"/>
      <c r="KPZ15" s="233"/>
      <c r="KQA15" s="233"/>
      <c r="KQB15" s="233"/>
      <c r="KQC15" s="233"/>
      <c r="KQD15" s="233"/>
      <c r="KQE15" s="232"/>
      <c r="KQF15" s="233"/>
      <c r="KQG15" s="233"/>
      <c r="KQH15" s="233"/>
      <c r="KQI15" s="233"/>
      <c r="KQJ15" s="233"/>
      <c r="KQK15" s="233"/>
      <c r="KQL15" s="232"/>
      <c r="KQM15" s="233"/>
      <c r="KQN15" s="233"/>
      <c r="KQO15" s="233"/>
      <c r="KQP15" s="233"/>
      <c r="KQQ15" s="233"/>
      <c r="KQR15" s="233"/>
      <c r="KQS15" s="232"/>
      <c r="KQT15" s="233"/>
      <c r="KQU15" s="233"/>
      <c r="KQV15" s="233"/>
      <c r="KQW15" s="233"/>
      <c r="KQX15" s="233"/>
      <c r="KQY15" s="233"/>
      <c r="KQZ15" s="232"/>
      <c r="KRA15" s="233"/>
      <c r="KRB15" s="233"/>
      <c r="KRC15" s="233"/>
      <c r="KRD15" s="233"/>
      <c r="KRE15" s="233"/>
      <c r="KRF15" s="233"/>
      <c r="KRG15" s="232"/>
      <c r="KRH15" s="233"/>
      <c r="KRI15" s="233"/>
      <c r="KRJ15" s="233"/>
      <c r="KRK15" s="233"/>
      <c r="KRL15" s="233"/>
      <c r="KRM15" s="233"/>
      <c r="KRN15" s="232"/>
      <c r="KRO15" s="233"/>
      <c r="KRP15" s="233"/>
      <c r="KRQ15" s="233"/>
      <c r="KRR15" s="233"/>
      <c r="KRS15" s="233"/>
      <c r="KRT15" s="233"/>
      <c r="KRU15" s="232"/>
      <c r="KRV15" s="233"/>
      <c r="KRW15" s="233"/>
      <c r="KRX15" s="233"/>
      <c r="KRY15" s="233"/>
      <c r="KRZ15" s="233"/>
      <c r="KSA15" s="233"/>
      <c r="KSB15" s="232"/>
      <c r="KSC15" s="233"/>
      <c r="KSD15" s="233"/>
      <c r="KSE15" s="233"/>
      <c r="KSF15" s="233"/>
      <c r="KSG15" s="233"/>
      <c r="KSH15" s="233"/>
      <c r="KSI15" s="232"/>
      <c r="KSJ15" s="233"/>
      <c r="KSK15" s="233"/>
      <c r="KSL15" s="233"/>
      <c r="KSM15" s="233"/>
      <c r="KSN15" s="233"/>
      <c r="KSO15" s="233"/>
      <c r="KSP15" s="232"/>
      <c r="KSQ15" s="233"/>
      <c r="KSR15" s="233"/>
      <c r="KSS15" s="233"/>
      <c r="KST15" s="233"/>
      <c r="KSU15" s="233"/>
      <c r="KSV15" s="233"/>
      <c r="KSW15" s="232"/>
      <c r="KSX15" s="233"/>
      <c r="KSY15" s="233"/>
      <c r="KSZ15" s="233"/>
      <c r="KTA15" s="233"/>
      <c r="KTB15" s="233"/>
      <c r="KTC15" s="233"/>
      <c r="KTD15" s="232"/>
      <c r="KTE15" s="233"/>
      <c r="KTF15" s="233"/>
      <c r="KTG15" s="233"/>
      <c r="KTH15" s="233"/>
      <c r="KTI15" s="233"/>
      <c r="KTJ15" s="233"/>
      <c r="KTK15" s="232"/>
      <c r="KTL15" s="233"/>
      <c r="KTM15" s="233"/>
      <c r="KTN15" s="233"/>
      <c r="KTO15" s="233"/>
      <c r="KTP15" s="233"/>
      <c r="KTQ15" s="233"/>
      <c r="KTR15" s="232"/>
      <c r="KTS15" s="233"/>
      <c r="KTT15" s="233"/>
      <c r="KTU15" s="233"/>
      <c r="KTV15" s="233"/>
      <c r="KTW15" s="233"/>
      <c r="KTX15" s="233"/>
      <c r="KTY15" s="232"/>
      <c r="KTZ15" s="233"/>
      <c r="KUA15" s="233"/>
      <c r="KUB15" s="233"/>
      <c r="KUC15" s="233"/>
      <c r="KUD15" s="233"/>
      <c r="KUE15" s="233"/>
      <c r="KUF15" s="232"/>
      <c r="KUG15" s="233"/>
      <c r="KUH15" s="233"/>
      <c r="KUI15" s="233"/>
      <c r="KUJ15" s="233"/>
      <c r="KUK15" s="233"/>
      <c r="KUL15" s="233"/>
      <c r="KUM15" s="232"/>
      <c r="KUN15" s="233"/>
      <c r="KUO15" s="233"/>
      <c r="KUP15" s="233"/>
      <c r="KUQ15" s="233"/>
      <c r="KUR15" s="233"/>
      <c r="KUS15" s="233"/>
      <c r="KUT15" s="232"/>
      <c r="KUU15" s="233"/>
      <c r="KUV15" s="233"/>
      <c r="KUW15" s="233"/>
      <c r="KUX15" s="233"/>
      <c r="KUY15" s="233"/>
      <c r="KUZ15" s="233"/>
      <c r="KVA15" s="232"/>
      <c r="KVB15" s="233"/>
      <c r="KVC15" s="233"/>
      <c r="KVD15" s="233"/>
      <c r="KVE15" s="233"/>
      <c r="KVF15" s="233"/>
      <c r="KVG15" s="233"/>
      <c r="KVH15" s="232"/>
      <c r="KVI15" s="233"/>
      <c r="KVJ15" s="233"/>
      <c r="KVK15" s="233"/>
      <c r="KVL15" s="233"/>
      <c r="KVM15" s="233"/>
      <c r="KVN15" s="233"/>
      <c r="KVO15" s="232"/>
      <c r="KVP15" s="233"/>
      <c r="KVQ15" s="233"/>
      <c r="KVR15" s="233"/>
      <c r="KVS15" s="233"/>
      <c r="KVT15" s="233"/>
      <c r="KVU15" s="233"/>
      <c r="KVV15" s="232"/>
      <c r="KVW15" s="233"/>
      <c r="KVX15" s="233"/>
      <c r="KVY15" s="233"/>
      <c r="KVZ15" s="233"/>
      <c r="KWA15" s="233"/>
      <c r="KWB15" s="233"/>
      <c r="KWC15" s="232"/>
      <c r="KWD15" s="233"/>
      <c r="KWE15" s="233"/>
      <c r="KWF15" s="233"/>
      <c r="KWG15" s="233"/>
      <c r="KWH15" s="233"/>
      <c r="KWI15" s="233"/>
      <c r="KWJ15" s="232"/>
      <c r="KWK15" s="233"/>
      <c r="KWL15" s="233"/>
      <c r="KWM15" s="233"/>
      <c r="KWN15" s="233"/>
      <c r="KWO15" s="233"/>
      <c r="KWP15" s="233"/>
      <c r="KWQ15" s="232"/>
      <c r="KWR15" s="233"/>
      <c r="KWS15" s="233"/>
      <c r="KWT15" s="233"/>
      <c r="KWU15" s="233"/>
      <c r="KWV15" s="233"/>
      <c r="KWW15" s="233"/>
      <c r="KWX15" s="232"/>
      <c r="KWY15" s="233"/>
      <c r="KWZ15" s="233"/>
      <c r="KXA15" s="233"/>
      <c r="KXB15" s="233"/>
      <c r="KXC15" s="233"/>
      <c r="KXD15" s="233"/>
      <c r="KXE15" s="232"/>
      <c r="KXF15" s="233"/>
      <c r="KXG15" s="233"/>
      <c r="KXH15" s="233"/>
      <c r="KXI15" s="233"/>
      <c r="KXJ15" s="233"/>
      <c r="KXK15" s="233"/>
      <c r="KXL15" s="232"/>
      <c r="KXM15" s="233"/>
      <c r="KXN15" s="233"/>
      <c r="KXO15" s="233"/>
      <c r="KXP15" s="233"/>
      <c r="KXQ15" s="233"/>
      <c r="KXR15" s="233"/>
      <c r="KXS15" s="232"/>
      <c r="KXT15" s="233"/>
      <c r="KXU15" s="233"/>
      <c r="KXV15" s="233"/>
      <c r="KXW15" s="233"/>
      <c r="KXX15" s="233"/>
      <c r="KXY15" s="233"/>
      <c r="KXZ15" s="232"/>
      <c r="KYA15" s="233"/>
      <c r="KYB15" s="233"/>
      <c r="KYC15" s="233"/>
      <c r="KYD15" s="233"/>
      <c r="KYE15" s="233"/>
      <c r="KYF15" s="233"/>
      <c r="KYG15" s="232"/>
      <c r="KYH15" s="233"/>
      <c r="KYI15" s="233"/>
      <c r="KYJ15" s="233"/>
      <c r="KYK15" s="233"/>
      <c r="KYL15" s="233"/>
      <c r="KYM15" s="233"/>
      <c r="KYN15" s="232"/>
      <c r="KYO15" s="233"/>
      <c r="KYP15" s="233"/>
      <c r="KYQ15" s="233"/>
      <c r="KYR15" s="233"/>
      <c r="KYS15" s="233"/>
      <c r="KYT15" s="233"/>
      <c r="KYU15" s="232"/>
      <c r="KYV15" s="233"/>
      <c r="KYW15" s="233"/>
      <c r="KYX15" s="233"/>
      <c r="KYY15" s="233"/>
      <c r="KYZ15" s="233"/>
      <c r="KZA15" s="233"/>
      <c r="KZB15" s="232"/>
      <c r="KZC15" s="233"/>
      <c r="KZD15" s="233"/>
      <c r="KZE15" s="233"/>
      <c r="KZF15" s="233"/>
      <c r="KZG15" s="233"/>
      <c r="KZH15" s="233"/>
      <c r="KZI15" s="232"/>
      <c r="KZJ15" s="233"/>
      <c r="KZK15" s="233"/>
      <c r="KZL15" s="233"/>
      <c r="KZM15" s="233"/>
      <c r="KZN15" s="233"/>
      <c r="KZO15" s="233"/>
      <c r="KZP15" s="232"/>
      <c r="KZQ15" s="233"/>
      <c r="KZR15" s="233"/>
      <c r="KZS15" s="233"/>
      <c r="KZT15" s="233"/>
      <c r="KZU15" s="233"/>
      <c r="KZV15" s="233"/>
      <c r="KZW15" s="232"/>
      <c r="KZX15" s="233"/>
      <c r="KZY15" s="233"/>
      <c r="KZZ15" s="233"/>
      <c r="LAA15" s="233"/>
      <c r="LAB15" s="233"/>
      <c r="LAC15" s="233"/>
      <c r="LAD15" s="232"/>
      <c r="LAE15" s="233"/>
      <c r="LAF15" s="233"/>
      <c r="LAG15" s="233"/>
      <c r="LAH15" s="233"/>
      <c r="LAI15" s="233"/>
      <c r="LAJ15" s="233"/>
      <c r="LAK15" s="232"/>
      <c r="LAL15" s="233"/>
      <c r="LAM15" s="233"/>
      <c r="LAN15" s="233"/>
      <c r="LAO15" s="233"/>
      <c r="LAP15" s="233"/>
      <c r="LAQ15" s="233"/>
      <c r="LAR15" s="232"/>
      <c r="LAS15" s="233"/>
      <c r="LAT15" s="233"/>
      <c r="LAU15" s="233"/>
      <c r="LAV15" s="233"/>
      <c r="LAW15" s="233"/>
      <c r="LAX15" s="233"/>
      <c r="LAY15" s="232"/>
      <c r="LAZ15" s="233"/>
      <c r="LBA15" s="233"/>
      <c r="LBB15" s="233"/>
      <c r="LBC15" s="233"/>
      <c r="LBD15" s="233"/>
      <c r="LBE15" s="233"/>
      <c r="LBF15" s="232"/>
      <c r="LBG15" s="233"/>
      <c r="LBH15" s="233"/>
      <c r="LBI15" s="233"/>
      <c r="LBJ15" s="233"/>
      <c r="LBK15" s="233"/>
      <c r="LBL15" s="233"/>
      <c r="LBM15" s="232"/>
      <c r="LBN15" s="233"/>
      <c r="LBO15" s="233"/>
      <c r="LBP15" s="233"/>
      <c r="LBQ15" s="233"/>
      <c r="LBR15" s="233"/>
      <c r="LBS15" s="233"/>
      <c r="LBT15" s="232"/>
      <c r="LBU15" s="233"/>
      <c r="LBV15" s="233"/>
      <c r="LBW15" s="233"/>
      <c r="LBX15" s="233"/>
      <c r="LBY15" s="233"/>
      <c r="LBZ15" s="233"/>
      <c r="LCA15" s="232"/>
      <c r="LCB15" s="233"/>
      <c r="LCC15" s="233"/>
      <c r="LCD15" s="233"/>
      <c r="LCE15" s="233"/>
      <c r="LCF15" s="233"/>
      <c r="LCG15" s="233"/>
      <c r="LCH15" s="232"/>
      <c r="LCI15" s="233"/>
      <c r="LCJ15" s="233"/>
      <c r="LCK15" s="233"/>
      <c r="LCL15" s="233"/>
      <c r="LCM15" s="233"/>
      <c r="LCN15" s="233"/>
      <c r="LCO15" s="232"/>
      <c r="LCP15" s="233"/>
      <c r="LCQ15" s="233"/>
      <c r="LCR15" s="233"/>
      <c r="LCS15" s="233"/>
      <c r="LCT15" s="233"/>
      <c r="LCU15" s="233"/>
      <c r="LCV15" s="232"/>
      <c r="LCW15" s="233"/>
      <c r="LCX15" s="233"/>
      <c r="LCY15" s="233"/>
      <c r="LCZ15" s="233"/>
      <c r="LDA15" s="233"/>
      <c r="LDB15" s="233"/>
      <c r="LDC15" s="232"/>
      <c r="LDD15" s="233"/>
      <c r="LDE15" s="233"/>
      <c r="LDF15" s="233"/>
      <c r="LDG15" s="233"/>
      <c r="LDH15" s="233"/>
      <c r="LDI15" s="233"/>
      <c r="LDJ15" s="232"/>
      <c r="LDK15" s="233"/>
      <c r="LDL15" s="233"/>
      <c r="LDM15" s="233"/>
      <c r="LDN15" s="233"/>
      <c r="LDO15" s="233"/>
      <c r="LDP15" s="233"/>
      <c r="LDQ15" s="232"/>
      <c r="LDR15" s="233"/>
      <c r="LDS15" s="233"/>
      <c r="LDT15" s="233"/>
      <c r="LDU15" s="233"/>
      <c r="LDV15" s="233"/>
      <c r="LDW15" s="233"/>
      <c r="LDX15" s="232"/>
      <c r="LDY15" s="233"/>
      <c r="LDZ15" s="233"/>
      <c r="LEA15" s="233"/>
      <c r="LEB15" s="233"/>
      <c r="LEC15" s="233"/>
      <c r="LED15" s="233"/>
      <c r="LEE15" s="232"/>
      <c r="LEF15" s="233"/>
      <c r="LEG15" s="233"/>
      <c r="LEH15" s="233"/>
      <c r="LEI15" s="233"/>
      <c r="LEJ15" s="233"/>
      <c r="LEK15" s="233"/>
      <c r="LEL15" s="232"/>
      <c r="LEM15" s="233"/>
      <c r="LEN15" s="233"/>
      <c r="LEO15" s="233"/>
      <c r="LEP15" s="233"/>
      <c r="LEQ15" s="233"/>
      <c r="LER15" s="233"/>
      <c r="LES15" s="232"/>
      <c r="LET15" s="233"/>
      <c r="LEU15" s="233"/>
      <c r="LEV15" s="233"/>
      <c r="LEW15" s="233"/>
      <c r="LEX15" s="233"/>
      <c r="LEY15" s="233"/>
      <c r="LEZ15" s="232"/>
      <c r="LFA15" s="233"/>
      <c r="LFB15" s="233"/>
      <c r="LFC15" s="233"/>
      <c r="LFD15" s="233"/>
      <c r="LFE15" s="233"/>
      <c r="LFF15" s="233"/>
      <c r="LFG15" s="232"/>
      <c r="LFH15" s="233"/>
      <c r="LFI15" s="233"/>
      <c r="LFJ15" s="233"/>
      <c r="LFK15" s="233"/>
      <c r="LFL15" s="233"/>
      <c r="LFM15" s="233"/>
      <c r="LFN15" s="232"/>
      <c r="LFO15" s="233"/>
      <c r="LFP15" s="233"/>
      <c r="LFQ15" s="233"/>
      <c r="LFR15" s="233"/>
      <c r="LFS15" s="233"/>
      <c r="LFT15" s="233"/>
      <c r="LFU15" s="232"/>
      <c r="LFV15" s="233"/>
      <c r="LFW15" s="233"/>
      <c r="LFX15" s="233"/>
      <c r="LFY15" s="233"/>
      <c r="LFZ15" s="233"/>
      <c r="LGA15" s="233"/>
      <c r="LGB15" s="232"/>
      <c r="LGC15" s="233"/>
      <c r="LGD15" s="233"/>
      <c r="LGE15" s="233"/>
      <c r="LGF15" s="233"/>
      <c r="LGG15" s="233"/>
      <c r="LGH15" s="233"/>
      <c r="LGI15" s="232"/>
      <c r="LGJ15" s="233"/>
      <c r="LGK15" s="233"/>
      <c r="LGL15" s="233"/>
      <c r="LGM15" s="233"/>
      <c r="LGN15" s="233"/>
      <c r="LGO15" s="233"/>
      <c r="LGP15" s="232"/>
      <c r="LGQ15" s="233"/>
      <c r="LGR15" s="233"/>
      <c r="LGS15" s="233"/>
      <c r="LGT15" s="233"/>
      <c r="LGU15" s="233"/>
      <c r="LGV15" s="233"/>
      <c r="LGW15" s="232"/>
      <c r="LGX15" s="233"/>
      <c r="LGY15" s="233"/>
      <c r="LGZ15" s="233"/>
      <c r="LHA15" s="233"/>
      <c r="LHB15" s="233"/>
      <c r="LHC15" s="233"/>
      <c r="LHD15" s="232"/>
      <c r="LHE15" s="233"/>
      <c r="LHF15" s="233"/>
      <c r="LHG15" s="233"/>
      <c r="LHH15" s="233"/>
      <c r="LHI15" s="233"/>
      <c r="LHJ15" s="233"/>
      <c r="LHK15" s="232"/>
      <c r="LHL15" s="233"/>
      <c r="LHM15" s="233"/>
      <c r="LHN15" s="233"/>
      <c r="LHO15" s="233"/>
      <c r="LHP15" s="233"/>
      <c r="LHQ15" s="233"/>
      <c r="LHR15" s="232"/>
      <c r="LHS15" s="233"/>
      <c r="LHT15" s="233"/>
      <c r="LHU15" s="233"/>
      <c r="LHV15" s="233"/>
      <c r="LHW15" s="233"/>
      <c r="LHX15" s="233"/>
      <c r="LHY15" s="232"/>
      <c r="LHZ15" s="233"/>
      <c r="LIA15" s="233"/>
      <c r="LIB15" s="233"/>
      <c r="LIC15" s="233"/>
      <c r="LID15" s="233"/>
      <c r="LIE15" s="233"/>
      <c r="LIF15" s="232"/>
      <c r="LIG15" s="233"/>
      <c r="LIH15" s="233"/>
      <c r="LII15" s="233"/>
      <c r="LIJ15" s="233"/>
      <c r="LIK15" s="233"/>
      <c r="LIL15" s="233"/>
      <c r="LIM15" s="232"/>
      <c r="LIN15" s="233"/>
      <c r="LIO15" s="233"/>
      <c r="LIP15" s="233"/>
      <c r="LIQ15" s="233"/>
      <c r="LIR15" s="233"/>
      <c r="LIS15" s="233"/>
      <c r="LIT15" s="232"/>
      <c r="LIU15" s="233"/>
      <c r="LIV15" s="233"/>
      <c r="LIW15" s="233"/>
      <c r="LIX15" s="233"/>
      <c r="LIY15" s="233"/>
      <c r="LIZ15" s="233"/>
      <c r="LJA15" s="232"/>
      <c r="LJB15" s="233"/>
      <c r="LJC15" s="233"/>
      <c r="LJD15" s="233"/>
      <c r="LJE15" s="233"/>
      <c r="LJF15" s="233"/>
      <c r="LJG15" s="233"/>
      <c r="LJH15" s="232"/>
      <c r="LJI15" s="233"/>
      <c r="LJJ15" s="233"/>
      <c r="LJK15" s="233"/>
      <c r="LJL15" s="233"/>
      <c r="LJM15" s="233"/>
      <c r="LJN15" s="233"/>
      <c r="LJO15" s="232"/>
      <c r="LJP15" s="233"/>
      <c r="LJQ15" s="233"/>
      <c r="LJR15" s="233"/>
      <c r="LJS15" s="233"/>
      <c r="LJT15" s="233"/>
      <c r="LJU15" s="233"/>
      <c r="LJV15" s="232"/>
      <c r="LJW15" s="233"/>
      <c r="LJX15" s="233"/>
      <c r="LJY15" s="233"/>
      <c r="LJZ15" s="233"/>
      <c r="LKA15" s="233"/>
      <c r="LKB15" s="233"/>
      <c r="LKC15" s="232"/>
      <c r="LKD15" s="233"/>
      <c r="LKE15" s="233"/>
      <c r="LKF15" s="233"/>
      <c r="LKG15" s="233"/>
      <c r="LKH15" s="233"/>
      <c r="LKI15" s="233"/>
      <c r="LKJ15" s="232"/>
      <c r="LKK15" s="233"/>
      <c r="LKL15" s="233"/>
      <c r="LKM15" s="233"/>
      <c r="LKN15" s="233"/>
      <c r="LKO15" s="233"/>
      <c r="LKP15" s="233"/>
      <c r="LKQ15" s="232"/>
      <c r="LKR15" s="233"/>
      <c r="LKS15" s="233"/>
      <c r="LKT15" s="233"/>
      <c r="LKU15" s="233"/>
      <c r="LKV15" s="233"/>
      <c r="LKW15" s="233"/>
      <c r="LKX15" s="232"/>
      <c r="LKY15" s="233"/>
      <c r="LKZ15" s="233"/>
      <c r="LLA15" s="233"/>
      <c r="LLB15" s="233"/>
      <c r="LLC15" s="233"/>
      <c r="LLD15" s="233"/>
      <c r="LLE15" s="232"/>
      <c r="LLF15" s="233"/>
      <c r="LLG15" s="233"/>
      <c r="LLH15" s="233"/>
      <c r="LLI15" s="233"/>
      <c r="LLJ15" s="233"/>
      <c r="LLK15" s="233"/>
      <c r="LLL15" s="232"/>
      <c r="LLM15" s="233"/>
      <c r="LLN15" s="233"/>
      <c r="LLO15" s="233"/>
      <c r="LLP15" s="233"/>
      <c r="LLQ15" s="233"/>
      <c r="LLR15" s="233"/>
      <c r="LLS15" s="232"/>
      <c r="LLT15" s="233"/>
      <c r="LLU15" s="233"/>
      <c r="LLV15" s="233"/>
      <c r="LLW15" s="233"/>
      <c r="LLX15" s="233"/>
      <c r="LLY15" s="233"/>
      <c r="LLZ15" s="232"/>
      <c r="LMA15" s="233"/>
      <c r="LMB15" s="233"/>
      <c r="LMC15" s="233"/>
      <c r="LMD15" s="233"/>
      <c r="LME15" s="233"/>
      <c r="LMF15" s="233"/>
      <c r="LMG15" s="232"/>
      <c r="LMH15" s="233"/>
      <c r="LMI15" s="233"/>
      <c r="LMJ15" s="233"/>
      <c r="LMK15" s="233"/>
      <c r="LML15" s="233"/>
      <c r="LMM15" s="233"/>
      <c r="LMN15" s="232"/>
      <c r="LMO15" s="233"/>
      <c r="LMP15" s="233"/>
      <c r="LMQ15" s="233"/>
      <c r="LMR15" s="233"/>
      <c r="LMS15" s="233"/>
      <c r="LMT15" s="233"/>
      <c r="LMU15" s="232"/>
      <c r="LMV15" s="233"/>
      <c r="LMW15" s="233"/>
      <c r="LMX15" s="233"/>
      <c r="LMY15" s="233"/>
      <c r="LMZ15" s="233"/>
      <c r="LNA15" s="233"/>
      <c r="LNB15" s="232"/>
      <c r="LNC15" s="233"/>
      <c r="LND15" s="233"/>
      <c r="LNE15" s="233"/>
      <c r="LNF15" s="233"/>
      <c r="LNG15" s="233"/>
      <c r="LNH15" s="233"/>
      <c r="LNI15" s="232"/>
      <c r="LNJ15" s="233"/>
      <c r="LNK15" s="233"/>
      <c r="LNL15" s="233"/>
      <c r="LNM15" s="233"/>
      <c r="LNN15" s="233"/>
      <c r="LNO15" s="233"/>
      <c r="LNP15" s="232"/>
      <c r="LNQ15" s="233"/>
      <c r="LNR15" s="233"/>
      <c r="LNS15" s="233"/>
      <c r="LNT15" s="233"/>
      <c r="LNU15" s="233"/>
      <c r="LNV15" s="233"/>
      <c r="LNW15" s="232"/>
      <c r="LNX15" s="233"/>
      <c r="LNY15" s="233"/>
      <c r="LNZ15" s="233"/>
      <c r="LOA15" s="233"/>
      <c r="LOB15" s="233"/>
      <c r="LOC15" s="233"/>
      <c r="LOD15" s="232"/>
      <c r="LOE15" s="233"/>
      <c r="LOF15" s="233"/>
      <c r="LOG15" s="233"/>
      <c r="LOH15" s="233"/>
      <c r="LOI15" s="233"/>
      <c r="LOJ15" s="233"/>
      <c r="LOK15" s="232"/>
      <c r="LOL15" s="233"/>
      <c r="LOM15" s="233"/>
      <c r="LON15" s="233"/>
      <c r="LOO15" s="233"/>
      <c r="LOP15" s="233"/>
      <c r="LOQ15" s="233"/>
      <c r="LOR15" s="232"/>
      <c r="LOS15" s="233"/>
      <c r="LOT15" s="233"/>
      <c r="LOU15" s="233"/>
      <c r="LOV15" s="233"/>
      <c r="LOW15" s="233"/>
      <c r="LOX15" s="233"/>
      <c r="LOY15" s="232"/>
      <c r="LOZ15" s="233"/>
      <c r="LPA15" s="233"/>
      <c r="LPB15" s="233"/>
      <c r="LPC15" s="233"/>
      <c r="LPD15" s="233"/>
      <c r="LPE15" s="233"/>
      <c r="LPF15" s="232"/>
      <c r="LPG15" s="233"/>
      <c r="LPH15" s="233"/>
      <c r="LPI15" s="233"/>
      <c r="LPJ15" s="233"/>
      <c r="LPK15" s="233"/>
      <c r="LPL15" s="233"/>
      <c r="LPM15" s="232"/>
      <c r="LPN15" s="233"/>
      <c r="LPO15" s="233"/>
      <c r="LPP15" s="233"/>
      <c r="LPQ15" s="233"/>
      <c r="LPR15" s="233"/>
      <c r="LPS15" s="233"/>
      <c r="LPT15" s="232"/>
      <c r="LPU15" s="233"/>
      <c r="LPV15" s="233"/>
      <c r="LPW15" s="233"/>
      <c r="LPX15" s="233"/>
      <c r="LPY15" s="233"/>
      <c r="LPZ15" s="233"/>
      <c r="LQA15" s="232"/>
      <c r="LQB15" s="233"/>
      <c r="LQC15" s="233"/>
      <c r="LQD15" s="233"/>
      <c r="LQE15" s="233"/>
      <c r="LQF15" s="233"/>
      <c r="LQG15" s="233"/>
      <c r="LQH15" s="232"/>
      <c r="LQI15" s="233"/>
      <c r="LQJ15" s="233"/>
      <c r="LQK15" s="233"/>
      <c r="LQL15" s="233"/>
      <c r="LQM15" s="233"/>
      <c r="LQN15" s="233"/>
      <c r="LQO15" s="232"/>
      <c r="LQP15" s="233"/>
      <c r="LQQ15" s="233"/>
      <c r="LQR15" s="233"/>
      <c r="LQS15" s="233"/>
      <c r="LQT15" s="233"/>
      <c r="LQU15" s="233"/>
      <c r="LQV15" s="232"/>
      <c r="LQW15" s="233"/>
      <c r="LQX15" s="233"/>
      <c r="LQY15" s="233"/>
      <c r="LQZ15" s="233"/>
      <c r="LRA15" s="233"/>
      <c r="LRB15" s="233"/>
      <c r="LRC15" s="232"/>
      <c r="LRD15" s="233"/>
      <c r="LRE15" s="233"/>
      <c r="LRF15" s="233"/>
      <c r="LRG15" s="233"/>
      <c r="LRH15" s="233"/>
      <c r="LRI15" s="233"/>
      <c r="LRJ15" s="232"/>
      <c r="LRK15" s="233"/>
      <c r="LRL15" s="233"/>
      <c r="LRM15" s="233"/>
      <c r="LRN15" s="233"/>
      <c r="LRO15" s="233"/>
      <c r="LRP15" s="233"/>
      <c r="LRQ15" s="232"/>
      <c r="LRR15" s="233"/>
      <c r="LRS15" s="233"/>
      <c r="LRT15" s="233"/>
      <c r="LRU15" s="233"/>
      <c r="LRV15" s="233"/>
      <c r="LRW15" s="233"/>
      <c r="LRX15" s="232"/>
      <c r="LRY15" s="233"/>
      <c r="LRZ15" s="233"/>
      <c r="LSA15" s="233"/>
      <c r="LSB15" s="233"/>
      <c r="LSC15" s="233"/>
      <c r="LSD15" s="233"/>
      <c r="LSE15" s="232"/>
      <c r="LSF15" s="233"/>
      <c r="LSG15" s="233"/>
      <c r="LSH15" s="233"/>
      <c r="LSI15" s="233"/>
      <c r="LSJ15" s="233"/>
      <c r="LSK15" s="233"/>
      <c r="LSL15" s="232"/>
      <c r="LSM15" s="233"/>
      <c r="LSN15" s="233"/>
      <c r="LSO15" s="233"/>
      <c r="LSP15" s="233"/>
      <c r="LSQ15" s="233"/>
      <c r="LSR15" s="233"/>
      <c r="LSS15" s="232"/>
      <c r="LST15" s="233"/>
      <c r="LSU15" s="233"/>
      <c r="LSV15" s="233"/>
      <c r="LSW15" s="233"/>
      <c r="LSX15" s="233"/>
      <c r="LSY15" s="233"/>
      <c r="LSZ15" s="232"/>
      <c r="LTA15" s="233"/>
      <c r="LTB15" s="233"/>
      <c r="LTC15" s="233"/>
      <c r="LTD15" s="233"/>
      <c r="LTE15" s="233"/>
      <c r="LTF15" s="233"/>
      <c r="LTG15" s="232"/>
      <c r="LTH15" s="233"/>
      <c r="LTI15" s="233"/>
      <c r="LTJ15" s="233"/>
      <c r="LTK15" s="233"/>
      <c r="LTL15" s="233"/>
      <c r="LTM15" s="233"/>
      <c r="LTN15" s="232"/>
      <c r="LTO15" s="233"/>
      <c r="LTP15" s="233"/>
      <c r="LTQ15" s="233"/>
      <c r="LTR15" s="233"/>
      <c r="LTS15" s="233"/>
      <c r="LTT15" s="233"/>
      <c r="LTU15" s="232"/>
      <c r="LTV15" s="233"/>
      <c r="LTW15" s="233"/>
      <c r="LTX15" s="233"/>
      <c r="LTY15" s="233"/>
      <c r="LTZ15" s="233"/>
      <c r="LUA15" s="233"/>
      <c r="LUB15" s="232"/>
      <c r="LUC15" s="233"/>
      <c r="LUD15" s="233"/>
      <c r="LUE15" s="233"/>
      <c r="LUF15" s="233"/>
      <c r="LUG15" s="233"/>
      <c r="LUH15" s="233"/>
      <c r="LUI15" s="232"/>
      <c r="LUJ15" s="233"/>
      <c r="LUK15" s="233"/>
      <c r="LUL15" s="233"/>
      <c r="LUM15" s="233"/>
      <c r="LUN15" s="233"/>
      <c r="LUO15" s="233"/>
      <c r="LUP15" s="232"/>
      <c r="LUQ15" s="233"/>
      <c r="LUR15" s="233"/>
      <c r="LUS15" s="233"/>
      <c r="LUT15" s="233"/>
      <c r="LUU15" s="233"/>
      <c r="LUV15" s="233"/>
      <c r="LUW15" s="232"/>
      <c r="LUX15" s="233"/>
      <c r="LUY15" s="233"/>
      <c r="LUZ15" s="233"/>
      <c r="LVA15" s="233"/>
      <c r="LVB15" s="233"/>
      <c r="LVC15" s="233"/>
      <c r="LVD15" s="232"/>
      <c r="LVE15" s="233"/>
      <c r="LVF15" s="233"/>
      <c r="LVG15" s="233"/>
      <c r="LVH15" s="233"/>
      <c r="LVI15" s="233"/>
      <c r="LVJ15" s="233"/>
      <c r="LVK15" s="232"/>
      <c r="LVL15" s="233"/>
      <c r="LVM15" s="233"/>
      <c r="LVN15" s="233"/>
      <c r="LVO15" s="233"/>
      <c r="LVP15" s="233"/>
      <c r="LVQ15" s="233"/>
      <c r="LVR15" s="232"/>
      <c r="LVS15" s="233"/>
      <c r="LVT15" s="233"/>
      <c r="LVU15" s="233"/>
      <c r="LVV15" s="233"/>
      <c r="LVW15" s="233"/>
      <c r="LVX15" s="233"/>
      <c r="LVY15" s="232"/>
      <c r="LVZ15" s="233"/>
      <c r="LWA15" s="233"/>
      <c r="LWB15" s="233"/>
      <c r="LWC15" s="233"/>
      <c r="LWD15" s="233"/>
      <c r="LWE15" s="233"/>
      <c r="LWF15" s="232"/>
      <c r="LWG15" s="233"/>
      <c r="LWH15" s="233"/>
      <c r="LWI15" s="233"/>
      <c r="LWJ15" s="233"/>
      <c r="LWK15" s="233"/>
      <c r="LWL15" s="233"/>
      <c r="LWM15" s="232"/>
      <c r="LWN15" s="233"/>
      <c r="LWO15" s="233"/>
      <c r="LWP15" s="233"/>
      <c r="LWQ15" s="233"/>
      <c r="LWR15" s="233"/>
      <c r="LWS15" s="233"/>
      <c r="LWT15" s="232"/>
      <c r="LWU15" s="233"/>
      <c r="LWV15" s="233"/>
      <c r="LWW15" s="233"/>
      <c r="LWX15" s="233"/>
      <c r="LWY15" s="233"/>
      <c r="LWZ15" s="233"/>
      <c r="LXA15" s="232"/>
      <c r="LXB15" s="233"/>
      <c r="LXC15" s="233"/>
      <c r="LXD15" s="233"/>
      <c r="LXE15" s="233"/>
      <c r="LXF15" s="233"/>
      <c r="LXG15" s="233"/>
      <c r="LXH15" s="232"/>
      <c r="LXI15" s="233"/>
      <c r="LXJ15" s="233"/>
      <c r="LXK15" s="233"/>
      <c r="LXL15" s="233"/>
      <c r="LXM15" s="233"/>
      <c r="LXN15" s="233"/>
      <c r="LXO15" s="232"/>
      <c r="LXP15" s="233"/>
      <c r="LXQ15" s="233"/>
      <c r="LXR15" s="233"/>
      <c r="LXS15" s="233"/>
      <c r="LXT15" s="233"/>
      <c r="LXU15" s="233"/>
      <c r="LXV15" s="232"/>
      <c r="LXW15" s="233"/>
      <c r="LXX15" s="233"/>
      <c r="LXY15" s="233"/>
      <c r="LXZ15" s="233"/>
      <c r="LYA15" s="233"/>
      <c r="LYB15" s="233"/>
      <c r="LYC15" s="232"/>
      <c r="LYD15" s="233"/>
      <c r="LYE15" s="233"/>
      <c r="LYF15" s="233"/>
      <c r="LYG15" s="233"/>
      <c r="LYH15" s="233"/>
      <c r="LYI15" s="233"/>
      <c r="LYJ15" s="232"/>
      <c r="LYK15" s="233"/>
      <c r="LYL15" s="233"/>
      <c r="LYM15" s="233"/>
      <c r="LYN15" s="233"/>
      <c r="LYO15" s="233"/>
      <c r="LYP15" s="233"/>
      <c r="LYQ15" s="232"/>
      <c r="LYR15" s="233"/>
      <c r="LYS15" s="233"/>
      <c r="LYT15" s="233"/>
      <c r="LYU15" s="233"/>
      <c r="LYV15" s="233"/>
      <c r="LYW15" s="233"/>
      <c r="LYX15" s="232"/>
      <c r="LYY15" s="233"/>
      <c r="LYZ15" s="233"/>
      <c r="LZA15" s="233"/>
      <c r="LZB15" s="233"/>
      <c r="LZC15" s="233"/>
      <c r="LZD15" s="233"/>
      <c r="LZE15" s="232"/>
      <c r="LZF15" s="233"/>
      <c r="LZG15" s="233"/>
      <c r="LZH15" s="233"/>
      <c r="LZI15" s="233"/>
      <c r="LZJ15" s="233"/>
      <c r="LZK15" s="233"/>
      <c r="LZL15" s="232"/>
      <c r="LZM15" s="233"/>
      <c r="LZN15" s="233"/>
      <c r="LZO15" s="233"/>
      <c r="LZP15" s="233"/>
      <c r="LZQ15" s="233"/>
      <c r="LZR15" s="233"/>
      <c r="LZS15" s="232"/>
      <c r="LZT15" s="233"/>
      <c r="LZU15" s="233"/>
      <c r="LZV15" s="233"/>
      <c r="LZW15" s="233"/>
      <c r="LZX15" s="233"/>
      <c r="LZY15" s="233"/>
      <c r="LZZ15" s="232"/>
      <c r="MAA15" s="233"/>
      <c r="MAB15" s="233"/>
      <c r="MAC15" s="233"/>
      <c r="MAD15" s="233"/>
      <c r="MAE15" s="233"/>
      <c r="MAF15" s="233"/>
      <c r="MAG15" s="232"/>
      <c r="MAH15" s="233"/>
      <c r="MAI15" s="233"/>
      <c r="MAJ15" s="233"/>
      <c r="MAK15" s="233"/>
      <c r="MAL15" s="233"/>
      <c r="MAM15" s="233"/>
      <c r="MAN15" s="232"/>
      <c r="MAO15" s="233"/>
      <c r="MAP15" s="233"/>
      <c r="MAQ15" s="233"/>
      <c r="MAR15" s="233"/>
      <c r="MAS15" s="233"/>
      <c r="MAT15" s="233"/>
      <c r="MAU15" s="232"/>
      <c r="MAV15" s="233"/>
      <c r="MAW15" s="233"/>
      <c r="MAX15" s="233"/>
      <c r="MAY15" s="233"/>
      <c r="MAZ15" s="233"/>
      <c r="MBA15" s="233"/>
      <c r="MBB15" s="232"/>
      <c r="MBC15" s="233"/>
      <c r="MBD15" s="233"/>
      <c r="MBE15" s="233"/>
      <c r="MBF15" s="233"/>
      <c r="MBG15" s="233"/>
      <c r="MBH15" s="233"/>
      <c r="MBI15" s="232"/>
      <c r="MBJ15" s="233"/>
      <c r="MBK15" s="233"/>
      <c r="MBL15" s="233"/>
      <c r="MBM15" s="233"/>
      <c r="MBN15" s="233"/>
      <c r="MBO15" s="233"/>
      <c r="MBP15" s="232"/>
      <c r="MBQ15" s="233"/>
      <c r="MBR15" s="233"/>
      <c r="MBS15" s="233"/>
      <c r="MBT15" s="233"/>
      <c r="MBU15" s="233"/>
      <c r="MBV15" s="233"/>
      <c r="MBW15" s="232"/>
      <c r="MBX15" s="233"/>
      <c r="MBY15" s="233"/>
      <c r="MBZ15" s="233"/>
      <c r="MCA15" s="233"/>
      <c r="MCB15" s="233"/>
      <c r="MCC15" s="233"/>
      <c r="MCD15" s="232"/>
      <c r="MCE15" s="233"/>
      <c r="MCF15" s="233"/>
      <c r="MCG15" s="233"/>
      <c r="MCH15" s="233"/>
      <c r="MCI15" s="233"/>
      <c r="MCJ15" s="233"/>
      <c r="MCK15" s="232"/>
      <c r="MCL15" s="233"/>
      <c r="MCM15" s="233"/>
      <c r="MCN15" s="233"/>
      <c r="MCO15" s="233"/>
      <c r="MCP15" s="233"/>
      <c r="MCQ15" s="233"/>
      <c r="MCR15" s="232"/>
      <c r="MCS15" s="233"/>
      <c r="MCT15" s="233"/>
      <c r="MCU15" s="233"/>
      <c r="MCV15" s="233"/>
      <c r="MCW15" s="233"/>
      <c r="MCX15" s="233"/>
      <c r="MCY15" s="232"/>
      <c r="MCZ15" s="233"/>
      <c r="MDA15" s="233"/>
      <c r="MDB15" s="233"/>
      <c r="MDC15" s="233"/>
      <c r="MDD15" s="233"/>
      <c r="MDE15" s="233"/>
      <c r="MDF15" s="232"/>
      <c r="MDG15" s="233"/>
      <c r="MDH15" s="233"/>
      <c r="MDI15" s="233"/>
      <c r="MDJ15" s="233"/>
      <c r="MDK15" s="233"/>
      <c r="MDL15" s="233"/>
      <c r="MDM15" s="232"/>
      <c r="MDN15" s="233"/>
      <c r="MDO15" s="233"/>
      <c r="MDP15" s="233"/>
      <c r="MDQ15" s="233"/>
      <c r="MDR15" s="233"/>
      <c r="MDS15" s="233"/>
      <c r="MDT15" s="232"/>
      <c r="MDU15" s="233"/>
      <c r="MDV15" s="233"/>
      <c r="MDW15" s="233"/>
      <c r="MDX15" s="233"/>
      <c r="MDY15" s="233"/>
      <c r="MDZ15" s="233"/>
      <c r="MEA15" s="232"/>
      <c r="MEB15" s="233"/>
      <c r="MEC15" s="233"/>
      <c r="MED15" s="233"/>
      <c r="MEE15" s="233"/>
      <c r="MEF15" s="233"/>
      <c r="MEG15" s="233"/>
      <c r="MEH15" s="232"/>
      <c r="MEI15" s="233"/>
      <c r="MEJ15" s="233"/>
      <c r="MEK15" s="233"/>
      <c r="MEL15" s="233"/>
      <c r="MEM15" s="233"/>
      <c r="MEN15" s="233"/>
      <c r="MEO15" s="232"/>
      <c r="MEP15" s="233"/>
      <c r="MEQ15" s="233"/>
      <c r="MER15" s="233"/>
      <c r="MES15" s="233"/>
      <c r="MET15" s="233"/>
      <c r="MEU15" s="233"/>
      <c r="MEV15" s="232"/>
      <c r="MEW15" s="233"/>
      <c r="MEX15" s="233"/>
      <c r="MEY15" s="233"/>
      <c r="MEZ15" s="233"/>
      <c r="MFA15" s="233"/>
      <c r="MFB15" s="233"/>
      <c r="MFC15" s="232"/>
      <c r="MFD15" s="233"/>
      <c r="MFE15" s="233"/>
      <c r="MFF15" s="233"/>
      <c r="MFG15" s="233"/>
      <c r="MFH15" s="233"/>
      <c r="MFI15" s="233"/>
      <c r="MFJ15" s="232"/>
      <c r="MFK15" s="233"/>
      <c r="MFL15" s="233"/>
      <c r="MFM15" s="233"/>
      <c r="MFN15" s="233"/>
      <c r="MFO15" s="233"/>
      <c r="MFP15" s="233"/>
      <c r="MFQ15" s="232"/>
      <c r="MFR15" s="233"/>
      <c r="MFS15" s="233"/>
      <c r="MFT15" s="233"/>
      <c r="MFU15" s="233"/>
      <c r="MFV15" s="233"/>
      <c r="MFW15" s="233"/>
      <c r="MFX15" s="232"/>
      <c r="MFY15" s="233"/>
      <c r="MFZ15" s="233"/>
      <c r="MGA15" s="233"/>
      <c r="MGB15" s="233"/>
      <c r="MGC15" s="233"/>
      <c r="MGD15" s="233"/>
      <c r="MGE15" s="232"/>
      <c r="MGF15" s="233"/>
      <c r="MGG15" s="233"/>
      <c r="MGH15" s="233"/>
      <c r="MGI15" s="233"/>
      <c r="MGJ15" s="233"/>
      <c r="MGK15" s="233"/>
      <c r="MGL15" s="232"/>
      <c r="MGM15" s="233"/>
      <c r="MGN15" s="233"/>
      <c r="MGO15" s="233"/>
      <c r="MGP15" s="233"/>
      <c r="MGQ15" s="233"/>
      <c r="MGR15" s="233"/>
      <c r="MGS15" s="232"/>
      <c r="MGT15" s="233"/>
      <c r="MGU15" s="233"/>
      <c r="MGV15" s="233"/>
      <c r="MGW15" s="233"/>
      <c r="MGX15" s="233"/>
      <c r="MGY15" s="233"/>
      <c r="MGZ15" s="232"/>
      <c r="MHA15" s="233"/>
      <c r="MHB15" s="233"/>
      <c r="MHC15" s="233"/>
      <c r="MHD15" s="233"/>
      <c r="MHE15" s="233"/>
      <c r="MHF15" s="233"/>
      <c r="MHG15" s="232"/>
      <c r="MHH15" s="233"/>
      <c r="MHI15" s="233"/>
      <c r="MHJ15" s="233"/>
      <c r="MHK15" s="233"/>
      <c r="MHL15" s="233"/>
      <c r="MHM15" s="233"/>
      <c r="MHN15" s="232"/>
      <c r="MHO15" s="233"/>
      <c r="MHP15" s="233"/>
      <c r="MHQ15" s="233"/>
      <c r="MHR15" s="233"/>
      <c r="MHS15" s="233"/>
      <c r="MHT15" s="233"/>
      <c r="MHU15" s="232"/>
      <c r="MHV15" s="233"/>
      <c r="MHW15" s="233"/>
      <c r="MHX15" s="233"/>
      <c r="MHY15" s="233"/>
      <c r="MHZ15" s="233"/>
      <c r="MIA15" s="233"/>
      <c r="MIB15" s="232"/>
      <c r="MIC15" s="233"/>
      <c r="MID15" s="233"/>
      <c r="MIE15" s="233"/>
      <c r="MIF15" s="233"/>
      <c r="MIG15" s="233"/>
      <c r="MIH15" s="233"/>
      <c r="MII15" s="232"/>
      <c r="MIJ15" s="233"/>
      <c r="MIK15" s="233"/>
      <c r="MIL15" s="233"/>
      <c r="MIM15" s="233"/>
      <c r="MIN15" s="233"/>
      <c r="MIO15" s="233"/>
      <c r="MIP15" s="232"/>
      <c r="MIQ15" s="233"/>
      <c r="MIR15" s="233"/>
      <c r="MIS15" s="233"/>
      <c r="MIT15" s="233"/>
      <c r="MIU15" s="233"/>
      <c r="MIV15" s="233"/>
      <c r="MIW15" s="232"/>
      <c r="MIX15" s="233"/>
      <c r="MIY15" s="233"/>
      <c r="MIZ15" s="233"/>
      <c r="MJA15" s="233"/>
      <c r="MJB15" s="233"/>
      <c r="MJC15" s="233"/>
      <c r="MJD15" s="232"/>
      <c r="MJE15" s="233"/>
      <c r="MJF15" s="233"/>
      <c r="MJG15" s="233"/>
      <c r="MJH15" s="233"/>
      <c r="MJI15" s="233"/>
      <c r="MJJ15" s="233"/>
      <c r="MJK15" s="232"/>
      <c r="MJL15" s="233"/>
      <c r="MJM15" s="233"/>
      <c r="MJN15" s="233"/>
      <c r="MJO15" s="233"/>
      <c r="MJP15" s="233"/>
      <c r="MJQ15" s="233"/>
      <c r="MJR15" s="232"/>
      <c r="MJS15" s="233"/>
      <c r="MJT15" s="233"/>
      <c r="MJU15" s="233"/>
      <c r="MJV15" s="233"/>
      <c r="MJW15" s="233"/>
      <c r="MJX15" s="233"/>
      <c r="MJY15" s="232"/>
      <c r="MJZ15" s="233"/>
      <c r="MKA15" s="233"/>
      <c r="MKB15" s="233"/>
      <c r="MKC15" s="233"/>
      <c r="MKD15" s="233"/>
      <c r="MKE15" s="233"/>
      <c r="MKF15" s="232"/>
      <c r="MKG15" s="233"/>
      <c r="MKH15" s="233"/>
      <c r="MKI15" s="233"/>
      <c r="MKJ15" s="233"/>
      <c r="MKK15" s="233"/>
      <c r="MKL15" s="233"/>
      <c r="MKM15" s="232"/>
      <c r="MKN15" s="233"/>
      <c r="MKO15" s="233"/>
      <c r="MKP15" s="233"/>
      <c r="MKQ15" s="233"/>
      <c r="MKR15" s="233"/>
      <c r="MKS15" s="233"/>
      <c r="MKT15" s="232"/>
      <c r="MKU15" s="233"/>
      <c r="MKV15" s="233"/>
      <c r="MKW15" s="233"/>
      <c r="MKX15" s="233"/>
      <c r="MKY15" s="233"/>
      <c r="MKZ15" s="233"/>
      <c r="MLA15" s="232"/>
      <c r="MLB15" s="233"/>
      <c r="MLC15" s="233"/>
      <c r="MLD15" s="233"/>
      <c r="MLE15" s="233"/>
      <c r="MLF15" s="233"/>
      <c r="MLG15" s="233"/>
      <c r="MLH15" s="232"/>
      <c r="MLI15" s="233"/>
      <c r="MLJ15" s="233"/>
      <c r="MLK15" s="233"/>
      <c r="MLL15" s="233"/>
      <c r="MLM15" s="233"/>
      <c r="MLN15" s="233"/>
      <c r="MLO15" s="232"/>
      <c r="MLP15" s="233"/>
      <c r="MLQ15" s="233"/>
      <c r="MLR15" s="233"/>
      <c r="MLS15" s="233"/>
      <c r="MLT15" s="233"/>
      <c r="MLU15" s="233"/>
      <c r="MLV15" s="232"/>
      <c r="MLW15" s="233"/>
      <c r="MLX15" s="233"/>
      <c r="MLY15" s="233"/>
      <c r="MLZ15" s="233"/>
      <c r="MMA15" s="233"/>
      <c r="MMB15" s="233"/>
      <c r="MMC15" s="232"/>
      <c r="MMD15" s="233"/>
      <c r="MME15" s="233"/>
      <c r="MMF15" s="233"/>
      <c r="MMG15" s="233"/>
      <c r="MMH15" s="233"/>
      <c r="MMI15" s="233"/>
      <c r="MMJ15" s="232"/>
      <c r="MMK15" s="233"/>
      <c r="MML15" s="233"/>
      <c r="MMM15" s="233"/>
      <c r="MMN15" s="233"/>
      <c r="MMO15" s="233"/>
      <c r="MMP15" s="233"/>
      <c r="MMQ15" s="232"/>
      <c r="MMR15" s="233"/>
      <c r="MMS15" s="233"/>
      <c r="MMT15" s="233"/>
      <c r="MMU15" s="233"/>
      <c r="MMV15" s="233"/>
      <c r="MMW15" s="233"/>
      <c r="MMX15" s="232"/>
      <c r="MMY15" s="233"/>
      <c r="MMZ15" s="233"/>
      <c r="MNA15" s="233"/>
      <c r="MNB15" s="233"/>
      <c r="MNC15" s="233"/>
      <c r="MND15" s="233"/>
      <c r="MNE15" s="232"/>
      <c r="MNF15" s="233"/>
      <c r="MNG15" s="233"/>
      <c r="MNH15" s="233"/>
      <c r="MNI15" s="233"/>
      <c r="MNJ15" s="233"/>
      <c r="MNK15" s="233"/>
      <c r="MNL15" s="232"/>
      <c r="MNM15" s="233"/>
      <c r="MNN15" s="233"/>
      <c r="MNO15" s="233"/>
      <c r="MNP15" s="233"/>
      <c r="MNQ15" s="233"/>
      <c r="MNR15" s="233"/>
      <c r="MNS15" s="232"/>
      <c r="MNT15" s="233"/>
      <c r="MNU15" s="233"/>
      <c r="MNV15" s="233"/>
      <c r="MNW15" s="233"/>
      <c r="MNX15" s="233"/>
      <c r="MNY15" s="233"/>
      <c r="MNZ15" s="232"/>
      <c r="MOA15" s="233"/>
      <c r="MOB15" s="233"/>
      <c r="MOC15" s="233"/>
      <c r="MOD15" s="233"/>
      <c r="MOE15" s="233"/>
      <c r="MOF15" s="233"/>
      <c r="MOG15" s="232"/>
      <c r="MOH15" s="233"/>
      <c r="MOI15" s="233"/>
      <c r="MOJ15" s="233"/>
      <c r="MOK15" s="233"/>
      <c r="MOL15" s="233"/>
      <c r="MOM15" s="233"/>
      <c r="MON15" s="232"/>
      <c r="MOO15" s="233"/>
      <c r="MOP15" s="233"/>
      <c r="MOQ15" s="233"/>
      <c r="MOR15" s="233"/>
      <c r="MOS15" s="233"/>
      <c r="MOT15" s="233"/>
      <c r="MOU15" s="232"/>
      <c r="MOV15" s="233"/>
      <c r="MOW15" s="233"/>
      <c r="MOX15" s="233"/>
      <c r="MOY15" s="233"/>
      <c r="MOZ15" s="233"/>
      <c r="MPA15" s="233"/>
      <c r="MPB15" s="232"/>
      <c r="MPC15" s="233"/>
      <c r="MPD15" s="233"/>
      <c r="MPE15" s="233"/>
      <c r="MPF15" s="233"/>
      <c r="MPG15" s="233"/>
      <c r="MPH15" s="233"/>
      <c r="MPI15" s="232"/>
      <c r="MPJ15" s="233"/>
      <c r="MPK15" s="233"/>
      <c r="MPL15" s="233"/>
      <c r="MPM15" s="233"/>
      <c r="MPN15" s="233"/>
      <c r="MPO15" s="233"/>
      <c r="MPP15" s="232"/>
      <c r="MPQ15" s="233"/>
      <c r="MPR15" s="233"/>
      <c r="MPS15" s="233"/>
      <c r="MPT15" s="233"/>
      <c r="MPU15" s="233"/>
      <c r="MPV15" s="233"/>
      <c r="MPW15" s="232"/>
      <c r="MPX15" s="233"/>
      <c r="MPY15" s="233"/>
      <c r="MPZ15" s="233"/>
      <c r="MQA15" s="233"/>
      <c r="MQB15" s="233"/>
      <c r="MQC15" s="233"/>
      <c r="MQD15" s="232"/>
      <c r="MQE15" s="233"/>
      <c r="MQF15" s="233"/>
      <c r="MQG15" s="233"/>
      <c r="MQH15" s="233"/>
      <c r="MQI15" s="233"/>
      <c r="MQJ15" s="233"/>
      <c r="MQK15" s="232"/>
      <c r="MQL15" s="233"/>
      <c r="MQM15" s="233"/>
      <c r="MQN15" s="233"/>
      <c r="MQO15" s="233"/>
      <c r="MQP15" s="233"/>
      <c r="MQQ15" s="233"/>
      <c r="MQR15" s="232"/>
      <c r="MQS15" s="233"/>
      <c r="MQT15" s="233"/>
      <c r="MQU15" s="233"/>
      <c r="MQV15" s="233"/>
      <c r="MQW15" s="233"/>
      <c r="MQX15" s="233"/>
      <c r="MQY15" s="232"/>
      <c r="MQZ15" s="233"/>
      <c r="MRA15" s="233"/>
      <c r="MRB15" s="233"/>
      <c r="MRC15" s="233"/>
      <c r="MRD15" s="233"/>
      <c r="MRE15" s="233"/>
      <c r="MRF15" s="232"/>
      <c r="MRG15" s="233"/>
      <c r="MRH15" s="233"/>
      <c r="MRI15" s="233"/>
      <c r="MRJ15" s="233"/>
      <c r="MRK15" s="233"/>
      <c r="MRL15" s="233"/>
      <c r="MRM15" s="232"/>
      <c r="MRN15" s="233"/>
      <c r="MRO15" s="233"/>
      <c r="MRP15" s="233"/>
      <c r="MRQ15" s="233"/>
      <c r="MRR15" s="233"/>
      <c r="MRS15" s="233"/>
      <c r="MRT15" s="232"/>
      <c r="MRU15" s="233"/>
      <c r="MRV15" s="233"/>
      <c r="MRW15" s="233"/>
      <c r="MRX15" s="233"/>
      <c r="MRY15" s="233"/>
      <c r="MRZ15" s="233"/>
      <c r="MSA15" s="232"/>
      <c r="MSB15" s="233"/>
      <c r="MSC15" s="233"/>
      <c r="MSD15" s="233"/>
      <c r="MSE15" s="233"/>
      <c r="MSF15" s="233"/>
      <c r="MSG15" s="233"/>
      <c r="MSH15" s="232"/>
      <c r="MSI15" s="233"/>
      <c r="MSJ15" s="233"/>
      <c r="MSK15" s="233"/>
      <c r="MSL15" s="233"/>
      <c r="MSM15" s="233"/>
      <c r="MSN15" s="233"/>
      <c r="MSO15" s="232"/>
      <c r="MSP15" s="233"/>
      <c r="MSQ15" s="233"/>
      <c r="MSR15" s="233"/>
      <c r="MSS15" s="233"/>
      <c r="MST15" s="233"/>
      <c r="MSU15" s="233"/>
      <c r="MSV15" s="232"/>
      <c r="MSW15" s="233"/>
      <c r="MSX15" s="233"/>
      <c r="MSY15" s="233"/>
      <c r="MSZ15" s="233"/>
      <c r="MTA15" s="233"/>
      <c r="MTB15" s="233"/>
      <c r="MTC15" s="232"/>
      <c r="MTD15" s="233"/>
      <c r="MTE15" s="233"/>
      <c r="MTF15" s="233"/>
      <c r="MTG15" s="233"/>
      <c r="MTH15" s="233"/>
      <c r="MTI15" s="233"/>
      <c r="MTJ15" s="232"/>
      <c r="MTK15" s="233"/>
      <c r="MTL15" s="233"/>
      <c r="MTM15" s="233"/>
      <c r="MTN15" s="233"/>
      <c r="MTO15" s="233"/>
      <c r="MTP15" s="233"/>
      <c r="MTQ15" s="232"/>
      <c r="MTR15" s="233"/>
      <c r="MTS15" s="233"/>
      <c r="MTT15" s="233"/>
      <c r="MTU15" s="233"/>
      <c r="MTV15" s="233"/>
      <c r="MTW15" s="233"/>
      <c r="MTX15" s="232"/>
      <c r="MTY15" s="233"/>
      <c r="MTZ15" s="233"/>
      <c r="MUA15" s="233"/>
      <c r="MUB15" s="233"/>
      <c r="MUC15" s="233"/>
      <c r="MUD15" s="233"/>
      <c r="MUE15" s="232"/>
      <c r="MUF15" s="233"/>
      <c r="MUG15" s="233"/>
      <c r="MUH15" s="233"/>
      <c r="MUI15" s="233"/>
      <c r="MUJ15" s="233"/>
      <c r="MUK15" s="233"/>
      <c r="MUL15" s="232"/>
      <c r="MUM15" s="233"/>
      <c r="MUN15" s="233"/>
      <c r="MUO15" s="233"/>
      <c r="MUP15" s="233"/>
      <c r="MUQ15" s="233"/>
      <c r="MUR15" s="233"/>
      <c r="MUS15" s="232"/>
      <c r="MUT15" s="233"/>
      <c r="MUU15" s="233"/>
      <c r="MUV15" s="233"/>
      <c r="MUW15" s="233"/>
      <c r="MUX15" s="233"/>
      <c r="MUY15" s="233"/>
      <c r="MUZ15" s="232"/>
      <c r="MVA15" s="233"/>
      <c r="MVB15" s="233"/>
      <c r="MVC15" s="233"/>
      <c r="MVD15" s="233"/>
      <c r="MVE15" s="233"/>
      <c r="MVF15" s="233"/>
      <c r="MVG15" s="232"/>
      <c r="MVH15" s="233"/>
      <c r="MVI15" s="233"/>
      <c r="MVJ15" s="233"/>
      <c r="MVK15" s="233"/>
      <c r="MVL15" s="233"/>
      <c r="MVM15" s="233"/>
      <c r="MVN15" s="232"/>
      <c r="MVO15" s="233"/>
      <c r="MVP15" s="233"/>
      <c r="MVQ15" s="233"/>
      <c r="MVR15" s="233"/>
      <c r="MVS15" s="233"/>
      <c r="MVT15" s="233"/>
      <c r="MVU15" s="232"/>
      <c r="MVV15" s="233"/>
      <c r="MVW15" s="233"/>
      <c r="MVX15" s="233"/>
      <c r="MVY15" s="233"/>
      <c r="MVZ15" s="233"/>
      <c r="MWA15" s="233"/>
      <c r="MWB15" s="232"/>
      <c r="MWC15" s="233"/>
      <c r="MWD15" s="233"/>
      <c r="MWE15" s="233"/>
      <c r="MWF15" s="233"/>
      <c r="MWG15" s="233"/>
      <c r="MWH15" s="233"/>
      <c r="MWI15" s="232"/>
      <c r="MWJ15" s="233"/>
      <c r="MWK15" s="233"/>
      <c r="MWL15" s="233"/>
      <c r="MWM15" s="233"/>
      <c r="MWN15" s="233"/>
      <c r="MWO15" s="233"/>
      <c r="MWP15" s="232"/>
      <c r="MWQ15" s="233"/>
      <c r="MWR15" s="233"/>
      <c r="MWS15" s="233"/>
      <c r="MWT15" s="233"/>
      <c r="MWU15" s="233"/>
      <c r="MWV15" s="233"/>
      <c r="MWW15" s="232"/>
      <c r="MWX15" s="233"/>
      <c r="MWY15" s="233"/>
      <c r="MWZ15" s="233"/>
      <c r="MXA15" s="233"/>
      <c r="MXB15" s="233"/>
      <c r="MXC15" s="233"/>
      <c r="MXD15" s="232"/>
      <c r="MXE15" s="233"/>
      <c r="MXF15" s="233"/>
      <c r="MXG15" s="233"/>
      <c r="MXH15" s="233"/>
      <c r="MXI15" s="233"/>
      <c r="MXJ15" s="233"/>
      <c r="MXK15" s="232"/>
      <c r="MXL15" s="233"/>
      <c r="MXM15" s="233"/>
      <c r="MXN15" s="233"/>
      <c r="MXO15" s="233"/>
      <c r="MXP15" s="233"/>
      <c r="MXQ15" s="233"/>
      <c r="MXR15" s="232"/>
      <c r="MXS15" s="233"/>
      <c r="MXT15" s="233"/>
      <c r="MXU15" s="233"/>
      <c r="MXV15" s="233"/>
      <c r="MXW15" s="233"/>
      <c r="MXX15" s="233"/>
      <c r="MXY15" s="232"/>
      <c r="MXZ15" s="233"/>
      <c r="MYA15" s="233"/>
      <c r="MYB15" s="233"/>
      <c r="MYC15" s="233"/>
      <c r="MYD15" s="233"/>
      <c r="MYE15" s="233"/>
      <c r="MYF15" s="232"/>
      <c r="MYG15" s="233"/>
      <c r="MYH15" s="233"/>
      <c r="MYI15" s="233"/>
      <c r="MYJ15" s="233"/>
      <c r="MYK15" s="233"/>
      <c r="MYL15" s="233"/>
      <c r="MYM15" s="232"/>
      <c r="MYN15" s="233"/>
      <c r="MYO15" s="233"/>
      <c r="MYP15" s="233"/>
      <c r="MYQ15" s="233"/>
      <c r="MYR15" s="233"/>
      <c r="MYS15" s="233"/>
      <c r="MYT15" s="232"/>
      <c r="MYU15" s="233"/>
      <c r="MYV15" s="233"/>
      <c r="MYW15" s="233"/>
      <c r="MYX15" s="233"/>
      <c r="MYY15" s="233"/>
      <c r="MYZ15" s="233"/>
      <c r="MZA15" s="232"/>
      <c r="MZB15" s="233"/>
      <c r="MZC15" s="233"/>
      <c r="MZD15" s="233"/>
      <c r="MZE15" s="233"/>
      <c r="MZF15" s="233"/>
      <c r="MZG15" s="233"/>
      <c r="MZH15" s="232"/>
      <c r="MZI15" s="233"/>
      <c r="MZJ15" s="233"/>
      <c r="MZK15" s="233"/>
      <c r="MZL15" s="233"/>
      <c r="MZM15" s="233"/>
      <c r="MZN15" s="233"/>
      <c r="MZO15" s="232"/>
      <c r="MZP15" s="233"/>
      <c r="MZQ15" s="233"/>
      <c r="MZR15" s="233"/>
      <c r="MZS15" s="233"/>
      <c r="MZT15" s="233"/>
      <c r="MZU15" s="233"/>
      <c r="MZV15" s="232"/>
      <c r="MZW15" s="233"/>
      <c r="MZX15" s="233"/>
      <c r="MZY15" s="233"/>
      <c r="MZZ15" s="233"/>
      <c r="NAA15" s="233"/>
      <c r="NAB15" s="233"/>
      <c r="NAC15" s="232"/>
      <c r="NAD15" s="233"/>
      <c r="NAE15" s="233"/>
      <c r="NAF15" s="233"/>
      <c r="NAG15" s="233"/>
      <c r="NAH15" s="233"/>
      <c r="NAI15" s="233"/>
      <c r="NAJ15" s="232"/>
      <c r="NAK15" s="233"/>
      <c r="NAL15" s="233"/>
      <c r="NAM15" s="233"/>
      <c r="NAN15" s="233"/>
      <c r="NAO15" s="233"/>
      <c r="NAP15" s="233"/>
      <c r="NAQ15" s="232"/>
      <c r="NAR15" s="233"/>
      <c r="NAS15" s="233"/>
      <c r="NAT15" s="233"/>
      <c r="NAU15" s="233"/>
      <c r="NAV15" s="233"/>
      <c r="NAW15" s="233"/>
      <c r="NAX15" s="232"/>
      <c r="NAY15" s="233"/>
      <c r="NAZ15" s="233"/>
      <c r="NBA15" s="233"/>
      <c r="NBB15" s="233"/>
      <c r="NBC15" s="233"/>
      <c r="NBD15" s="233"/>
      <c r="NBE15" s="232"/>
      <c r="NBF15" s="233"/>
      <c r="NBG15" s="233"/>
      <c r="NBH15" s="233"/>
      <c r="NBI15" s="233"/>
      <c r="NBJ15" s="233"/>
      <c r="NBK15" s="233"/>
      <c r="NBL15" s="232"/>
      <c r="NBM15" s="233"/>
      <c r="NBN15" s="233"/>
      <c r="NBO15" s="233"/>
      <c r="NBP15" s="233"/>
      <c r="NBQ15" s="233"/>
      <c r="NBR15" s="233"/>
      <c r="NBS15" s="232"/>
      <c r="NBT15" s="233"/>
      <c r="NBU15" s="233"/>
      <c r="NBV15" s="233"/>
      <c r="NBW15" s="233"/>
      <c r="NBX15" s="233"/>
      <c r="NBY15" s="233"/>
      <c r="NBZ15" s="232"/>
      <c r="NCA15" s="233"/>
      <c r="NCB15" s="233"/>
      <c r="NCC15" s="233"/>
      <c r="NCD15" s="233"/>
      <c r="NCE15" s="233"/>
      <c r="NCF15" s="233"/>
      <c r="NCG15" s="232"/>
      <c r="NCH15" s="233"/>
      <c r="NCI15" s="233"/>
      <c r="NCJ15" s="233"/>
      <c r="NCK15" s="233"/>
      <c r="NCL15" s="233"/>
      <c r="NCM15" s="233"/>
      <c r="NCN15" s="232"/>
      <c r="NCO15" s="233"/>
      <c r="NCP15" s="233"/>
      <c r="NCQ15" s="233"/>
      <c r="NCR15" s="233"/>
      <c r="NCS15" s="233"/>
      <c r="NCT15" s="233"/>
      <c r="NCU15" s="232"/>
      <c r="NCV15" s="233"/>
      <c r="NCW15" s="233"/>
      <c r="NCX15" s="233"/>
      <c r="NCY15" s="233"/>
      <c r="NCZ15" s="233"/>
      <c r="NDA15" s="233"/>
      <c r="NDB15" s="232"/>
      <c r="NDC15" s="233"/>
      <c r="NDD15" s="233"/>
      <c r="NDE15" s="233"/>
      <c r="NDF15" s="233"/>
      <c r="NDG15" s="233"/>
      <c r="NDH15" s="233"/>
      <c r="NDI15" s="232"/>
      <c r="NDJ15" s="233"/>
      <c r="NDK15" s="233"/>
      <c r="NDL15" s="233"/>
      <c r="NDM15" s="233"/>
      <c r="NDN15" s="233"/>
      <c r="NDO15" s="233"/>
      <c r="NDP15" s="232"/>
      <c r="NDQ15" s="233"/>
      <c r="NDR15" s="233"/>
      <c r="NDS15" s="233"/>
      <c r="NDT15" s="233"/>
      <c r="NDU15" s="233"/>
      <c r="NDV15" s="233"/>
      <c r="NDW15" s="232"/>
      <c r="NDX15" s="233"/>
      <c r="NDY15" s="233"/>
      <c r="NDZ15" s="233"/>
      <c r="NEA15" s="233"/>
      <c r="NEB15" s="233"/>
      <c r="NEC15" s="233"/>
      <c r="NED15" s="232"/>
      <c r="NEE15" s="233"/>
      <c r="NEF15" s="233"/>
      <c r="NEG15" s="233"/>
      <c r="NEH15" s="233"/>
      <c r="NEI15" s="233"/>
      <c r="NEJ15" s="233"/>
      <c r="NEK15" s="232"/>
      <c r="NEL15" s="233"/>
      <c r="NEM15" s="233"/>
      <c r="NEN15" s="233"/>
      <c r="NEO15" s="233"/>
      <c r="NEP15" s="233"/>
      <c r="NEQ15" s="233"/>
      <c r="NER15" s="232"/>
      <c r="NES15" s="233"/>
      <c r="NET15" s="233"/>
      <c r="NEU15" s="233"/>
      <c r="NEV15" s="233"/>
      <c r="NEW15" s="233"/>
      <c r="NEX15" s="233"/>
      <c r="NEY15" s="232"/>
      <c r="NEZ15" s="233"/>
      <c r="NFA15" s="233"/>
      <c r="NFB15" s="233"/>
      <c r="NFC15" s="233"/>
      <c r="NFD15" s="233"/>
      <c r="NFE15" s="233"/>
      <c r="NFF15" s="232"/>
      <c r="NFG15" s="233"/>
      <c r="NFH15" s="233"/>
      <c r="NFI15" s="233"/>
      <c r="NFJ15" s="233"/>
      <c r="NFK15" s="233"/>
      <c r="NFL15" s="233"/>
      <c r="NFM15" s="232"/>
      <c r="NFN15" s="233"/>
      <c r="NFO15" s="233"/>
      <c r="NFP15" s="233"/>
      <c r="NFQ15" s="233"/>
      <c r="NFR15" s="233"/>
      <c r="NFS15" s="233"/>
      <c r="NFT15" s="232"/>
      <c r="NFU15" s="233"/>
      <c r="NFV15" s="233"/>
      <c r="NFW15" s="233"/>
      <c r="NFX15" s="233"/>
      <c r="NFY15" s="233"/>
      <c r="NFZ15" s="233"/>
      <c r="NGA15" s="232"/>
      <c r="NGB15" s="233"/>
      <c r="NGC15" s="233"/>
      <c r="NGD15" s="233"/>
      <c r="NGE15" s="233"/>
      <c r="NGF15" s="233"/>
      <c r="NGG15" s="233"/>
      <c r="NGH15" s="232"/>
      <c r="NGI15" s="233"/>
      <c r="NGJ15" s="233"/>
      <c r="NGK15" s="233"/>
      <c r="NGL15" s="233"/>
      <c r="NGM15" s="233"/>
      <c r="NGN15" s="233"/>
      <c r="NGO15" s="232"/>
      <c r="NGP15" s="233"/>
      <c r="NGQ15" s="233"/>
      <c r="NGR15" s="233"/>
      <c r="NGS15" s="233"/>
      <c r="NGT15" s="233"/>
      <c r="NGU15" s="233"/>
      <c r="NGV15" s="232"/>
      <c r="NGW15" s="233"/>
      <c r="NGX15" s="233"/>
      <c r="NGY15" s="233"/>
      <c r="NGZ15" s="233"/>
      <c r="NHA15" s="233"/>
      <c r="NHB15" s="233"/>
      <c r="NHC15" s="232"/>
      <c r="NHD15" s="233"/>
      <c r="NHE15" s="233"/>
      <c r="NHF15" s="233"/>
      <c r="NHG15" s="233"/>
      <c r="NHH15" s="233"/>
      <c r="NHI15" s="233"/>
      <c r="NHJ15" s="232"/>
      <c r="NHK15" s="233"/>
      <c r="NHL15" s="233"/>
      <c r="NHM15" s="233"/>
      <c r="NHN15" s="233"/>
      <c r="NHO15" s="233"/>
      <c r="NHP15" s="233"/>
      <c r="NHQ15" s="232"/>
      <c r="NHR15" s="233"/>
      <c r="NHS15" s="233"/>
      <c r="NHT15" s="233"/>
      <c r="NHU15" s="233"/>
      <c r="NHV15" s="233"/>
      <c r="NHW15" s="233"/>
      <c r="NHX15" s="232"/>
      <c r="NHY15" s="233"/>
      <c r="NHZ15" s="233"/>
      <c r="NIA15" s="233"/>
      <c r="NIB15" s="233"/>
      <c r="NIC15" s="233"/>
      <c r="NID15" s="233"/>
      <c r="NIE15" s="232"/>
      <c r="NIF15" s="233"/>
      <c r="NIG15" s="233"/>
      <c r="NIH15" s="233"/>
      <c r="NII15" s="233"/>
      <c r="NIJ15" s="233"/>
      <c r="NIK15" s="233"/>
      <c r="NIL15" s="232"/>
      <c r="NIM15" s="233"/>
      <c r="NIN15" s="233"/>
      <c r="NIO15" s="233"/>
      <c r="NIP15" s="233"/>
      <c r="NIQ15" s="233"/>
      <c r="NIR15" s="233"/>
      <c r="NIS15" s="232"/>
      <c r="NIT15" s="233"/>
      <c r="NIU15" s="233"/>
      <c r="NIV15" s="233"/>
      <c r="NIW15" s="233"/>
      <c r="NIX15" s="233"/>
      <c r="NIY15" s="233"/>
      <c r="NIZ15" s="232"/>
      <c r="NJA15" s="233"/>
      <c r="NJB15" s="233"/>
      <c r="NJC15" s="233"/>
      <c r="NJD15" s="233"/>
      <c r="NJE15" s="233"/>
      <c r="NJF15" s="233"/>
      <c r="NJG15" s="232"/>
      <c r="NJH15" s="233"/>
      <c r="NJI15" s="233"/>
      <c r="NJJ15" s="233"/>
      <c r="NJK15" s="233"/>
      <c r="NJL15" s="233"/>
      <c r="NJM15" s="233"/>
      <c r="NJN15" s="232"/>
      <c r="NJO15" s="233"/>
      <c r="NJP15" s="233"/>
      <c r="NJQ15" s="233"/>
      <c r="NJR15" s="233"/>
      <c r="NJS15" s="233"/>
      <c r="NJT15" s="233"/>
      <c r="NJU15" s="232"/>
      <c r="NJV15" s="233"/>
      <c r="NJW15" s="233"/>
      <c r="NJX15" s="233"/>
      <c r="NJY15" s="233"/>
      <c r="NJZ15" s="233"/>
      <c r="NKA15" s="233"/>
      <c r="NKB15" s="232"/>
      <c r="NKC15" s="233"/>
      <c r="NKD15" s="233"/>
      <c r="NKE15" s="233"/>
      <c r="NKF15" s="233"/>
      <c r="NKG15" s="233"/>
      <c r="NKH15" s="233"/>
      <c r="NKI15" s="232"/>
      <c r="NKJ15" s="233"/>
      <c r="NKK15" s="233"/>
      <c r="NKL15" s="233"/>
      <c r="NKM15" s="233"/>
      <c r="NKN15" s="233"/>
      <c r="NKO15" s="233"/>
      <c r="NKP15" s="232"/>
      <c r="NKQ15" s="233"/>
      <c r="NKR15" s="233"/>
      <c r="NKS15" s="233"/>
      <c r="NKT15" s="233"/>
      <c r="NKU15" s="233"/>
      <c r="NKV15" s="233"/>
      <c r="NKW15" s="232"/>
      <c r="NKX15" s="233"/>
      <c r="NKY15" s="233"/>
      <c r="NKZ15" s="233"/>
      <c r="NLA15" s="233"/>
      <c r="NLB15" s="233"/>
      <c r="NLC15" s="233"/>
      <c r="NLD15" s="232"/>
      <c r="NLE15" s="233"/>
      <c r="NLF15" s="233"/>
      <c r="NLG15" s="233"/>
      <c r="NLH15" s="233"/>
      <c r="NLI15" s="233"/>
      <c r="NLJ15" s="233"/>
      <c r="NLK15" s="232"/>
      <c r="NLL15" s="233"/>
      <c r="NLM15" s="233"/>
      <c r="NLN15" s="233"/>
      <c r="NLO15" s="233"/>
      <c r="NLP15" s="233"/>
      <c r="NLQ15" s="233"/>
      <c r="NLR15" s="232"/>
      <c r="NLS15" s="233"/>
      <c r="NLT15" s="233"/>
      <c r="NLU15" s="233"/>
      <c r="NLV15" s="233"/>
      <c r="NLW15" s="233"/>
      <c r="NLX15" s="233"/>
      <c r="NLY15" s="232"/>
      <c r="NLZ15" s="233"/>
      <c r="NMA15" s="233"/>
      <c r="NMB15" s="233"/>
      <c r="NMC15" s="233"/>
      <c r="NMD15" s="233"/>
      <c r="NME15" s="233"/>
      <c r="NMF15" s="232"/>
      <c r="NMG15" s="233"/>
      <c r="NMH15" s="233"/>
      <c r="NMI15" s="233"/>
      <c r="NMJ15" s="233"/>
      <c r="NMK15" s="233"/>
      <c r="NML15" s="233"/>
      <c r="NMM15" s="232"/>
      <c r="NMN15" s="233"/>
      <c r="NMO15" s="233"/>
      <c r="NMP15" s="233"/>
      <c r="NMQ15" s="233"/>
      <c r="NMR15" s="233"/>
      <c r="NMS15" s="233"/>
      <c r="NMT15" s="232"/>
      <c r="NMU15" s="233"/>
      <c r="NMV15" s="233"/>
      <c r="NMW15" s="233"/>
      <c r="NMX15" s="233"/>
      <c r="NMY15" s="233"/>
      <c r="NMZ15" s="233"/>
      <c r="NNA15" s="232"/>
      <c r="NNB15" s="233"/>
      <c r="NNC15" s="233"/>
      <c r="NND15" s="233"/>
      <c r="NNE15" s="233"/>
      <c r="NNF15" s="233"/>
      <c r="NNG15" s="233"/>
      <c r="NNH15" s="232"/>
      <c r="NNI15" s="233"/>
      <c r="NNJ15" s="233"/>
      <c r="NNK15" s="233"/>
      <c r="NNL15" s="233"/>
      <c r="NNM15" s="233"/>
      <c r="NNN15" s="233"/>
      <c r="NNO15" s="232"/>
      <c r="NNP15" s="233"/>
      <c r="NNQ15" s="233"/>
      <c r="NNR15" s="233"/>
      <c r="NNS15" s="233"/>
      <c r="NNT15" s="233"/>
      <c r="NNU15" s="233"/>
      <c r="NNV15" s="232"/>
      <c r="NNW15" s="233"/>
      <c r="NNX15" s="233"/>
      <c r="NNY15" s="233"/>
      <c r="NNZ15" s="233"/>
      <c r="NOA15" s="233"/>
      <c r="NOB15" s="233"/>
      <c r="NOC15" s="232"/>
      <c r="NOD15" s="233"/>
      <c r="NOE15" s="233"/>
      <c r="NOF15" s="233"/>
      <c r="NOG15" s="233"/>
      <c r="NOH15" s="233"/>
      <c r="NOI15" s="233"/>
      <c r="NOJ15" s="232"/>
      <c r="NOK15" s="233"/>
      <c r="NOL15" s="233"/>
      <c r="NOM15" s="233"/>
      <c r="NON15" s="233"/>
      <c r="NOO15" s="233"/>
      <c r="NOP15" s="233"/>
      <c r="NOQ15" s="232"/>
      <c r="NOR15" s="233"/>
      <c r="NOS15" s="233"/>
      <c r="NOT15" s="233"/>
      <c r="NOU15" s="233"/>
      <c r="NOV15" s="233"/>
      <c r="NOW15" s="233"/>
      <c r="NOX15" s="232"/>
      <c r="NOY15" s="233"/>
      <c r="NOZ15" s="233"/>
      <c r="NPA15" s="233"/>
      <c r="NPB15" s="233"/>
      <c r="NPC15" s="233"/>
      <c r="NPD15" s="233"/>
      <c r="NPE15" s="232"/>
      <c r="NPF15" s="233"/>
      <c r="NPG15" s="233"/>
      <c r="NPH15" s="233"/>
      <c r="NPI15" s="233"/>
      <c r="NPJ15" s="233"/>
      <c r="NPK15" s="233"/>
      <c r="NPL15" s="232"/>
      <c r="NPM15" s="233"/>
      <c r="NPN15" s="233"/>
      <c r="NPO15" s="233"/>
      <c r="NPP15" s="233"/>
      <c r="NPQ15" s="233"/>
      <c r="NPR15" s="233"/>
      <c r="NPS15" s="232"/>
      <c r="NPT15" s="233"/>
      <c r="NPU15" s="233"/>
      <c r="NPV15" s="233"/>
      <c r="NPW15" s="233"/>
      <c r="NPX15" s="233"/>
      <c r="NPY15" s="233"/>
      <c r="NPZ15" s="232"/>
      <c r="NQA15" s="233"/>
      <c r="NQB15" s="233"/>
      <c r="NQC15" s="233"/>
      <c r="NQD15" s="233"/>
      <c r="NQE15" s="233"/>
      <c r="NQF15" s="233"/>
      <c r="NQG15" s="232"/>
      <c r="NQH15" s="233"/>
      <c r="NQI15" s="233"/>
      <c r="NQJ15" s="233"/>
      <c r="NQK15" s="233"/>
      <c r="NQL15" s="233"/>
      <c r="NQM15" s="233"/>
      <c r="NQN15" s="232"/>
      <c r="NQO15" s="233"/>
      <c r="NQP15" s="233"/>
      <c r="NQQ15" s="233"/>
      <c r="NQR15" s="233"/>
      <c r="NQS15" s="233"/>
      <c r="NQT15" s="233"/>
      <c r="NQU15" s="232"/>
      <c r="NQV15" s="233"/>
      <c r="NQW15" s="233"/>
      <c r="NQX15" s="233"/>
      <c r="NQY15" s="233"/>
      <c r="NQZ15" s="233"/>
      <c r="NRA15" s="233"/>
      <c r="NRB15" s="232"/>
      <c r="NRC15" s="233"/>
      <c r="NRD15" s="233"/>
      <c r="NRE15" s="233"/>
      <c r="NRF15" s="233"/>
      <c r="NRG15" s="233"/>
      <c r="NRH15" s="233"/>
      <c r="NRI15" s="232"/>
      <c r="NRJ15" s="233"/>
      <c r="NRK15" s="233"/>
      <c r="NRL15" s="233"/>
      <c r="NRM15" s="233"/>
      <c r="NRN15" s="233"/>
      <c r="NRO15" s="233"/>
      <c r="NRP15" s="232"/>
      <c r="NRQ15" s="233"/>
      <c r="NRR15" s="233"/>
      <c r="NRS15" s="233"/>
      <c r="NRT15" s="233"/>
      <c r="NRU15" s="233"/>
      <c r="NRV15" s="233"/>
      <c r="NRW15" s="232"/>
      <c r="NRX15" s="233"/>
      <c r="NRY15" s="233"/>
      <c r="NRZ15" s="233"/>
      <c r="NSA15" s="233"/>
      <c r="NSB15" s="233"/>
      <c r="NSC15" s="233"/>
      <c r="NSD15" s="232"/>
      <c r="NSE15" s="233"/>
      <c r="NSF15" s="233"/>
      <c r="NSG15" s="233"/>
      <c r="NSH15" s="233"/>
      <c r="NSI15" s="233"/>
      <c r="NSJ15" s="233"/>
      <c r="NSK15" s="232"/>
      <c r="NSL15" s="233"/>
      <c r="NSM15" s="233"/>
      <c r="NSN15" s="233"/>
      <c r="NSO15" s="233"/>
      <c r="NSP15" s="233"/>
      <c r="NSQ15" s="233"/>
      <c r="NSR15" s="232"/>
      <c r="NSS15" s="233"/>
      <c r="NST15" s="233"/>
      <c r="NSU15" s="233"/>
      <c r="NSV15" s="233"/>
      <c r="NSW15" s="233"/>
      <c r="NSX15" s="233"/>
      <c r="NSY15" s="232"/>
      <c r="NSZ15" s="233"/>
      <c r="NTA15" s="233"/>
      <c r="NTB15" s="233"/>
      <c r="NTC15" s="233"/>
      <c r="NTD15" s="233"/>
      <c r="NTE15" s="233"/>
      <c r="NTF15" s="232"/>
      <c r="NTG15" s="233"/>
      <c r="NTH15" s="233"/>
      <c r="NTI15" s="233"/>
      <c r="NTJ15" s="233"/>
      <c r="NTK15" s="233"/>
      <c r="NTL15" s="233"/>
      <c r="NTM15" s="232"/>
      <c r="NTN15" s="233"/>
      <c r="NTO15" s="233"/>
      <c r="NTP15" s="233"/>
      <c r="NTQ15" s="233"/>
      <c r="NTR15" s="233"/>
      <c r="NTS15" s="233"/>
      <c r="NTT15" s="232"/>
      <c r="NTU15" s="233"/>
      <c r="NTV15" s="233"/>
      <c r="NTW15" s="233"/>
      <c r="NTX15" s="233"/>
      <c r="NTY15" s="233"/>
      <c r="NTZ15" s="233"/>
      <c r="NUA15" s="232"/>
      <c r="NUB15" s="233"/>
      <c r="NUC15" s="233"/>
      <c r="NUD15" s="233"/>
      <c r="NUE15" s="233"/>
      <c r="NUF15" s="233"/>
      <c r="NUG15" s="233"/>
      <c r="NUH15" s="232"/>
      <c r="NUI15" s="233"/>
      <c r="NUJ15" s="233"/>
      <c r="NUK15" s="233"/>
      <c r="NUL15" s="233"/>
      <c r="NUM15" s="233"/>
      <c r="NUN15" s="233"/>
      <c r="NUO15" s="232"/>
      <c r="NUP15" s="233"/>
      <c r="NUQ15" s="233"/>
      <c r="NUR15" s="233"/>
      <c r="NUS15" s="233"/>
      <c r="NUT15" s="233"/>
      <c r="NUU15" s="233"/>
      <c r="NUV15" s="232"/>
      <c r="NUW15" s="233"/>
      <c r="NUX15" s="233"/>
      <c r="NUY15" s="233"/>
      <c r="NUZ15" s="233"/>
      <c r="NVA15" s="233"/>
      <c r="NVB15" s="233"/>
      <c r="NVC15" s="232"/>
      <c r="NVD15" s="233"/>
      <c r="NVE15" s="233"/>
      <c r="NVF15" s="233"/>
      <c r="NVG15" s="233"/>
      <c r="NVH15" s="233"/>
      <c r="NVI15" s="233"/>
      <c r="NVJ15" s="232"/>
      <c r="NVK15" s="233"/>
      <c r="NVL15" s="233"/>
      <c r="NVM15" s="233"/>
      <c r="NVN15" s="233"/>
      <c r="NVO15" s="233"/>
      <c r="NVP15" s="233"/>
      <c r="NVQ15" s="232"/>
      <c r="NVR15" s="233"/>
      <c r="NVS15" s="233"/>
      <c r="NVT15" s="233"/>
      <c r="NVU15" s="233"/>
      <c r="NVV15" s="233"/>
      <c r="NVW15" s="233"/>
      <c r="NVX15" s="232"/>
      <c r="NVY15" s="233"/>
      <c r="NVZ15" s="233"/>
      <c r="NWA15" s="233"/>
      <c r="NWB15" s="233"/>
      <c r="NWC15" s="233"/>
      <c r="NWD15" s="233"/>
      <c r="NWE15" s="232"/>
      <c r="NWF15" s="233"/>
      <c r="NWG15" s="233"/>
      <c r="NWH15" s="233"/>
      <c r="NWI15" s="233"/>
      <c r="NWJ15" s="233"/>
      <c r="NWK15" s="233"/>
      <c r="NWL15" s="232"/>
      <c r="NWM15" s="233"/>
      <c r="NWN15" s="233"/>
      <c r="NWO15" s="233"/>
      <c r="NWP15" s="233"/>
      <c r="NWQ15" s="233"/>
      <c r="NWR15" s="233"/>
      <c r="NWS15" s="232"/>
      <c r="NWT15" s="233"/>
      <c r="NWU15" s="233"/>
      <c r="NWV15" s="233"/>
      <c r="NWW15" s="233"/>
      <c r="NWX15" s="233"/>
      <c r="NWY15" s="233"/>
      <c r="NWZ15" s="232"/>
      <c r="NXA15" s="233"/>
      <c r="NXB15" s="233"/>
      <c r="NXC15" s="233"/>
      <c r="NXD15" s="233"/>
      <c r="NXE15" s="233"/>
      <c r="NXF15" s="233"/>
      <c r="NXG15" s="232"/>
      <c r="NXH15" s="233"/>
      <c r="NXI15" s="233"/>
      <c r="NXJ15" s="233"/>
      <c r="NXK15" s="233"/>
      <c r="NXL15" s="233"/>
      <c r="NXM15" s="233"/>
      <c r="NXN15" s="232"/>
      <c r="NXO15" s="233"/>
      <c r="NXP15" s="233"/>
      <c r="NXQ15" s="233"/>
      <c r="NXR15" s="233"/>
      <c r="NXS15" s="233"/>
      <c r="NXT15" s="233"/>
      <c r="NXU15" s="232"/>
      <c r="NXV15" s="233"/>
      <c r="NXW15" s="233"/>
      <c r="NXX15" s="233"/>
      <c r="NXY15" s="233"/>
      <c r="NXZ15" s="233"/>
      <c r="NYA15" s="233"/>
      <c r="NYB15" s="232"/>
      <c r="NYC15" s="233"/>
      <c r="NYD15" s="233"/>
      <c r="NYE15" s="233"/>
      <c r="NYF15" s="233"/>
      <c r="NYG15" s="233"/>
      <c r="NYH15" s="233"/>
      <c r="NYI15" s="232"/>
      <c r="NYJ15" s="233"/>
      <c r="NYK15" s="233"/>
      <c r="NYL15" s="233"/>
      <c r="NYM15" s="233"/>
      <c r="NYN15" s="233"/>
      <c r="NYO15" s="233"/>
      <c r="NYP15" s="232"/>
      <c r="NYQ15" s="233"/>
      <c r="NYR15" s="233"/>
      <c r="NYS15" s="233"/>
      <c r="NYT15" s="233"/>
      <c r="NYU15" s="233"/>
      <c r="NYV15" s="233"/>
      <c r="NYW15" s="232"/>
      <c r="NYX15" s="233"/>
      <c r="NYY15" s="233"/>
      <c r="NYZ15" s="233"/>
      <c r="NZA15" s="233"/>
      <c r="NZB15" s="233"/>
      <c r="NZC15" s="233"/>
      <c r="NZD15" s="232"/>
      <c r="NZE15" s="233"/>
      <c r="NZF15" s="233"/>
      <c r="NZG15" s="233"/>
      <c r="NZH15" s="233"/>
      <c r="NZI15" s="233"/>
      <c r="NZJ15" s="233"/>
      <c r="NZK15" s="232"/>
      <c r="NZL15" s="233"/>
      <c r="NZM15" s="233"/>
      <c r="NZN15" s="233"/>
      <c r="NZO15" s="233"/>
      <c r="NZP15" s="233"/>
      <c r="NZQ15" s="233"/>
      <c r="NZR15" s="232"/>
      <c r="NZS15" s="233"/>
      <c r="NZT15" s="233"/>
      <c r="NZU15" s="233"/>
      <c r="NZV15" s="233"/>
      <c r="NZW15" s="233"/>
      <c r="NZX15" s="233"/>
      <c r="NZY15" s="232"/>
      <c r="NZZ15" s="233"/>
      <c r="OAA15" s="233"/>
      <c r="OAB15" s="233"/>
      <c r="OAC15" s="233"/>
      <c r="OAD15" s="233"/>
      <c r="OAE15" s="233"/>
      <c r="OAF15" s="232"/>
      <c r="OAG15" s="233"/>
      <c r="OAH15" s="233"/>
      <c r="OAI15" s="233"/>
      <c r="OAJ15" s="233"/>
      <c r="OAK15" s="233"/>
      <c r="OAL15" s="233"/>
      <c r="OAM15" s="232"/>
      <c r="OAN15" s="233"/>
      <c r="OAO15" s="233"/>
      <c r="OAP15" s="233"/>
      <c r="OAQ15" s="233"/>
      <c r="OAR15" s="233"/>
      <c r="OAS15" s="233"/>
      <c r="OAT15" s="232"/>
      <c r="OAU15" s="233"/>
      <c r="OAV15" s="233"/>
      <c r="OAW15" s="233"/>
      <c r="OAX15" s="233"/>
      <c r="OAY15" s="233"/>
      <c r="OAZ15" s="233"/>
      <c r="OBA15" s="232"/>
      <c r="OBB15" s="233"/>
      <c r="OBC15" s="233"/>
      <c r="OBD15" s="233"/>
      <c r="OBE15" s="233"/>
      <c r="OBF15" s="233"/>
      <c r="OBG15" s="233"/>
      <c r="OBH15" s="232"/>
      <c r="OBI15" s="233"/>
      <c r="OBJ15" s="233"/>
      <c r="OBK15" s="233"/>
      <c r="OBL15" s="233"/>
      <c r="OBM15" s="233"/>
      <c r="OBN15" s="233"/>
      <c r="OBO15" s="232"/>
      <c r="OBP15" s="233"/>
      <c r="OBQ15" s="233"/>
      <c r="OBR15" s="233"/>
      <c r="OBS15" s="233"/>
      <c r="OBT15" s="233"/>
      <c r="OBU15" s="233"/>
      <c r="OBV15" s="232"/>
      <c r="OBW15" s="233"/>
      <c r="OBX15" s="233"/>
      <c r="OBY15" s="233"/>
      <c r="OBZ15" s="233"/>
      <c r="OCA15" s="233"/>
      <c r="OCB15" s="233"/>
      <c r="OCC15" s="232"/>
      <c r="OCD15" s="233"/>
      <c r="OCE15" s="233"/>
      <c r="OCF15" s="233"/>
      <c r="OCG15" s="233"/>
      <c r="OCH15" s="233"/>
      <c r="OCI15" s="233"/>
      <c r="OCJ15" s="232"/>
      <c r="OCK15" s="233"/>
      <c r="OCL15" s="233"/>
      <c r="OCM15" s="233"/>
      <c r="OCN15" s="233"/>
      <c r="OCO15" s="233"/>
      <c r="OCP15" s="233"/>
      <c r="OCQ15" s="232"/>
      <c r="OCR15" s="233"/>
      <c r="OCS15" s="233"/>
      <c r="OCT15" s="233"/>
      <c r="OCU15" s="233"/>
      <c r="OCV15" s="233"/>
      <c r="OCW15" s="233"/>
      <c r="OCX15" s="232"/>
      <c r="OCY15" s="233"/>
      <c r="OCZ15" s="233"/>
      <c r="ODA15" s="233"/>
      <c r="ODB15" s="233"/>
      <c r="ODC15" s="233"/>
      <c r="ODD15" s="233"/>
      <c r="ODE15" s="232"/>
      <c r="ODF15" s="233"/>
      <c r="ODG15" s="233"/>
      <c r="ODH15" s="233"/>
      <c r="ODI15" s="233"/>
      <c r="ODJ15" s="233"/>
      <c r="ODK15" s="233"/>
      <c r="ODL15" s="232"/>
      <c r="ODM15" s="233"/>
      <c r="ODN15" s="233"/>
      <c r="ODO15" s="233"/>
      <c r="ODP15" s="233"/>
      <c r="ODQ15" s="233"/>
      <c r="ODR15" s="233"/>
      <c r="ODS15" s="232"/>
      <c r="ODT15" s="233"/>
      <c r="ODU15" s="233"/>
      <c r="ODV15" s="233"/>
      <c r="ODW15" s="233"/>
      <c r="ODX15" s="233"/>
      <c r="ODY15" s="233"/>
      <c r="ODZ15" s="232"/>
      <c r="OEA15" s="233"/>
      <c r="OEB15" s="233"/>
      <c r="OEC15" s="233"/>
      <c r="OED15" s="233"/>
      <c r="OEE15" s="233"/>
      <c r="OEF15" s="233"/>
      <c r="OEG15" s="232"/>
      <c r="OEH15" s="233"/>
      <c r="OEI15" s="233"/>
      <c r="OEJ15" s="233"/>
      <c r="OEK15" s="233"/>
      <c r="OEL15" s="233"/>
      <c r="OEM15" s="233"/>
      <c r="OEN15" s="232"/>
      <c r="OEO15" s="233"/>
      <c r="OEP15" s="233"/>
      <c r="OEQ15" s="233"/>
      <c r="OER15" s="233"/>
      <c r="OES15" s="233"/>
      <c r="OET15" s="233"/>
      <c r="OEU15" s="232"/>
      <c r="OEV15" s="233"/>
      <c r="OEW15" s="233"/>
      <c r="OEX15" s="233"/>
      <c r="OEY15" s="233"/>
      <c r="OEZ15" s="233"/>
      <c r="OFA15" s="233"/>
      <c r="OFB15" s="232"/>
      <c r="OFC15" s="233"/>
      <c r="OFD15" s="233"/>
      <c r="OFE15" s="233"/>
      <c r="OFF15" s="233"/>
      <c r="OFG15" s="233"/>
      <c r="OFH15" s="233"/>
      <c r="OFI15" s="232"/>
      <c r="OFJ15" s="233"/>
      <c r="OFK15" s="233"/>
      <c r="OFL15" s="233"/>
      <c r="OFM15" s="233"/>
      <c r="OFN15" s="233"/>
      <c r="OFO15" s="233"/>
      <c r="OFP15" s="232"/>
      <c r="OFQ15" s="233"/>
      <c r="OFR15" s="233"/>
      <c r="OFS15" s="233"/>
      <c r="OFT15" s="233"/>
      <c r="OFU15" s="233"/>
      <c r="OFV15" s="233"/>
      <c r="OFW15" s="232"/>
      <c r="OFX15" s="233"/>
      <c r="OFY15" s="233"/>
      <c r="OFZ15" s="233"/>
      <c r="OGA15" s="233"/>
      <c r="OGB15" s="233"/>
      <c r="OGC15" s="233"/>
      <c r="OGD15" s="232"/>
      <c r="OGE15" s="233"/>
      <c r="OGF15" s="233"/>
      <c r="OGG15" s="233"/>
      <c r="OGH15" s="233"/>
      <c r="OGI15" s="233"/>
      <c r="OGJ15" s="233"/>
      <c r="OGK15" s="232"/>
      <c r="OGL15" s="233"/>
      <c r="OGM15" s="233"/>
      <c r="OGN15" s="233"/>
      <c r="OGO15" s="233"/>
      <c r="OGP15" s="233"/>
      <c r="OGQ15" s="233"/>
      <c r="OGR15" s="232"/>
      <c r="OGS15" s="233"/>
      <c r="OGT15" s="233"/>
      <c r="OGU15" s="233"/>
      <c r="OGV15" s="233"/>
      <c r="OGW15" s="233"/>
      <c r="OGX15" s="233"/>
      <c r="OGY15" s="232"/>
      <c r="OGZ15" s="233"/>
      <c r="OHA15" s="233"/>
      <c r="OHB15" s="233"/>
      <c r="OHC15" s="233"/>
      <c r="OHD15" s="233"/>
      <c r="OHE15" s="233"/>
      <c r="OHF15" s="232"/>
      <c r="OHG15" s="233"/>
      <c r="OHH15" s="233"/>
      <c r="OHI15" s="233"/>
      <c r="OHJ15" s="233"/>
      <c r="OHK15" s="233"/>
      <c r="OHL15" s="233"/>
      <c r="OHM15" s="232"/>
      <c r="OHN15" s="233"/>
      <c r="OHO15" s="233"/>
      <c r="OHP15" s="233"/>
      <c r="OHQ15" s="233"/>
      <c r="OHR15" s="233"/>
      <c r="OHS15" s="233"/>
      <c r="OHT15" s="232"/>
      <c r="OHU15" s="233"/>
      <c r="OHV15" s="233"/>
      <c r="OHW15" s="233"/>
      <c r="OHX15" s="233"/>
      <c r="OHY15" s="233"/>
      <c r="OHZ15" s="233"/>
      <c r="OIA15" s="232"/>
      <c r="OIB15" s="233"/>
      <c r="OIC15" s="233"/>
      <c r="OID15" s="233"/>
      <c r="OIE15" s="233"/>
      <c r="OIF15" s="233"/>
      <c r="OIG15" s="233"/>
      <c r="OIH15" s="232"/>
      <c r="OII15" s="233"/>
      <c r="OIJ15" s="233"/>
      <c r="OIK15" s="233"/>
      <c r="OIL15" s="233"/>
      <c r="OIM15" s="233"/>
      <c r="OIN15" s="233"/>
      <c r="OIO15" s="232"/>
      <c r="OIP15" s="233"/>
      <c r="OIQ15" s="233"/>
      <c r="OIR15" s="233"/>
      <c r="OIS15" s="233"/>
      <c r="OIT15" s="233"/>
      <c r="OIU15" s="233"/>
      <c r="OIV15" s="232"/>
      <c r="OIW15" s="233"/>
      <c r="OIX15" s="233"/>
      <c r="OIY15" s="233"/>
      <c r="OIZ15" s="233"/>
      <c r="OJA15" s="233"/>
      <c r="OJB15" s="233"/>
      <c r="OJC15" s="232"/>
      <c r="OJD15" s="233"/>
      <c r="OJE15" s="233"/>
      <c r="OJF15" s="233"/>
      <c r="OJG15" s="233"/>
      <c r="OJH15" s="233"/>
      <c r="OJI15" s="233"/>
      <c r="OJJ15" s="232"/>
      <c r="OJK15" s="233"/>
      <c r="OJL15" s="233"/>
      <c r="OJM15" s="233"/>
      <c r="OJN15" s="233"/>
      <c r="OJO15" s="233"/>
      <c r="OJP15" s="233"/>
      <c r="OJQ15" s="232"/>
      <c r="OJR15" s="233"/>
      <c r="OJS15" s="233"/>
      <c r="OJT15" s="233"/>
      <c r="OJU15" s="233"/>
      <c r="OJV15" s="233"/>
      <c r="OJW15" s="233"/>
      <c r="OJX15" s="232"/>
      <c r="OJY15" s="233"/>
      <c r="OJZ15" s="233"/>
      <c r="OKA15" s="233"/>
      <c r="OKB15" s="233"/>
      <c r="OKC15" s="233"/>
      <c r="OKD15" s="233"/>
      <c r="OKE15" s="232"/>
      <c r="OKF15" s="233"/>
      <c r="OKG15" s="233"/>
      <c r="OKH15" s="233"/>
      <c r="OKI15" s="233"/>
      <c r="OKJ15" s="233"/>
      <c r="OKK15" s="233"/>
      <c r="OKL15" s="232"/>
      <c r="OKM15" s="233"/>
      <c r="OKN15" s="233"/>
      <c r="OKO15" s="233"/>
      <c r="OKP15" s="233"/>
      <c r="OKQ15" s="233"/>
      <c r="OKR15" s="233"/>
      <c r="OKS15" s="232"/>
      <c r="OKT15" s="233"/>
      <c r="OKU15" s="233"/>
      <c r="OKV15" s="233"/>
      <c r="OKW15" s="233"/>
      <c r="OKX15" s="233"/>
      <c r="OKY15" s="233"/>
      <c r="OKZ15" s="232"/>
      <c r="OLA15" s="233"/>
      <c r="OLB15" s="233"/>
      <c r="OLC15" s="233"/>
      <c r="OLD15" s="233"/>
      <c r="OLE15" s="233"/>
      <c r="OLF15" s="233"/>
      <c r="OLG15" s="232"/>
      <c r="OLH15" s="233"/>
      <c r="OLI15" s="233"/>
      <c r="OLJ15" s="233"/>
      <c r="OLK15" s="233"/>
      <c r="OLL15" s="233"/>
      <c r="OLM15" s="233"/>
      <c r="OLN15" s="232"/>
      <c r="OLO15" s="233"/>
      <c r="OLP15" s="233"/>
      <c r="OLQ15" s="233"/>
      <c r="OLR15" s="233"/>
      <c r="OLS15" s="233"/>
      <c r="OLT15" s="233"/>
      <c r="OLU15" s="232"/>
      <c r="OLV15" s="233"/>
      <c r="OLW15" s="233"/>
      <c r="OLX15" s="233"/>
      <c r="OLY15" s="233"/>
      <c r="OLZ15" s="233"/>
      <c r="OMA15" s="233"/>
      <c r="OMB15" s="232"/>
      <c r="OMC15" s="233"/>
      <c r="OMD15" s="233"/>
      <c r="OME15" s="233"/>
      <c r="OMF15" s="233"/>
      <c r="OMG15" s="233"/>
      <c r="OMH15" s="233"/>
      <c r="OMI15" s="232"/>
      <c r="OMJ15" s="233"/>
      <c r="OMK15" s="233"/>
      <c r="OML15" s="233"/>
      <c r="OMM15" s="233"/>
      <c r="OMN15" s="233"/>
      <c r="OMO15" s="233"/>
      <c r="OMP15" s="232"/>
      <c r="OMQ15" s="233"/>
      <c r="OMR15" s="233"/>
      <c r="OMS15" s="233"/>
      <c r="OMT15" s="233"/>
      <c r="OMU15" s="233"/>
      <c r="OMV15" s="233"/>
      <c r="OMW15" s="232"/>
      <c r="OMX15" s="233"/>
      <c r="OMY15" s="233"/>
      <c r="OMZ15" s="233"/>
      <c r="ONA15" s="233"/>
      <c r="ONB15" s="233"/>
      <c r="ONC15" s="233"/>
      <c r="OND15" s="232"/>
      <c r="ONE15" s="233"/>
      <c r="ONF15" s="233"/>
      <c r="ONG15" s="233"/>
      <c r="ONH15" s="233"/>
      <c r="ONI15" s="233"/>
      <c r="ONJ15" s="233"/>
      <c r="ONK15" s="232"/>
      <c r="ONL15" s="233"/>
      <c r="ONM15" s="233"/>
      <c r="ONN15" s="233"/>
      <c r="ONO15" s="233"/>
      <c r="ONP15" s="233"/>
      <c r="ONQ15" s="233"/>
      <c r="ONR15" s="232"/>
      <c r="ONS15" s="233"/>
      <c r="ONT15" s="233"/>
      <c r="ONU15" s="233"/>
      <c r="ONV15" s="233"/>
      <c r="ONW15" s="233"/>
      <c r="ONX15" s="233"/>
      <c r="ONY15" s="232"/>
      <c r="ONZ15" s="233"/>
      <c r="OOA15" s="233"/>
      <c r="OOB15" s="233"/>
      <c r="OOC15" s="233"/>
      <c r="OOD15" s="233"/>
      <c r="OOE15" s="233"/>
      <c r="OOF15" s="232"/>
      <c r="OOG15" s="233"/>
      <c r="OOH15" s="233"/>
      <c r="OOI15" s="233"/>
      <c r="OOJ15" s="233"/>
      <c r="OOK15" s="233"/>
      <c r="OOL15" s="233"/>
      <c r="OOM15" s="232"/>
      <c r="OON15" s="233"/>
      <c r="OOO15" s="233"/>
      <c r="OOP15" s="233"/>
      <c r="OOQ15" s="233"/>
      <c r="OOR15" s="233"/>
      <c r="OOS15" s="233"/>
      <c r="OOT15" s="232"/>
      <c r="OOU15" s="233"/>
      <c r="OOV15" s="233"/>
      <c r="OOW15" s="233"/>
      <c r="OOX15" s="233"/>
      <c r="OOY15" s="233"/>
      <c r="OOZ15" s="233"/>
      <c r="OPA15" s="232"/>
      <c r="OPB15" s="233"/>
      <c r="OPC15" s="233"/>
      <c r="OPD15" s="233"/>
      <c r="OPE15" s="233"/>
      <c r="OPF15" s="233"/>
      <c r="OPG15" s="233"/>
      <c r="OPH15" s="232"/>
      <c r="OPI15" s="233"/>
      <c r="OPJ15" s="233"/>
      <c r="OPK15" s="233"/>
      <c r="OPL15" s="233"/>
      <c r="OPM15" s="233"/>
      <c r="OPN15" s="233"/>
      <c r="OPO15" s="232"/>
      <c r="OPP15" s="233"/>
      <c r="OPQ15" s="233"/>
      <c r="OPR15" s="233"/>
      <c r="OPS15" s="233"/>
      <c r="OPT15" s="233"/>
      <c r="OPU15" s="233"/>
      <c r="OPV15" s="232"/>
      <c r="OPW15" s="233"/>
      <c r="OPX15" s="233"/>
      <c r="OPY15" s="233"/>
      <c r="OPZ15" s="233"/>
      <c r="OQA15" s="233"/>
      <c r="OQB15" s="233"/>
      <c r="OQC15" s="232"/>
      <c r="OQD15" s="233"/>
      <c r="OQE15" s="233"/>
      <c r="OQF15" s="233"/>
      <c r="OQG15" s="233"/>
      <c r="OQH15" s="233"/>
      <c r="OQI15" s="233"/>
      <c r="OQJ15" s="232"/>
      <c r="OQK15" s="233"/>
      <c r="OQL15" s="233"/>
      <c r="OQM15" s="233"/>
      <c r="OQN15" s="233"/>
      <c r="OQO15" s="233"/>
      <c r="OQP15" s="233"/>
      <c r="OQQ15" s="232"/>
      <c r="OQR15" s="233"/>
      <c r="OQS15" s="233"/>
      <c r="OQT15" s="233"/>
      <c r="OQU15" s="233"/>
      <c r="OQV15" s="233"/>
      <c r="OQW15" s="233"/>
      <c r="OQX15" s="232"/>
      <c r="OQY15" s="233"/>
      <c r="OQZ15" s="233"/>
      <c r="ORA15" s="233"/>
      <c r="ORB15" s="233"/>
      <c r="ORC15" s="233"/>
      <c r="ORD15" s="233"/>
      <c r="ORE15" s="232"/>
      <c r="ORF15" s="233"/>
      <c r="ORG15" s="233"/>
      <c r="ORH15" s="233"/>
      <c r="ORI15" s="233"/>
      <c r="ORJ15" s="233"/>
      <c r="ORK15" s="233"/>
      <c r="ORL15" s="232"/>
      <c r="ORM15" s="233"/>
      <c r="ORN15" s="233"/>
      <c r="ORO15" s="233"/>
      <c r="ORP15" s="233"/>
      <c r="ORQ15" s="233"/>
      <c r="ORR15" s="233"/>
      <c r="ORS15" s="232"/>
      <c r="ORT15" s="233"/>
      <c r="ORU15" s="233"/>
      <c r="ORV15" s="233"/>
      <c r="ORW15" s="233"/>
      <c r="ORX15" s="233"/>
      <c r="ORY15" s="233"/>
      <c r="ORZ15" s="232"/>
      <c r="OSA15" s="233"/>
      <c r="OSB15" s="233"/>
      <c r="OSC15" s="233"/>
      <c r="OSD15" s="233"/>
      <c r="OSE15" s="233"/>
      <c r="OSF15" s="233"/>
      <c r="OSG15" s="232"/>
      <c r="OSH15" s="233"/>
      <c r="OSI15" s="233"/>
      <c r="OSJ15" s="233"/>
      <c r="OSK15" s="233"/>
      <c r="OSL15" s="233"/>
      <c r="OSM15" s="233"/>
      <c r="OSN15" s="232"/>
      <c r="OSO15" s="233"/>
      <c r="OSP15" s="233"/>
      <c r="OSQ15" s="233"/>
      <c r="OSR15" s="233"/>
      <c r="OSS15" s="233"/>
      <c r="OST15" s="233"/>
      <c r="OSU15" s="232"/>
      <c r="OSV15" s="233"/>
      <c r="OSW15" s="233"/>
      <c r="OSX15" s="233"/>
      <c r="OSY15" s="233"/>
      <c r="OSZ15" s="233"/>
      <c r="OTA15" s="233"/>
      <c r="OTB15" s="232"/>
      <c r="OTC15" s="233"/>
      <c r="OTD15" s="233"/>
      <c r="OTE15" s="233"/>
      <c r="OTF15" s="233"/>
      <c r="OTG15" s="233"/>
      <c r="OTH15" s="233"/>
      <c r="OTI15" s="232"/>
      <c r="OTJ15" s="233"/>
      <c r="OTK15" s="233"/>
      <c r="OTL15" s="233"/>
      <c r="OTM15" s="233"/>
      <c r="OTN15" s="233"/>
      <c r="OTO15" s="233"/>
      <c r="OTP15" s="232"/>
      <c r="OTQ15" s="233"/>
      <c r="OTR15" s="233"/>
      <c r="OTS15" s="233"/>
      <c r="OTT15" s="233"/>
      <c r="OTU15" s="233"/>
      <c r="OTV15" s="233"/>
      <c r="OTW15" s="232"/>
      <c r="OTX15" s="233"/>
      <c r="OTY15" s="233"/>
      <c r="OTZ15" s="233"/>
      <c r="OUA15" s="233"/>
      <c r="OUB15" s="233"/>
      <c r="OUC15" s="233"/>
      <c r="OUD15" s="232"/>
      <c r="OUE15" s="233"/>
      <c r="OUF15" s="233"/>
      <c r="OUG15" s="233"/>
      <c r="OUH15" s="233"/>
      <c r="OUI15" s="233"/>
      <c r="OUJ15" s="233"/>
      <c r="OUK15" s="232"/>
      <c r="OUL15" s="233"/>
      <c r="OUM15" s="233"/>
      <c r="OUN15" s="233"/>
      <c r="OUO15" s="233"/>
      <c r="OUP15" s="233"/>
      <c r="OUQ15" s="233"/>
      <c r="OUR15" s="232"/>
      <c r="OUS15" s="233"/>
      <c r="OUT15" s="233"/>
      <c r="OUU15" s="233"/>
      <c r="OUV15" s="233"/>
      <c r="OUW15" s="233"/>
      <c r="OUX15" s="233"/>
      <c r="OUY15" s="232"/>
      <c r="OUZ15" s="233"/>
      <c r="OVA15" s="233"/>
      <c r="OVB15" s="233"/>
      <c r="OVC15" s="233"/>
      <c r="OVD15" s="233"/>
      <c r="OVE15" s="233"/>
      <c r="OVF15" s="232"/>
      <c r="OVG15" s="233"/>
      <c r="OVH15" s="233"/>
      <c r="OVI15" s="233"/>
      <c r="OVJ15" s="233"/>
      <c r="OVK15" s="233"/>
      <c r="OVL15" s="233"/>
      <c r="OVM15" s="232"/>
      <c r="OVN15" s="233"/>
      <c r="OVO15" s="233"/>
      <c r="OVP15" s="233"/>
      <c r="OVQ15" s="233"/>
      <c r="OVR15" s="233"/>
      <c r="OVS15" s="233"/>
      <c r="OVT15" s="232"/>
      <c r="OVU15" s="233"/>
      <c r="OVV15" s="233"/>
      <c r="OVW15" s="233"/>
      <c r="OVX15" s="233"/>
      <c r="OVY15" s="233"/>
      <c r="OVZ15" s="233"/>
      <c r="OWA15" s="232"/>
      <c r="OWB15" s="233"/>
      <c r="OWC15" s="233"/>
      <c r="OWD15" s="233"/>
      <c r="OWE15" s="233"/>
      <c r="OWF15" s="233"/>
      <c r="OWG15" s="233"/>
      <c r="OWH15" s="232"/>
      <c r="OWI15" s="233"/>
      <c r="OWJ15" s="233"/>
      <c r="OWK15" s="233"/>
      <c r="OWL15" s="233"/>
      <c r="OWM15" s="233"/>
      <c r="OWN15" s="233"/>
      <c r="OWO15" s="232"/>
      <c r="OWP15" s="233"/>
      <c r="OWQ15" s="233"/>
      <c r="OWR15" s="233"/>
      <c r="OWS15" s="233"/>
      <c r="OWT15" s="233"/>
      <c r="OWU15" s="233"/>
      <c r="OWV15" s="232"/>
      <c r="OWW15" s="233"/>
      <c r="OWX15" s="233"/>
      <c r="OWY15" s="233"/>
      <c r="OWZ15" s="233"/>
      <c r="OXA15" s="233"/>
      <c r="OXB15" s="233"/>
      <c r="OXC15" s="232"/>
      <c r="OXD15" s="233"/>
      <c r="OXE15" s="233"/>
      <c r="OXF15" s="233"/>
      <c r="OXG15" s="233"/>
      <c r="OXH15" s="233"/>
      <c r="OXI15" s="233"/>
      <c r="OXJ15" s="232"/>
      <c r="OXK15" s="233"/>
      <c r="OXL15" s="233"/>
      <c r="OXM15" s="233"/>
      <c r="OXN15" s="233"/>
      <c r="OXO15" s="233"/>
      <c r="OXP15" s="233"/>
      <c r="OXQ15" s="232"/>
      <c r="OXR15" s="233"/>
      <c r="OXS15" s="233"/>
      <c r="OXT15" s="233"/>
      <c r="OXU15" s="233"/>
      <c r="OXV15" s="233"/>
      <c r="OXW15" s="233"/>
      <c r="OXX15" s="232"/>
      <c r="OXY15" s="233"/>
      <c r="OXZ15" s="233"/>
      <c r="OYA15" s="233"/>
      <c r="OYB15" s="233"/>
      <c r="OYC15" s="233"/>
      <c r="OYD15" s="233"/>
      <c r="OYE15" s="232"/>
      <c r="OYF15" s="233"/>
      <c r="OYG15" s="233"/>
      <c r="OYH15" s="233"/>
      <c r="OYI15" s="233"/>
      <c r="OYJ15" s="233"/>
      <c r="OYK15" s="233"/>
      <c r="OYL15" s="232"/>
      <c r="OYM15" s="233"/>
      <c r="OYN15" s="233"/>
      <c r="OYO15" s="233"/>
      <c r="OYP15" s="233"/>
      <c r="OYQ15" s="233"/>
      <c r="OYR15" s="233"/>
      <c r="OYS15" s="232"/>
      <c r="OYT15" s="233"/>
      <c r="OYU15" s="233"/>
      <c r="OYV15" s="233"/>
      <c r="OYW15" s="233"/>
      <c r="OYX15" s="233"/>
      <c r="OYY15" s="233"/>
      <c r="OYZ15" s="232"/>
      <c r="OZA15" s="233"/>
      <c r="OZB15" s="233"/>
      <c r="OZC15" s="233"/>
      <c r="OZD15" s="233"/>
      <c r="OZE15" s="233"/>
      <c r="OZF15" s="233"/>
      <c r="OZG15" s="232"/>
      <c r="OZH15" s="233"/>
      <c r="OZI15" s="233"/>
      <c r="OZJ15" s="233"/>
      <c r="OZK15" s="233"/>
      <c r="OZL15" s="233"/>
      <c r="OZM15" s="233"/>
      <c r="OZN15" s="232"/>
      <c r="OZO15" s="233"/>
      <c r="OZP15" s="233"/>
      <c r="OZQ15" s="233"/>
      <c r="OZR15" s="233"/>
      <c r="OZS15" s="233"/>
      <c r="OZT15" s="233"/>
      <c r="OZU15" s="232"/>
      <c r="OZV15" s="233"/>
      <c r="OZW15" s="233"/>
      <c r="OZX15" s="233"/>
      <c r="OZY15" s="233"/>
      <c r="OZZ15" s="233"/>
      <c r="PAA15" s="233"/>
      <c r="PAB15" s="232"/>
      <c r="PAC15" s="233"/>
      <c r="PAD15" s="233"/>
      <c r="PAE15" s="233"/>
      <c r="PAF15" s="233"/>
      <c r="PAG15" s="233"/>
      <c r="PAH15" s="233"/>
      <c r="PAI15" s="232"/>
      <c r="PAJ15" s="233"/>
      <c r="PAK15" s="233"/>
      <c r="PAL15" s="233"/>
      <c r="PAM15" s="233"/>
      <c r="PAN15" s="233"/>
      <c r="PAO15" s="233"/>
      <c r="PAP15" s="232"/>
      <c r="PAQ15" s="233"/>
      <c r="PAR15" s="233"/>
      <c r="PAS15" s="233"/>
      <c r="PAT15" s="233"/>
      <c r="PAU15" s="233"/>
      <c r="PAV15" s="233"/>
      <c r="PAW15" s="232"/>
      <c r="PAX15" s="233"/>
      <c r="PAY15" s="233"/>
      <c r="PAZ15" s="233"/>
      <c r="PBA15" s="233"/>
      <c r="PBB15" s="233"/>
      <c r="PBC15" s="233"/>
      <c r="PBD15" s="232"/>
      <c r="PBE15" s="233"/>
      <c r="PBF15" s="233"/>
      <c r="PBG15" s="233"/>
      <c r="PBH15" s="233"/>
      <c r="PBI15" s="233"/>
      <c r="PBJ15" s="233"/>
      <c r="PBK15" s="232"/>
      <c r="PBL15" s="233"/>
      <c r="PBM15" s="233"/>
      <c r="PBN15" s="233"/>
      <c r="PBO15" s="233"/>
      <c r="PBP15" s="233"/>
      <c r="PBQ15" s="233"/>
      <c r="PBR15" s="232"/>
      <c r="PBS15" s="233"/>
      <c r="PBT15" s="233"/>
      <c r="PBU15" s="233"/>
      <c r="PBV15" s="233"/>
      <c r="PBW15" s="233"/>
      <c r="PBX15" s="233"/>
      <c r="PBY15" s="232"/>
      <c r="PBZ15" s="233"/>
      <c r="PCA15" s="233"/>
      <c r="PCB15" s="233"/>
      <c r="PCC15" s="233"/>
      <c r="PCD15" s="233"/>
      <c r="PCE15" s="233"/>
      <c r="PCF15" s="232"/>
      <c r="PCG15" s="233"/>
      <c r="PCH15" s="233"/>
      <c r="PCI15" s="233"/>
      <c r="PCJ15" s="233"/>
      <c r="PCK15" s="233"/>
      <c r="PCL15" s="233"/>
      <c r="PCM15" s="232"/>
      <c r="PCN15" s="233"/>
      <c r="PCO15" s="233"/>
      <c r="PCP15" s="233"/>
      <c r="PCQ15" s="233"/>
      <c r="PCR15" s="233"/>
      <c r="PCS15" s="233"/>
      <c r="PCT15" s="232"/>
      <c r="PCU15" s="233"/>
      <c r="PCV15" s="233"/>
      <c r="PCW15" s="233"/>
      <c r="PCX15" s="233"/>
      <c r="PCY15" s="233"/>
      <c r="PCZ15" s="233"/>
      <c r="PDA15" s="232"/>
      <c r="PDB15" s="233"/>
      <c r="PDC15" s="233"/>
      <c r="PDD15" s="233"/>
      <c r="PDE15" s="233"/>
      <c r="PDF15" s="233"/>
      <c r="PDG15" s="233"/>
      <c r="PDH15" s="232"/>
      <c r="PDI15" s="233"/>
      <c r="PDJ15" s="233"/>
      <c r="PDK15" s="233"/>
      <c r="PDL15" s="233"/>
      <c r="PDM15" s="233"/>
      <c r="PDN15" s="233"/>
      <c r="PDO15" s="232"/>
      <c r="PDP15" s="233"/>
      <c r="PDQ15" s="233"/>
      <c r="PDR15" s="233"/>
      <c r="PDS15" s="233"/>
      <c r="PDT15" s="233"/>
      <c r="PDU15" s="233"/>
      <c r="PDV15" s="232"/>
      <c r="PDW15" s="233"/>
      <c r="PDX15" s="233"/>
      <c r="PDY15" s="233"/>
      <c r="PDZ15" s="233"/>
      <c r="PEA15" s="233"/>
      <c r="PEB15" s="233"/>
      <c r="PEC15" s="232"/>
      <c r="PED15" s="233"/>
      <c r="PEE15" s="233"/>
      <c r="PEF15" s="233"/>
      <c r="PEG15" s="233"/>
      <c r="PEH15" s="233"/>
      <c r="PEI15" s="233"/>
      <c r="PEJ15" s="232"/>
      <c r="PEK15" s="233"/>
      <c r="PEL15" s="233"/>
      <c r="PEM15" s="233"/>
      <c r="PEN15" s="233"/>
      <c r="PEO15" s="233"/>
      <c r="PEP15" s="233"/>
      <c r="PEQ15" s="232"/>
      <c r="PER15" s="233"/>
      <c r="PES15" s="233"/>
      <c r="PET15" s="233"/>
      <c r="PEU15" s="233"/>
      <c r="PEV15" s="233"/>
      <c r="PEW15" s="233"/>
      <c r="PEX15" s="232"/>
      <c r="PEY15" s="233"/>
      <c r="PEZ15" s="233"/>
      <c r="PFA15" s="233"/>
      <c r="PFB15" s="233"/>
      <c r="PFC15" s="233"/>
      <c r="PFD15" s="233"/>
      <c r="PFE15" s="232"/>
      <c r="PFF15" s="233"/>
      <c r="PFG15" s="233"/>
      <c r="PFH15" s="233"/>
      <c r="PFI15" s="233"/>
      <c r="PFJ15" s="233"/>
      <c r="PFK15" s="233"/>
      <c r="PFL15" s="232"/>
      <c r="PFM15" s="233"/>
      <c r="PFN15" s="233"/>
      <c r="PFO15" s="233"/>
      <c r="PFP15" s="233"/>
      <c r="PFQ15" s="233"/>
      <c r="PFR15" s="233"/>
      <c r="PFS15" s="232"/>
      <c r="PFT15" s="233"/>
      <c r="PFU15" s="233"/>
      <c r="PFV15" s="233"/>
      <c r="PFW15" s="233"/>
      <c r="PFX15" s="233"/>
      <c r="PFY15" s="233"/>
      <c r="PFZ15" s="232"/>
      <c r="PGA15" s="233"/>
      <c r="PGB15" s="233"/>
      <c r="PGC15" s="233"/>
      <c r="PGD15" s="233"/>
      <c r="PGE15" s="233"/>
      <c r="PGF15" s="233"/>
      <c r="PGG15" s="232"/>
      <c r="PGH15" s="233"/>
      <c r="PGI15" s="233"/>
      <c r="PGJ15" s="233"/>
      <c r="PGK15" s="233"/>
      <c r="PGL15" s="233"/>
      <c r="PGM15" s="233"/>
      <c r="PGN15" s="232"/>
      <c r="PGO15" s="233"/>
      <c r="PGP15" s="233"/>
      <c r="PGQ15" s="233"/>
      <c r="PGR15" s="233"/>
      <c r="PGS15" s="233"/>
      <c r="PGT15" s="233"/>
      <c r="PGU15" s="232"/>
      <c r="PGV15" s="233"/>
      <c r="PGW15" s="233"/>
      <c r="PGX15" s="233"/>
      <c r="PGY15" s="233"/>
      <c r="PGZ15" s="233"/>
      <c r="PHA15" s="233"/>
      <c r="PHB15" s="232"/>
      <c r="PHC15" s="233"/>
      <c r="PHD15" s="233"/>
      <c r="PHE15" s="233"/>
      <c r="PHF15" s="233"/>
      <c r="PHG15" s="233"/>
      <c r="PHH15" s="233"/>
      <c r="PHI15" s="232"/>
      <c r="PHJ15" s="233"/>
      <c r="PHK15" s="233"/>
      <c r="PHL15" s="233"/>
      <c r="PHM15" s="233"/>
      <c r="PHN15" s="233"/>
      <c r="PHO15" s="233"/>
      <c r="PHP15" s="232"/>
      <c r="PHQ15" s="233"/>
      <c r="PHR15" s="233"/>
      <c r="PHS15" s="233"/>
      <c r="PHT15" s="233"/>
      <c r="PHU15" s="233"/>
      <c r="PHV15" s="233"/>
      <c r="PHW15" s="232"/>
      <c r="PHX15" s="233"/>
      <c r="PHY15" s="233"/>
      <c r="PHZ15" s="233"/>
      <c r="PIA15" s="233"/>
      <c r="PIB15" s="233"/>
      <c r="PIC15" s="233"/>
      <c r="PID15" s="232"/>
      <c r="PIE15" s="233"/>
      <c r="PIF15" s="233"/>
      <c r="PIG15" s="233"/>
      <c r="PIH15" s="233"/>
      <c r="PII15" s="233"/>
      <c r="PIJ15" s="233"/>
      <c r="PIK15" s="232"/>
      <c r="PIL15" s="233"/>
      <c r="PIM15" s="233"/>
      <c r="PIN15" s="233"/>
      <c r="PIO15" s="233"/>
      <c r="PIP15" s="233"/>
      <c r="PIQ15" s="233"/>
      <c r="PIR15" s="232"/>
      <c r="PIS15" s="233"/>
      <c r="PIT15" s="233"/>
      <c r="PIU15" s="233"/>
      <c r="PIV15" s="233"/>
      <c r="PIW15" s="233"/>
      <c r="PIX15" s="233"/>
      <c r="PIY15" s="232"/>
      <c r="PIZ15" s="233"/>
      <c r="PJA15" s="233"/>
      <c r="PJB15" s="233"/>
      <c r="PJC15" s="233"/>
      <c r="PJD15" s="233"/>
      <c r="PJE15" s="233"/>
      <c r="PJF15" s="232"/>
      <c r="PJG15" s="233"/>
      <c r="PJH15" s="233"/>
      <c r="PJI15" s="233"/>
      <c r="PJJ15" s="233"/>
      <c r="PJK15" s="233"/>
      <c r="PJL15" s="233"/>
      <c r="PJM15" s="232"/>
      <c r="PJN15" s="233"/>
      <c r="PJO15" s="233"/>
      <c r="PJP15" s="233"/>
      <c r="PJQ15" s="233"/>
      <c r="PJR15" s="233"/>
      <c r="PJS15" s="233"/>
      <c r="PJT15" s="232"/>
      <c r="PJU15" s="233"/>
      <c r="PJV15" s="233"/>
      <c r="PJW15" s="233"/>
      <c r="PJX15" s="233"/>
      <c r="PJY15" s="233"/>
      <c r="PJZ15" s="233"/>
      <c r="PKA15" s="232"/>
      <c r="PKB15" s="233"/>
      <c r="PKC15" s="233"/>
      <c r="PKD15" s="233"/>
      <c r="PKE15" s="233"/>
      <c r="PKF15" s="233"/>
      <c r="PKG15" s="233"/>
      <c r="PKH15" s="232"/>
      <c r="PKI15" s="233"/>
      <c r="PKJ15" s="233"/>
      <c r="PKK15" s="233"/>
      <c r="PKL15" s="233"/>
      <c r="PKM15" s="233"/>
      <c r="PKN15" s="233"/>
      <c r="PKO15" s="232"/>
      <c r="PKP15" s="233"/>
      <c r="PKQ15" s="233"/>
      <c r="PKR15" s="233"/>
      <c r="PKS15" s="233"/>
      <c r="PKT15" s="233"/>
      <c r="PKU15" s="233"/>
      <c r="PKV15" s="232"/>
      <c r="PKW15" s="233"/>
      <c r="PKX15" s="233"/>
      <c r="PKY15" s="233"/>
      <c r="PKZ15" s="233"/>
      <c r="PLA15" s="233"/>
      <c r="PLB15" s="233"/>
      <c r="PLC15" s="232"/>
      <c r="PLD15" s="233"/>
      <c r="PLE15" s="233"/>
      <c r="PLF15" s="233"/>
      <c r="PLG15" s="233"/>
      <c r="PLH15" s="233"/>
      <c r="PLI15" s="233"/>
      <c r="PLJ15" s="232"/>
      <c r="PLK15" s="233"/>
      <c r="PLL15" s="233"/>
      <c r="PLM15" s="233"/>
      <c r="PLN15" s="233"/>
      <c r="PLO15" s="233"/>
      <c r="PLP15" s="233"/>
      <c r="PLQ15" s="232"/>
      <c r="PLR15" s="233"/>
      <c r="PLS15" s="233"/>
      <c r="PLT15" s="233"/>
      <c r="PLU15" s="233"/>
      <c r="PLV15" s="233"/>
      <c r="PLW15" s="233"/>
      <c r="PLX15" s="232"/>
      <c r="PLY15" s="233"/>
      <c r="PLZ15" s="233"/>
      <c r="PMA15" s="233"/>
      <c r="PMB15" s="233"/>
      <c r="PMC15" s="233"/>
      <c r="PMD15" s="233"/>
      <c r="PME15" s="232"/>
      <c r="PMF15" s="233"/>
      <c r="PMG15" s="233"/>
      <c r="PMH15" s="233"/>
      <c r="PMI15" s="233"/>
      <c r="PMJ15" s="233"/>
      <c r="PMK15" s="233"/>
      <c r="PML15" s="232"/>
      <c r="PMM15" s="233"/>
      <c r="PMN15" s="233"/>
      <c r="PMO15" s="233"/>
      <c r="PMP15" s="233"/>
      <c r="PMQ15" s="233"/>
      <c r="PMR15" s="233"/>
      <c r="PMS15" s="232"/>
      <c r="PMT15" s="233"/>
      <c r="PMU15" s="233"/>
      <c r="PMV15" s="233"/>
      <c r="PMW15" s="233"/>
      <c r="PMX15" s="233"/>
      <c r="PMY15" s="233"/>
      <c r="PMZ15" s="232"/>
      <c r="PNA15" s="233"/>
      <c r="PNB15" s="233"/>
      <c r="PNC15" s="233"/>
      <c r="PND15" s="233"/>
      <c r="PNE15" s="233"/>
      <c r="PNF15" s="233"/>
      <c r="PNG15" s="232"/>
      <c r="PNH15" s="233"/>
      <c r="PNI15" s="233"/>
      <c r="PNJ15" s="233"/>
      <c r="PNK15" s="233"/>
      <c r="PNL15" s="233"/>
      <c r="PNM15" s="233"/>
      <c r="PNN15" s="232"/>
      <c r="PNO15" s="233"/>
      <c r="PNP15" s="233"/>
      <c r="PNQ15" s="233"/>
      <c r="PNR15" s="233"/>
      <c r="PNS15" s="233"/>
      <c r="PNT15" s="233"/>
      <c r="PNU15" s="232"/>
      <c r="PNV15" s="233"/>
      <c r="PNW15" s="233"/>
      <c r="PNX15" s="233"/>
      <c r="PNY15" s="233"/>
      <c r="PNZ15" s="233"/>
      <c r="POA15" s="233"/>
      <c r="POB15" s="232"/>
      <c r="POC15" s="233"/>
      <c r="POD15" s="233"/>
      <c r="POE15" s="233"/>
      <c r="POF15" s="233"/>
      <c r="POG15" s="233"/>
      <c r="POH15" s="233"/>
      <c r="POI15" s="232"/>
      <c r="POJ15" s="233"/>
      <c r="POK15" s="233"/>
      <c r="POL15" s="233"/>
      <c r="POM15" s="233"/>
      <c r="PON15" s="233"/>
      <c r="POO15" s="233"/>
      <c r="POP15" s="232"/>
      <c r="POQ15" s="233"/>
      <c r="POR15" s="233"/>
      <c r="POS15" s="233"/>
      <c r="POT15" s="233"/>
      <c r="POU15" s="233"/>
      <c r="POV15" s="233"/>
      <c r="POW15" s="232"/>
      <c r="POX15" s="233"/>
      <c r="POY15" s="233"/>
      <c r="POZ15" s="233"/>
      <c r="PPA15" s="233"/>
      <c r="PPB15" s="233"/>
      <c r="PPC15" s="233"/>
      <c r="PPD15" s="232"/>
      <c r="PPE15" s="233"/>
      <c r="PPF15" s="233"/>
      <c r="PPG15" s="233"/>
      <c r="PPH15" s="233"/>
      <c r="PPI15" s="233"/>
      <c r="PPJ15" s="233"/>
      <c r="PPK15" s="232"/>
      <c r="PPL15" s="233"/>
      <c r="PPM15" s="233"/>
      <c r="PPN15" s="233"/>
      <c r="PPO15" s="233"/>
      <c r="PPP15" s="233"/>
      <c r="PPQ15" s="233"/>
      <c r="PPR15" s="232"/>
      <c r="PPS15" s="233"/>
      <c r="PPT15" s="233"/>
      <c r="PPU15" s="233"/>
      <c r="PPV15" s="233"/>
      <c r="PPW15" s="233"/>
      <c r="PPX15" s="233"/>
      <c r="PPY15" s="232"/>
      <c r="PPZ15" s="233"/>
      <c r="PQA15" s="233"/>
      <c r="PQB15" s="233"/>
      <c r="PQC15" s="233"/>
      <c r="PQD15" s="233"/>
      <c r="PQE15" s="233"/>
      <c r="PQF15" s="232"/>
      <c r="PQG15" s="233"/>
      <c r="PQH15" s="233"/>
      <c r="PQI15" s="233"/>
      <c r="PQJ15" s="233"/>
      <c r="PQK15" s="233"/>
      <c r="PQL15" s="233"/>
      <c r="PQM15" s="232"/>
      <c r="PQN15" s="233"/>
      <c r="PQO15" s="233"/>
      <c r="PQP15" s="233"/>
      <c r="PQQ15" s="233"/>
      <c r="PQR15" s="233"/>
      <c r="PQS15" s="233"/>
      <c r="PQT15" s="232"/>
      <c r="PQU15" s="233"/>
      <c r="PQV15" s="233"/>
      <c r="PQW15" s="233"/>
      <c r="PQX15" s="233"/>
      <c r="PQY15" s="233"/>
      <c r="PQZ15" s="233"/>
      <c r="PRA15" s="232"/>
      <c r="PRB15" s="233"/>
      <c r="PRC15" s="233"/>
      <c r="PRD15" s="233"/>
      <c r="PRE15" s="233"/>
      <c r="PRF15" s="233"/>
      <c r="PRG15" s="233"/>
      <c r="PRH15" s="232"/>
      <c r="PRI15" s="233"/>
      <c r="PRJ15" s="233"/>
      <c r="PRK15" s="233"/>
      <c r="PRL15" s="233"/>
      <c r="PRM15" s="233"/>
      <c r="PRN15" s="233"/>
      <c r="PRO15" s="232"/>
      <c r="PRP15" s="233"/>
      <c r="PRQ15" s="233"/>
      <c r="PRR15" s="233"/>
      <c r="PRS15" s="233"/>
      <c r="PRT15" s="233"/>
      <c r="PRU15" s="233"/>
      <c r="PRV15" s="232"/>
      <c r="PRW15" s="233"/>
      <c r="PRX15" s="233"/>
      <c r="PRY15" s="233"/>
      <c r="PRZ15" s="233"/>
      <c r="PSA15" s="233"/>
      <c r="PSB15" s="233"/>
      <c r="PSC15" s="232"/>
      <c r="PSD15" s="233"/>
      <c r="PSE15" s="233"/>
      <c r="PSF15" s="233"/>
      <c r="PSG15" s="233"/>
      <c r="PSH15" s="233"/>
      <c r="PSI15" s="233"/>
      <c r="PSJ15" s="232"/>
      <c r="PSK15" s="233"/>
      <c r="PSL15" s="233"/>
      <c r="PSM15" s="233"/>
      <c r="PSN15" s="233"/>
      <c r="PSO15" s="233"/>
      <c r="PSP15" s="233"/>
      <c r="PSQ15" s="232"/>
      <c r="PSR15" s="233"/>
      <c r="PSS15" s="233"/>
      <c r="PST15" s="233"/>
      <c r="PSU15" s="233"/>
      <c r="PSV15" s="233"/>
      <c r="PSW15" s="233"/>
      <c r="PSX15" s="232"/>
      <c r="PSY15" s="233"/>
      <c r="PSZ15" s="233"/>
      <c r="PTA15" s="233"/>
      <c r="PTB15" s="233"/>
      <c r="PTC15" s="233"/>
      <c r="PTD15" s="233"/>
      <c r="PTE15" s="232"/>
      <c r="PTF15" s="233"/>
      <c r="PTG15" s="233"/>
      <c r="PTH15" s="233"/>
      <c r="PTI15" s="233"/>
      <c r="PTJ15" s="233"/>
      <c r="PTK15" s="233"/>
      <c r="PTL15" s="232"/>
      <c r="PTM15" s="233"/>
      <c r="PTN15" s="233"/>
      <c r="PTO15" s="233"/>
      <c r="PTP15" s="233"/>
      <c r="PTQ15" s="233"/>
      <c r="PTR15" s="233"/>
      <c r="PTS15" s="232"/>
      <c r="PTT15" s="233"/>
      <c r="PTU15" s="233"/>
      <c r="PTV15" s="233"/>
      <c r="PTW15" s="233"/>
      <c r="PTX15" s="233"/>
      <c r="PTY15" s="233"/>
      <c r="PTZ15" s="232"/>
      <c r="PUA15" s="233"/>
      <c r="PUB15" s="233"/>
      <c r="PUC15" s="233"/>
      <c r="PUD15" s="233"/>
      <c r="PUE15" s="233"/>
      <c r="PUF15" s="233"/>
      <c r="PUG15" s="232"/>
      <c r="PUH15" s="233"/>
      <c r="PUI15" s="233"/>
      <c r="PUJ15" s="233"/>
      <c r="PUK15" s="233"/>
      <c r="PUL15" s="233"/>
      <c r="PUM15" s="233"/>
      <c r="PUN15" s="232"/>
      <c r="PUO15" s="233"/>
      <c r="PUP15" s="233"/>
      <c r="PUQ15" s="233"/>
      <c r="PUR15" s="233"/>
      <c r="PUS15" s="233"/>
      <c r="PUT15" s="233"/>
      <c r="PUU15" s="232"/>
      <c r="PUV15" s="233"/>
      <c r="PUW15" s="233"/>
      <c r="PUX15" s="233"/>
      <c r="PUY15" s="233"/>
      <c r="PUZ15" s="233"/>
      <c r="PVA15" s="233"/>
      <c r="PVB15" s="232"/>
      <c r="PVC15" s="233"/>
      <c r="PVD15" s="233"/>
      <c r="PVE15" s="233"/>
      <c r="PVF15" s="233"/>
      <c r="PVG15" s="233"/>
      <c r="PVH15" s="233"/>
      <c r="PVI15" s="232"/>
      <c r="PVJ15" s="233"/>
      <c r="PVK15" s="233"/>
      <c r="PVL15" s="233"/>
      <c r="PVM15" s="233"/>
      <c r="PVN15" s="233"/>
      <c r="PVO15" s="233"/>
      <c r="PVP15" s="232"/>
      <c r="PVQ15" s="233"/>
      <c r="PVR15" s="233"/>
      <c r="PVS15" s="233"/>
      <c r="PVT15" s="233"/>
      <c r="PVU15" s="233"/>
      <c r="PVV15" s="233"/>
      <c r="PVW15" s="232"/>
      <c r="PVX15" s="233"/>
      <c r="PVY15" s="233"/>
      <c r="PVZ15" s="233"/>
      <c r="PWA15" s="233"/>
      <c r="PWB15" s="233"/>
      <c r="PWC15" s="233"/>
      <c r="PWD15" s="232"/>
      <c r="PWE15" s="233"/>
      <c r="PWF15" s="233"/>
      <c r="PWG15" s="233"/>
      <c r="PWH15" s="233"/>
      <c r="PWI15" s="233"/>
      <c r="PWJ15" s="233"/>
      <c r="PWK15" s="232"/>
      <c r="PWL15" s="233"/>
      <c r="PWM15" s="233"/>
      <c r="PWN15" s="233"/>
      <c r="PWO15" s="233"/>
      <c r="PWP15" s="233"/>
      <c r="PWQ15" s="233"/>
      <c r="PWR15" s="232"/>
      <c r="PWS15" s="233"/>
      <c r="PWT15" s="233"/>
      <c r="PWU15" s="233"/>
      <c r="PWV15" s="233"/>
      <c r="PWW15" s="233"/>
      <c r="PWX15" s="233"/>
      <c r="PWY15" s="232"/>
      <c r="PWZ15" s="233"/>
      <c r="PXA15" s="233"/>
      <c r="PXB15" s="233"/>
      <c r="PXC15" s="233"/>
      <c r="PXD15" s="233"/>
      <c r="PXE15" s="233"/>
      <c r="PXF15" s="232"/>
      <c r="PXG15" s="233"/>
      <c r="PXH15" s="233"/>
      <c r="PXI15" s="233"/>
      <c r="PXJ15" s="233"/>
      <c r="PXK15" s="233"/>
      <c r="PXL15" s="233"/>
      <c r="PXM15" s="232"/>
      <c r="PXN15" s="233"/>
      <c r="PXO15" s="233"/>
      <c r="PXP15" s="233"/>
      <c r="PXQ15" s="233"/>
      <c r="PXR15" s="233"/>
      <c r="PXS15" s="233"/>
      <c r="PXT15" s="232"/>
      <c r="PXU15" s="233"/>
      <c r="PXV15" s="233"/>
      <c r="PXW15" s="233"/>
      <c r="PXX15" s="233"/>
      <c r="PXY15" s="233"/>
      <c r="PXZ15" s="233"/>
      <c r="PYA15" s="232"/>
      <c r="PYB15" s="233"/>
      <c r="PYC15" s="233"/>
      <c r="PYD15" s="233"/>
      <c r="PYE15" s="233"/>
      <c r="PYF15" s="233"/>
      <c r="PYG15" s="233"/>
      <c r="PYH15" s="232"/>
      <c r="PYI15" s="233"/>
      <c r="PYJ15" s="233"/>
      <c r="PYK15" s="233"/>
      <c r="PYL15" s="233"/>
      <c r="PYM15" s="233"/>
      <c r="PYN15" s="233"/>
      <c r="PYO15" s="232"/>
      <c r="PYP15" s="233"/>
      <c r="PYQ15" s="233"/>
      <c r="PYR15" s="233"/>
      <c r="PYS15" s="233"/>
      <c r="PYT15" s="233"/>
      <c r="PYU15" s="233"/>
      <c r="PYV15" s="232"/>
      <c r="PYW15" s="233"/>
      <c r="PYX15" s="233"/>
      <c r="PYY15" s="233"/>
      <c r="PYZ15" s="233"/>
      <c r="PZA15" s="233"/>
      <c r="PZB15" s="233"/>
      <c r="PZC15" s="232"/>
      <c r="PZD15" s="233"/>
      <c r="PZE15" s="233"/>
      <c r="PZF15" s="233"/>
      <c r="PZG15" s="233"/>
      <c r="PZH15" s="233"/>
      <c r="PZI15" s="233"/>
      <c r="PZJ15" s="232"/>
      <c r="PZK15" s="233"/>
      <c r="PZL15" s="233"/>
      <c r="PZM15" s="233"/>
      <c r="PZN15" s="233"/>
      <c r="PZO15" s="233"/>
      <c r="PZP15" s="233"/>
      <c r="PZQ15" s="232"/>
      <c r="PZR15" s="233"/>
      <c r="PZS15" s="233"/>
      <c r="PZT15" s="233"/>
      <c r="PZU15" s="233"/>
      <c r="PZV15" s="233"/>
      <c r="PZW15" s="233"/>
      <c r="PZX15" s="232"/>
      <c r="PZY15" s="233"/>
      <c r="PZZ15" s="233"/>
      <c r="QAA15" s="233"/>
      <c r="QAB15" s="233"/>
      <c r="QAC15" s="233"/>
      <c r="QAD15" s="233"/>
      <c r="QAE15" s="232"/>
      <c r="QAF15" s="233"/>
      <c r="QAG15" s="233"/>
      <c r="QAH15" s="233"/>
      <c r="QAI15" s="233"/>
      <c r="QAJ15" s="233"/>
      <c r="QAK15" s="233"/>
      <c r="QAL15" s="232"/>
      <c r="QAM15" s="233"/>
      <c r="QAN15" s="233"/>
      <c r="QAO15" s="233"/>
      <c r="QAP15" s="233"/>
      <c r="QAQ15" s="233"/>
      <c r="QAR15" s="233"/>
      <c r="QAS15" s="232"/>
      <c r="QAT15" s="233"/>
      <c r="QAU15" s="233"/>
      <c r="QAV15" s="233"/>
      <c r="QAW15" s="233"/>
      <c r="QAX15" s="233"/>
      <c r="QAY15" s="233"/>
      <c r="QAZ15" s="232"/>
      <c r="QBA15" s="233"/>
      <c r="QBB15" s="233"/>
      <c r="QBC15" s="233"/>
      <c r="QBD15" s="233"/>
      <c r="QBE15" s="233"/>
      <c r="QBF15" s="233"/>
      <c r="QBG15" s="232"/>
      <c r="QBH15" s="233"/>
      <c r="QBI15" s="233"/>
      <c r="QBJ15" s="233"/>
      <c r="QBK15" s="233"/>
      <c r="QBL15" s="233"/>
      <c r="QBM15" s="233"/>
      <c r="QBN15" s="232"/>
      <c r="QBO15" s="233"/>
      <c r="QBP15" s="233"/>
      <c r="QBQ15" s="233"/>
      <c r="QBR15" s="233"/>
      <c r="QBS15" s="233"/>
      <c r="QBT15" s="233"/>
      <c r="QBU15" s="232"/>
      <c r="QBV15" s="233"/>
      <c r="QBW15" s="233"/>
      <c r="QBX15" s="233"/>
      <c r="QBY15" s="233"/>
      <c r="QBZ15" s="233"/>
      <c r="QCA15" s="233"/>
      <c r="QCB15" s="232"/>
      <c r="QCC15" s="233"/>
      <c r="QCD15" s="233"/>
      <c r="QCE15" s="233"/>
      <c r="QCF15" s="233"/>
      <c r="QCG15" s="233"/>
      <c r="QCH15" s="233"/>
      <c r="QCI15" s="232"/>
      <c r="QCJ15" s="233"/>
      <c r="QCK15" s="233"/>
      <c r="QCL15" s="233"/>
      <c r="QCM15" s="233"/>
      <c r="QCN15" s="233"/>
      <c r="QCO15" s="233"/>
      <c r="QCP15" s="232"/>
      <c r="QCQ15" s="233"/>
      <c r="QCR15" s="233"/>
      <c r="QCS15" s="233"/>
      <c r="QCT15" s="233"/>
      <c r="QCU15" s="233"/>
      <c r="QCV15" s="233"/>
      <c r="QCW15" s="232"/>
      <c r="QCX15" s="233"/>
      <c r="QCY15" s="233"/>
      <c r="QCZ15" s="233"/>
      <c r="QDA15" s="233"/>
      <c r="QDB15" s="233"/>
      <c r="QDC15" s="233"/>
      <c r="QDD15" s="232"/>
      <c r="QDE15" s="233"/>
      <c r="QDF15" s="233"/>
      <c r="QDG15" s="233"/>
      <c r="QDH15" s="233"/>
      <c r="QDI15" s="233"/>
      <c r="QDJ15" s="233"/>
      <c r="QDK15" s="232"/>
      <c r="QDL15" s="233"/>
      <c r="QDM15" s="233"/>
      <c r="QDN15" s="233"/>
      <c r="QDO15" s="233"/>
      <c r="QDP15" s="233"/>
      <c r="QDQ15" s="233"/>
      <c r="QDR15" s="232"/>
      <c r="QDS15" s="233"/>
      <c r="QDT15" s="233"/>
      <c r="QDU15" s="233"/>
      <c r="QDV15" s="233"/>
      <c r="QDW15" s="233"/>
      <c r="QDX15" s="233"/>
      <c r="QDY15" s="232"/>
      <c r="QDZ15" s="233"/>
      <c r="QEA15" s="233"/>
      <c r="QEB15" s="233"/>
      <c r="QEC15" s="233"/>
      <c r="QED15" s="233"/>
      <c r="QEE15" s="233"/>
      <c r="QEF15" s="232"/>
      <c r="QEG15" s="233"/>
      <c r="QEH15" s="233"/>
      <c r="QEI15" s="233"/>
      <c r="QEJ15" s="233"/>
      <c r="QEK15" s="233"/>
      <c r="QEL15" s="233"/>
      <c r="QEM15" s="232"/>
      <c r="QEN15" s="233"/>
      <c r="QEO15" s="233"/>
      <c r="QEP15" s="233"/>
      <c r="QEQ15" s="233"/>
      <c r="QER15" s="233"/>
      <c r="QES15" s="233"/>
      <c r="QET15" s="232"/>
      <c r="QEU15" s="233"/>
      <c r="QEV15" s="233"/>
      <c r="QEW15" s="233"/>
      <c r="QEX15" s="233"/>
      <c r="QEY15" s="233"/>
      <c r="QEZ15" s="233"/>
      <c r="QFA15" s="232"/>
      <c r="QFB15" s="233"/>
      <c r="QFC15" s="233"/>
      <c r="QFD15" s="233"/>
      <c r="QFE15" s="233"/>
      <c r="QFF15" s="233"/>
      <c r="QFG15" s="233"/>
      <c r="QFH15" s="232"/>
      <c r="QFI15" s="233"/>
      <c r="QFJ15" s="233"/>
      <c r="QFK15" s="233"/>
      <c r="QFL15" s="233"/>
      <c r="QFM15" s="233"/>
      <c r="QFN15" s="233"/>
      <c r="QFO15" s="232"/>
      <c r="QFP15" s="233"/>
      <c r="QFQ15" s="233"/>
      <c r="QFR15" s="233"/>
      <c r="QFS15" s="233"/>
      <c r="QFT15" s="233"/>
      <c r="QFU15" s="233"/>
      <c r="QFV15" s="232"/>
      <c r="QFW15" s="233"/>
      <c r="QFX15" s="233"/>
      <c r="QFY15" s="233"/>
      <c r="QFZ15" s="233"/>
      <c r="QGA15" s="233"/>
      <c r="QGB15" s="233"/>
      <c r="QGC15" s="232"/>
      <c r="QGD15" s="233"/>
      <c r="QGE15" s="233"/>
      <c r="QGF15" s="233"/>
      <c r="QGG15" s="233"/>
      <c r="QGH15" s="233"/>
      <c r="QGI15" s="233"/>
      <c r="QGJ15" s="232"/>
      <c r="QGK15" s="233"/>
      <c r="QGL15" s="233"/>
      <c r="QGM15" s="233"/>
      <c r="QGN15" s="233"/>
      <c r="QGO15" s="233"/>
      <c r="QGP15" s="233"/>
      <c r="QGQ15" s="232"/>
      <c r="QGR15" s="233"/>
      <c r="QGS15" s="233"/>
      <c r="QGT15" s="233"/>
      <c r="QGU15" s="233"/>
      <c r="QGV15" s="233"/>
      <c r="QGW15" s="233"/>
      <c r="QGX15" s="232"/>
      <c r="QGY15" s="233"/>
      <c r="QGZ15" s="233"/>
      <c r="QHA15" s="233"/>
      <c r="QHB15" s="233"/>
      <c r="QHC15" s="233"/>
      <c r="QHD15" s="233"/>
      <c r="QHE15" s="232"/>
      <c r="QHF15" s="233"/>
      <c r="QHG15" s="233"/>
      <c r="QHH15" s="233"/>
      <c r="QHI15" s="233"/>
      <c r="QHJ15" s="233"/>
      <c r="QHK15" s="233"/>
      <c r="QHL15" s="232"/>
      <c r="QHM15" s="233"/>
      <c r="QHN15" s="233"/>
      <c r="QHO15" s="233"/>
      <c r="QHP15" s="233"/>
      <c r="QHQ15" s="233"/>
      <c r="QHR15" s="233"/>
      <c r="QHS15" s="232"/>
      <c r="QHT15" s="233"/>
      <c r="QHU15" s="233"/>
      <c r="QHV15" s="233"/>
      <c r="QHW15" s="233"/>
      <c r="QHX15" s="233"/>
      <c r="QHY15" s="233"/>
      <c r="QHZ15" s="232"/>
      <c r="QIA15" s="233"/>
      <c r="QIB15" s="233"/>
      <c r="QIC15" s="233"/>
      <c r="QID15" s="233"/>
      <c r="QIE15" s="233"/>
      <c r="QIF15" s="233"/>
      <c r="QIG15" s="232"/>
      <c r="QIH15" s="233"/>
      <c r="QII15" s="233"/>
      <c r="QIJ15" s="233"/>
      <c r="QIK15" s="233"/>
      <c r="QIL15" s="233"/>
      <c r="QIM15" s="233"/>
      <c r="QIN15" s="232"/>
      <c r="QIO15" s="233"/>
      <c r="QIP15" s="233"/>
      <c r="QIQ15" s="233"/>
      <c r="QIR15" s="233"/>
      <c r="QIS15" s="233"/>
      <c r="QIT15" s="233"/>
      <c r="QIU15" s="232"/>
      <c r="QIV15" s="233"/>
      <c r="QIW15" s="233"/>
      <c r="QIX15" s="233"/>
      <c r="QIY15" s="233"/>
      <c r="QIZ15" s="233"/>
      <c r="QJA15" s="233"/>
      <c r="QJB15" s="232"/>
      <c r="QJC15" s="233"/>
      <c r="QJD15" s="233"/>
      <c r="QJE15" s="233"/>
      <c r="QJF15" s="233"/>
      <c r="QJG15" s="233"/>
      <c r="QJH15" s="233"/>
      <c r="QJI15" s="232"/>
      <c r="QJJ15" s="233"/>
      <c r="QJK15" s="233"/>
      <c r="QJL15" s="233"/>
      <c r="QJM15" s="233"/>
      <c r="QJN15" s="233"/>
      <c r="QJO15" s="233"/>
      <c r="QJP15" s="232"/>
      <c r="QJQ15" s="233"/>
      <c r="QJR15" s="233"/>
      <c r="QJS15" s="233"/>
      <c r="QJT15" s="233"/>
      <c r="QJU15" s="233"/>
      <c r="QJV15" s="233"/>
      <c r="QJW15" s="232"/>
      <c r="QJX15" s="233"/>
      <c r="QJY15" s="233"/>
      <c r="QJZ15" s="233"/>
      <c r="QKA15" s="233"/>
      <c r="QKB15" s="233"/>
      <c r="QKC15" s="233"/>
      <c r="QKD15" s="232"/>
      <c r="QKE15" s="233"/>
      <c r="QKF15" s="233"/>
      <c r="QKG15" s="233"/>
      <c r="QKH15" s="233"/>
      <c r="QKI15" s="233"/>
      <c r="QKJ15" s="233"/>
      <c r="QKK15" s="232"/>
      <c r="QKL15" s="233"/>
      <c r="QKM15" s="233"/>
      <c r="QKN15" s="233"/>
      <c r="QKO15" s="233"/>
      <c r="QKP15" s="233"/>
      <c r="QKQ15" s="233"/>
      <c r="QKR15" s="232"/>
      <c r="QKS15" s="233"/>
      <c r="QKT15" s="233"/>
      <c r="QKU15" s="233"/>
      <c r="QKV15" s="233"/>
      <c r="QKW15" s="233"/>
      <c r="QKX15" s="233"/>
      <c r="QKY15" s="232"/>
      <c r="QKZ15" s="233"/>
      <c r="QLA15" s="233"/>
      <c r="QLB15" s="233"/>
      <c r="QLC15" s="233"/>
      <c r="QLD15" s="233"/>
      <c r="QLE15" s="233"/>
      <c r="QLF15" s="232"/>
      <c r="QLG15" s="233"/>
      <c r="QLH15" s="233"/>
      <c r="QLI15" s="233"/>
      <c r="QLJ15" s="233"/>
      <c r="QLK15" s="233"/>
      <c r="QLL15" s="233"/>
      <c r="QLM15" s="232"/>
      <c r="QLN15" s="233"/>
      <c r="QLO15" s="233"/>
      <c r="QLP15" s="233"/>
      <c r="QLQ15" s="233"/>
      <c r="QLR15" s="233"/>
      <c r="QLS15" s="233"/>
      <c r="QLT15" s="232"/>
      <c r="QLU15" s="233"/>
      <c r="QLV15" s="233"/>
      <c r="QLW15" s="233"/>
      <c r="QLX15" s="233"/>
      <c r="QLY15" s="233"/>
      <c r="QLZ15" s="233"/>
      <c r="QMA15" s="232"/>
      <c r="QMB15" s="233"/>
      <c r="QMC15" s="233"/>
      <c r="QMD15" s="233"/>
      <c r="QME15" s="233"/>
      <c r="QMF15" s="233"/>
      <c r="QMG15" s="233"/>
      <c r="QMH15" s="232"/>
      <c r="QMI15" s="233"/>
      <c r="QMJ15" s="233"/>
      <c r="QMK15" s="233"/>
      <c r="QML15" s="233"/>
      <c r="QMM15" s="233"/>
      <c r="QMN15" s="233"/>
      <c r="QMO15" s="232"/>
      <c r="QMP15" s="233"/>
      <c r="QMQ15" s="233"/>
      <c r="QMR15" s="233"/>
      <c r="QMS15" s="233"/>
      <c r="QMT15" s="233"/>
      <c r="QMU15" s="233"/>
      <c r="QMV15" s="232"/>
      <c r="QMW15" s="233"/>
      <c r="QMX15" s="233"/>
      <c r="QMY15" s="233"/>
      <c r="QMZ15" s="233"/>
      <c r="QNA15" s="233"/>
      <c r="QNB15" s="233"/>
      <c r="QNC15" s="232"/>
      <c r="QND15" s="233"/>
      <c r="QNE15" s="233"/>
      <c r="QNF15" s="233"/>
      <c r="QNG15" s="233"/>
      <c r="QNH15" s="233"/>
      <c r="QNI15" s="233"/>
      <c r="QNJ15" s="232"/>
      <c r="QNK15" s="233"/>
      <c r="QNL15" s="233"/>
      <c r="QNM15" s="233"/>
      <c r="QNN15" s="233"/>
      <c r="QNO15" s="233"/>
      <c r="QNP15" s="233"/>
      <c r="QNQ15" s="232"/>
      <c r="QNR15" s="233"/>
      <c r="QNS15" s="233"/>
      <c r="QNT15" s="233"/>
      <c r="QNU15" s="233"/>
      <c r="QNV15" s="233"/>
      <c r="QNW15" s="233"/>
      <c r="QNX15" s="232"/>
      <c r="QNY15" s="233"/>
      <c r="QNZ15" s="233"/>
      <c r="QOA15" s="233"/>
      <c r="QOB15" s="233"/>
      <c r="QOC15" s="233"/>
      <c r="QOD15" s="233"/>
      <c r="QOE15" s="232"/>
      <c r="QOF15" s="233"/>
      <c r="QOG15" s="233"/>
      <c r="QOH15" s="233"/>
      <c r="QOI15" s="233"/>
      <c r="QOJ15" s="233"/>
      <c r="QOK15" s="233"/>
      <c r="QOL15" s="232"/>
      <c r="QOM15" s="233"/>
      <c r="QON15" s="233"/>
      <c r="QOO15" s="233"/>
      <c r="QOP15" s="233"/>
      <c r="QOQ15" s="233"/>
      <c r="QOR15" s="233"/>
      <c r="QOS15" s="232"/>
      <c r="QOT15" s="233"/>
      <c r="QOU15" s="233"/>
      <c r="QOV15" s="233"/>
      <c r="QOW15" s="233"/>
      <c r="QOX15" s="233"/>
      <c r="QOY15" s="233"/>
      <c r="QOZ15" s="232"/>
      <c r="QPA15" s="233"/>
      <c r="QPB15" s="233"/>
      <c r="QPC15" s="233"/>
      <c r="QPD15" s="233"/>
      <c r="QPE15" s="233"/>
      <c r="QPF15" s="233"/>
      <c r="QPG15" s="232"/>
      <c r="QPH15" s="233"/>
      <c r="QPI15" s="233"/>
      <c r="QPJ15" s="233"/>
      <c r="QPK15" s="233"/>
      <c r="QPL15" s="233"/>
      <c r="QPM15" s="233"/>
      <c r="QPN15" s="232"/>
      <c r="QPO15" s="233"/>
      <c r="QPP15" s="233"/>
      <c r="QPQ15" s="233"/>
      <c r="QPR15" s="233"/>
      <c r="QPS15" s="233"/>
      <c r="QPT15" s="233"/>
      <c r="QPU15" s="232"/>
      <c r="QPV15" s="233"/>
      <c r="QPW15" s="233"/>
      <c r="QPX15" s="233"/>
      <c r="QPY15" s="233"/>
      <c r="QPZ15" s="233"/>
      <c r="QQA15" s="233"/>
      <c r="QQB15" s="232"/>
      <c r="QQC15" s="233"/>
      <c r="QQD15" s="233"/>
      <c r="QQE15" s="233"/>
      <c r="QQF15" s="233"/>
      <c r="QQG15" s="233"/>
      <c r="QQH15" s="233"/>
      <c r="QQI15" s="232"/>
      <c r="QQJ15" s="233"/>
      <c r="QQK15" s="233"/>
      <c r="QQL15" s="233"/>
      <c r="QQM15" s="233"/>
      <c r="QQN15" s="233"/>
      <c r="QQO15" s="233"/>
      <c r="QQP15" s="232"/>
      <c r="QQQ15" s="233"/>
      <c r="QQR15" s="233"/>
      <c r="QQS15" s="233"/>
      <c r="QQT15" s="233"/>
      <c r="QQU15" s="233"/>
      <c r="QQV15" s="233"/>
      <c r="QQW15" s="232"/>
      <c r="QQX15" s="233"/>
      <c r="QQY15" s="233"/>
      <c r="QQZ15" s="233"/>
      <c r="QRA15" s="233"/>
      <c r="QRB15" s="233"/>
      <c r="QRC15" s="233"/>
      <c r="QRD15" s="232"/>
      <c r="QRE15" s="233"/>
      <c r="QRF15" s="233"/>
      <c r="QRG15" s="233"/>
      <c r="QRH15" s="233"/>
      <c r="QRI15" s="233"/>
      <c r="QRJ15" s="233"/>
      <c r="QRK15" s="232"/>
      <c r="QRL15" s="233"/>
      <c r="QRM15" s="233"/>
      <c r="QRN15" s="233"/>
      <c r="QRO15" s="233"/>
      <c r="QRP15" s="233"/>
      <c r="QRQ15" s="233"/>
      <c r="QRR15" s="232"/>
      <c r="QRS15" s="233"/>
      <c r="QRT15" s="233"/>
      <c r="QRU15" s="233"/>
      <c r="QRV15" s="233"/>
      <c r="QRW15" s="233"/>
      <c r="QRX15" s="233"/>
      <c r="QRY15" s="232"/>
      <c r="QRZ15" s="233"/>
      <c r="QSA15" s="233"/>
      <c r="QSB15" s="233"/>
      <c r="QSC15" s="233"/>
      <c r="QSD15" s="233"/>
      <c r="QSE15" s="233"/>
      <c r="QSF15" s="232"/>
      <c r="QSG15" s="233"/>
      <c r="QSH15" s="233"/>
      <c r="QSI15" s="233"/>
      <c r="QSJ15" s="233"/>
      <c r="QSK15" s="233"/>
      <c r="QSL15" s="233"/>
      <c r="QSM15" s="232"/>
      <c r="QSN15" s="233"/>
      <c r="QSO15" s="233"/>
      <c r="QSP15" s="233"/>
      <c r="QSQ15" s="233"/>
      <c r="QSR15" s="233"/>
      <c r="QSS15" s="233"/>
      <c r="QST15" s="232"/>
      <c r="QSU15" s="233"/>
      <c r="QSV15" s="233"/>
      <c r="QSW15" s="233"/>
      <c r="QSX15" s="233"/>
      <c r="QSY15" s="233"/>
      <c r="QSZ15" s="233"/>
      <c r="QTA15" s="232"/>
      <c r="QTB15" s="233"/>
      <c r="QTC15" s="233"/>
      <c r="QTD15" s="233"/>
      <c r="QTE15" s="233"/>
      <c r="QTF15" s="233"/>
      <c r="QTG15" s="233"/>
      <c r="QTH15" s="232"/>
      <c r="QTI15" s="233"/>
      <c r="QTJ15" s="233"/>
      <c r="QTK15" s="233"/>
      <c r="QTL15" s="233"/>
      <c r="QTM15" s="233"/>
      <c r="QTN15" s="233"/>
      <c r="QTO15" s="232"/>
      <c r="QTP15" s="233"/>
      <c r="QTQ15" s="233"/>
      <c r="QTR15" s="233"/>
      <c r="QTS15" s="233"/>
      <c r="QTT15" s="233"/>
      <c r="QTU15" s="233"/>
      <c r="QTV15" s="232"/>
      <c r="QTW15" s="233"/>
      <c r="QTX15" s="233"/>
      <c r="QTY15" s="233"/>
      <c r="QTZ15" s="233"/>
      <c r="QUA15" s="233"/>
      <c r="QUB15" s="233"/>
      <c r="QUC15" s="232"/>
      <c r="QUD15" s="233"/>
      <c r="QUE15" s="233"/>
      <c r="QUF15" s="233"/>
      <c r="QUG15" s="233"/>
      <c r="QUH15" s="233"/>
      <c r="QUI15" s="233"/>
      <c r="QUJ15" s="232"/>
      <c r="QUK15" s="233"/>
      <c r="QUL15" s="233"/>
      <c r="QUM15" s="233"/>
      <c r="QUN15" s="233"/>
      <c r="QUO15" s="233"/>
      <c r="QUP15" s="233"/>
      <c r="QUQ15" s="232"/>
      <c r="QUR15" s="233"/>
      <c r="QUS15" s="233"/>
      <c r="QUT15" s="233"/>
      <c r="QUU15" s="233"/>
      <c r="QUV15" s="233"/>
      <c r="QUW15" s="233"/>
      <c r="QUX15" s="232"/>
      <c r="QUY15" s="233"/>
      <c r="QUZ15" s="233"/>
      <c r="QVA15" s="233"/>
      <c r="QVB15" s="233"/>
      <c r="QVC15" s="233"/>
      <c r="QVD15" s="233"/>
      <c r="QVE15" s="232"/>
      <c r="QVF15" s="233"/>
      <c r="QVG15" s="233"/>
      <c r="QVH15" s="233"/>
      <c r="QVI15" s="233"/>
      <c r="QVJ15" s="233"/>
      <c r="QVK15" s="233"/>
      <c r="QVL15" s="232"/>
      <c r="QVM15" s="233"/>
      <c r="QVN15" s="233"/>
      <c r="QVO15" s="233"/>
      <c r="QVP15" s="233"/>
      <c r="QVQ15" s="233"/>
      <c r="QVR15" s="233"/>
      <c r="QVS15" s="232"/>
      <c r="QVT15" s="233"/>
      <c r="QVU15" s="233"/>
      <c r="QVV15" s="233"/>
      <c r="QVW15" s="233"/>
      <c r="QVX15" s="233"/>
      <c r="QVY15" s="233"/>
      <c r="QVZ15" s="232"/>
      <c r="QWA15" s="233"/>
      <c r="QWB15" s="233"/>
      <c r="QWC15" s="233"/>
      <c r="QWD15" s="233"/>
      <c r="QWE15" s="233"/>
      <c r="QWF15" s="233"/>
      <c r="QWG15" s="232"/>
      <c r="QWH15" s="233"/>
      <c r="QWI15" s="233"/>
      <c r="QWJ15" s="233"/>
      <c r="QWK15" s="233"/>
      <c r="QWL15" s="233"/>
      <c r="QWM15" s="233"/>
      <c r="QWN15" s="232"/>
      <c r="QWO15" s="233"/>
      <c r="QWP15" s="233"/>
      <c r="QWQ15" s="233"/>
      <c r="QWR15" s="233"/>
      <c r="QWS15" s="233"/>
      <c r="QWT15" s="233"/>
      <c r="QWU15" s="232"/>
      <c r="QWV15" s="233"/>
      <c r="QWW15" s="233"/>
      <c r="QWX15" s="233"/>
      <c r="QWY15" s="233"/>
      <c r="QWZ15" s="233"/>
      <c r="QXA15" s="233"/>
      <c r="QXB15" s="232"/>
      <c r="QXC15" s="233"/>
      <c r="QXD15" s="233"/>
      <c r="QXE15" s="233"/>
      <c r="QXF15" s="233"/>
      <c r="QXG15" s="233"/>
      <c r="QXH15" s="233"/>
      <c r="QXI15" s="232"/>
      <c r="QXJ15" s="233"/>
      <c r="QXK15" s="233"/>
      <c r="QXL15" s="233"/>
      <c r="QXM15" s="233"/>
      <c r="QXN15" s="233"/>
      <c r="QXO15" s="233"/>
      <c r="QXP15" s="232"/>
      <c r="QXQ15" s="233"/>
      <c r="QXR15" s="233"/>
      <c r="QXS15" s="233"/>
      <c r="QXT15" s="233"/>
      <c r="QXU15" s="233"/>
      <c r="QXV15" s="233"/>
      <c r="QXW15" s="232"/>
      <c r="QXX15" s="233"/>
      <c r="QXY15" s="233"/>
      <c r="QXZ15" s="233"/>
      <c r="QYA15" s="233"/>
      <c r="QYB15" s="233"/>
      <c r="QYC15" s="233"/>
      <c r="QYD15" s="232"/>
      <c r="QYE15" s="233"/>
      <c r="QYF15" s="233"/>
      <c r="QYG15" s="233"/>
      <c r="QYH15" s="233"/>
      <c r="QYI15" s="233"/>
      <c r="QYJ15" s="233"/>
      <c r="QYK15" s="232"/>
      <c r="QYL15" s="233"/>
      <c r="QYM15" s="233"/>
      <c r="QYN15" s="233"/>
      <c r="QYO15" s="233"/>
      <c r="QYP15" s="233"/>
      <c r="QYQ15" s="233"/>
      <c r="QYR15" s="232"/>
      <c r="QYS15" s="233"/>
      <c r="QYT15" s="233"/>
      <c r="QYU15" s="233"/>
      <c r="QYV15" s="233"/>
      <c r="QYW15" s="233"/>
      <c r="QYX15" s="233"/>
      <c r="QYY15" s="232"/>
      <c r="QYZ15" s="233"/>
      <c r="QZA15" s="233"/>
      <c r="QZB15" s="233"/>
      <c r="QZC15" s="233"/>
      <c r="QZD15" s="233"/>
      <c r="QZE15" s="233"/>
      <c r="QZF15" s="232"/>
      <c r="QZG15" s="233"/>
      <c r="QZH15" s="233"/>
      <c r="QZI15" s="233"/>
      <c r="QZJ15" s="233"/>
      <c r="QZK15" s="233"/>
      <c r="QZL15" s="233"/>
      <c r="QZM15" s="232"/>
      <c r="QZN15" s="233"/>
      <c r="QZO15" s="233"/>
      <c r="QZP15" s="233"/>
      <c r="QZQ15" s="233"/>
      <c r="QZR15" s="233"/>
      <c r="QZS15" s="233"/>
      <c r="QZT15" s="232"/>
      <c r="QZU15" s="233"/>
      <c r="QZV15" s="233"/>
      <c r="QZW15" s="233"/>
      <c r="QZX15" s="233"/>
      <c r="QZY15" s="233"/>
      <c r="QZZ15" s="233"/>
      <c r="RAA15" s="232"/>
      <c r="RAB15" s="233"/>
      <c r="RAC15" s="233"/>
      <c r="RAD15" s="233"/>
      <c r="RAE15" s="233"/>
      <c r="RAF15" s="233"/>
      <c r="RAG15" s="233"/>
      <c r="RAH15" s="232"/>
      <c r="RAI15" s="233"/>
      <c r="RAJ15" s="233"/>
      <c r="RAK15" s="233"/>
      <c r="RAL15" s="233"/>
      <c r="RAM15" s="233"/>
      <c r="RAN15" s="233"/>
      <c r="RAO15" s="232"/>
      <c r="RAP15" s="233"/>
      <c r="RAQ15" s="233"/>
      <c r="RAR15" s="233"/>
      <c r="RAS15" s="233"/>
      <c r="RAT15" s="233"/>
      <c r="RAU15" s="233"/>
      <c r="RAV15" s="232"/>
      <c r="RAW15" s="233"/>
      <c r="RAX15" s="233"/>
      <c r="RAY15" s="233"/>
      <c r="RAZ15" s="233"/>
      <c r="RBA15" s="233"/>
      <c r="RBB15" s="233"/>
      <c r="RBC15" s="232"/>
      <c r="RBD15" s="233"/>
      <c r="RBE15" s="233"/>
      <c r="RBF15" s="233"/>
      <c r="RBG15" s="233"/>
      <c r="RBH15" s="233"/>
      <c r="RBI15" s="233"/>
      <c r="RBJ15" s="232"/>
      <c r="RBK15" s="233"/>
      <c r="RBL15" s="233"/>
      <c r="RBM15" s="233"/>
      <c r="RBN15" s="233"/>
      <c r="RBO15" s="233"/>
      <c r="RBP15" s="233"/>
      <c r="RBQ15" s="232"/>
      <c r="RBR15" s="233"/>
      <c r="RBS15" s="233"/>
      <c r="RBT15" s="233"/>
      <c r="RBU15" s="233"/>
      <c r="RBV15" s="233"/>
      <c r="RBW15" s="233"/>
      <c r="RBX15" s="232"/>
      <c r="RBY15" s="233"/>
      <c r="RBZ15" s="233"/>
      <c r="RCA15" s="233"/>
      <c r="RCB15" s="233"/>
      <c r="RCC15" s="233"/>
      <c r="RCD15" s="233"/>
      <c r="RCE15" s="232"/>
      <c r="RCF15" s="233"/>
      <c r="RCG15" s="233"/>
      <c r="RCH15" s="233"/>
      <c r="RCI15" s="233"/>
      <c r="RCJ15" s="233"/>
      <c r="RCK15" s="233"/>
      <c r="RCL15" s="232"/>
      <c r="RCM15" s="233"/>
      <c r="RCN15" s="233"/>
      <c r="RCO15" s="233"/>
      <c r="RCP15" s="233"/>
      <c r="RCQ15" s="233"/>
      <c r="RCR15" s="233"/>
      <c r="RCS15" s="232"/>
      <c r="RCT15" s="233"/>
      <c r="RCU15" s="233"/>
      <c r="RCV15" s="233"/>
      <c r="RCW15" s="233"/>
      <c r="RCX15" s="233"/>
      <c r="RCY15" s="233"/>
      <c r="RCZ15" s="232"/>
      <c r="RDA15" s="233"/>
      <c r="RDB15" s="233"/>
      <c r="RDC15" s="233"/>
      <c r="RDD15" s="233"/>
      <c r="RDE15" s="233"/>
      <c r="RDF15" s="233"/>
      <c r="RDG15" s="232"/>
      <c r="RDH15" s="233"/>
      <c r="RDI15" s="233"/>
      <c r="RDJ15" s="233"/>
      <c r="RDK15" s="233"/>
      <c r="RDL15" s="233"/>
      <c r="RDM15" s="233"/>
      <c r="RDN15" s="232"/>
      <c r="RDO15" s="233"/>
      <c r="RDP15" s="233"/>
      <c r="RDQ15" s="233"/>
      <c r="RDR15" s="233"/>
      <c r="RDS15" s="233"/>
      <c r="RDT15" s="233"/>
      <c r="RDU15" s="232"/>
      <c r="RDV15" s="233"/>
      <c r="RDW15" s="233"/>
      <c r="RDX15" s="233"/>
      <c r="RDY15" s="233"/>
      <c r="RDZ15" s="233"/>
      <c r="REA15" s="233"/>
      <c r="REB15" s="232"/>
      <c r="REC15" s="233"/>
      <c r="RED15" s="233"/>
      <c r="REE15" s="233"/>
      <c r="REF15" s="233"/>
      <c r="REG15" s="233"/>
      <c r="REH15" s="233"/>
      <c r="REI15" s="232"/>
      <c r="REJ15" s="233"/>
      <c r="REK15" s="233"/>
      <c r="REL15" s="233"/>
      <c r="REM15" s="233"/>
      <c r="REN15" s="233"/>
      <c r="REO15" s="233"/>
      <c r="REP15" s="232"/>
      <c r="REQ15" s="233"/>
      <c r="RER15" s="233"/>
      <c r="RES15" s="233"/>
      <c r="RET15" s="233"/>
      <c r="REU15" s="233"/>
      <c r="REV15" s="233"/>
      <c r="REW15" s="232"/>
      <c r="REX15" s="233"/>
      <c r="REY15" s="233"/>
      <c r="REZ15" s="233"/>
      <c r="RFA15" s="233"/>
      <c r="RFB15" s="233"/>
      <c r="RFC15" s="233"/>
      <c r="RFD15" s="232"/>
      <c r="RFE15" s="233"/>
      <c r="RFF15" s="233"/>
      <c r="RFG15" s="233"/>
      <c r="RFH15" s="233"/>
      <c r="RFI15" s="233"/>
      <c r="RFJ15" s="233"/>
      <c r="RFK15" s="232"/>
      <c r="RFL15" s="233"/>
      <c r="RFM15" s="233"/>
      <c r="RFN15" s="233"/>
      <c r="RFO15" s="233"/>
      <c r="RFP15" s="233"/>
      <c r="RFQ15" s="233"/>
      <c r="RFR15" s="232"/>
      <c r="RFS15" s="233"/>
      <c r="RFT15" s="233"/>
      <c r="RFU15" s="233"/>
      <c r="RFV15" s="233"/>
      <c r="RFW15" s="233"/>
      <c r="RFX15" s="233"/>
      <c r="RFY15" s="232"/>
      <c r="RFZ15" s="233"/>
      <c r="RGA15" s="233"/>
      <c r="RGB15" s="233"/>
      <c r="RGC15" s="233"/>
      <c r="RGD15" s="233"/>
      <c r="RGE15" s="233"/>
      <c r="RGF15" s="232"/>
      <c r="RGG15" s="233"/>
      <c r="RGH15" s="233"/>
      <c r="RGI15" s="233"/>
      <c r="RGJ15" s="233"/>
      <c r="RGK15" s="233"/>
      <c r="RGL15" s="233"/>
      <c r="RGM15" s="232"/>
      <c r="RGN15" s="233"/>
      <c r="RGO15" s="233"/>
      <c r="RGP15" s="233"/>
      <c r="RGQ15" s="233"/>
      <c r="RGR15" s="233"/>
      <c r="RGS15" s="233"/>
      <c r="RGT15" s="232"/>
      <c r="RGU15" s="233"/>
      <c r="RGV15" s="233"/>
      <c r="RGW15" s="233"/>
      <c r="RGX15" s="233"/>
      <c r="RGY15" s="233"/>
      <c r="RGZ15" s="233"/>
      <c r="RHA15" s="232"/>
      <c r="RHB15" s="233"/>
      <c r="RHC15" s="233"/>
      <c r="RHD15" s="233"/>
      <c r="RHE15" s="233"/>
      <c r="RHF15" s="233"/>
      <c r="RHG15" s="233"/>
      <c r="RHH15" s="232"/>
      <c r="RHI15" s="233"/>
      <c r="RHJ15" s="233"/>
      <c r="RHK15" s="233"/>
      <c r="RHL15" s="233"/>
      <c r="RHM15" s="233"/>
      <c r="RHN15" s="233"/>
      <c r="RHO15" s="232"/>
      <c r="RHP15" s="233"/>
      <c r="RHQ15" s="233"/>
      <c r="RHR15" s="233"/>
      <c r="RHS15" s="233"/>
      <c r="RHT15" s="233"/>
      <c r="RHU15" s="233"/>
      <c r="RHV15" s="232"/>
      <c r="RHW15" s="233"/>
      <c r="RHX15" s="233"/>
      <c r="RHY15" s="233"/>
      <c r="RHZ15" s="233"/>
      <c r="RIA15" s="233"/>
      <c r="RIB15" s="233"/>
      <c r="RIC15" s="232"/>
      <c r="RID15" s="233"/>
      <c r="RIE15" s="233"/>
      <c r="RIF15" s="233"/>
      <c r="RIG15" s="233"/>
      <c r="RIH15" s="233"/>
      <c r="RII15" s="233"/>
      <c r="RIJ15" s="232"/>
      <c r="RIK15" s="233"/>
      <c r="RIL15" s="233"/>
      <c r="RIM15" s="233"/>
      <c r="RIN15" s="233"/>
      <c r="RIO15" s="233"/>
      <c r="RIP15" s="233"/>
      <c r="RIQ15" s="232"/>
      <c r="RIR15" s="233"/>
      <c r="RIS15" s="233"/>
      <c r="RIT15" s="233"/>
      <c r="RIU15" s="233"/>
      <c r="RIV15" s="233"/>
      <c r="RIW15" s="233"/>
      <c r="RIX15" s="232"/>
      <c r="RIY15" s="233"/>
      <c r="RIZ15" s="233"/>
      <c r="RJA15" s="233"/>
      <c r="RJB15" s="233"/>
      <c r="RJC15" s="233"/>
      <c r="RJD15" s="233"/>
      <c r="RJE15" s="232"/>
      <c r="RJF15" s="233"/>
      <c r="RJG15" s="233"/>
      <c r="RJH15" s="233"/>
      <c r="RJI15" s="233"/>
      <c r="RJJ15" s="233"/>
      <c r="RJK15" s="233"/>
      <c r="RJL15" s="232"/>
      <c r="RJM15" s="233"/>
      <c r="RJN15" s="233"/>
      <c r="RJO15" s="233"/>
      <c r="RJP15" s="233"/>
      <c r="RJQ15" s="233"/>
      <c r="RJR15" s="233"/>
      <c r="RJS15" s="232"/>
      <c r="RJT15" s="233"/>
      <c r="RJU15" s="233"/>
      <c r="RJV15" s="233"/>
      <c r="RJW15" s="233"/>
      <c r="RJX15" s="233"/>
      <c r="RJY15" s="233"/>
      <c r="RJZ15" s="232"/>
      <c r="RKA15" s="233"/>
      <c r="RKB15" s="233"/>
      <c r="RKC15" s="233"/>
      <c r="RKD15" s="233"/>
      <c r="RKE15" s="233"/>
      <c r="RKF15" s="233"/>
      <c r="RKG15" s="232"/>
      <c r="RKH15" s="233"/>
      <c r="RKI15" s="233"/>
      <c r="RKJ15" s="233"/>
      <c r="RKK15" s="233"/>
      <c r="RKL15" s="233"/>
      <c r="RKM15" s="233"/>
      <c r="RKN15" s="232"/>
      <c r="RKO15" s="233"/>
      <c r="RKP15" s="233"/>
      <c r="RKQ15" s="233"/>
      <c r="RKR15" s="233"/>
      <c r="RKS15" s="233"/>
      <c r="RKT15" s="233"/>
      <c r="RKU15" s="232"/>
      <c r="RKV15" s="233"/>
      <c r="RKW15" s="233"/>
      <c r="RKX15" s="233"/>
      <c r="RKY15" s="233"/>
      <c r="RKZ15" s="233"/>
      <c r="RLA15" s="233"/>
      <c r="RLB15" s="232"/>
      <c r="RLC15" s="233"/>
      <c r="RLD15" s="233"/>
      <c r="RLE15" s="233"/>
      <c r="RLF15" s="233"/>
      <c r="RLG15" s="233"/>
      <c r="RLH15" s="233"/>
      <c r="RLI15" s="232"/>
      <c r="RLJ15" s="233"/>
      <c r="RLK15" s="233"/>
      <c r="RLL15" s="233"/>
      <c r="RLM15" s="233"/>
      <c r="RLN15" s="233"/>
      <c r="RLO15" s="233"/>
      <c r="RLP15" s="232"/>
      <c r="RLQ15" s="233"/>
      <c r="RLR15" s="233"/>
      <c r="RLS15" s="233"/>
      <c r="RLT15" s="233"/>
      <c r="RLU15" s="233"/>
      <c r="RLV15" s="233"/>
      <c r="RLW15" s="232"/>
      <c r="RLX15" s="233"/>
      <c r="RLY15" s="233"/>
      <c r="RLZ15" s="233"/>
      <c r="RMA15" s="233"/>
      <c r="RMB15" s="233"/>
      <c r="RMC15" s="233"/>
      <c r="RMD15" s="232"/>
      <c r="RME15" s="233"/>
      <c r="RMF15" s="233"/>
      <c r="RMG15" s="233"/>
      <c r="RMH15" s="233"/>
      <c r="RMI15" s="233"/>
      <c r="RMJ15" s="233"/>
      <c r="RMK15" s="232"/>
      <c r="RML15" s="233"/>
      <c r="RMM15" s="233"/>
      <c r="RMN15" s="233"/>
      <c r="RMO15" s="233"/>
      <c r="RMP15" s="233"/>
      <c r="RMQ15" s="233"/>
      <c r="RMR15" s="232"/>
      <c r="RMS15" s="233"/>
      <c r="RMT15" s="233"/>
      <c r="RMU15" s="233"/>
      <c r="RMV15" s="233"/>
      <c r="RMW15" s="233"/>
      <c r="RMX15" s="233"/>
      <c r="RMY15" s="232"/>
      <c r="RMZ15" s="233"/>
      <c r="RNA15" s="233"/>
      <c r="RNB15" s="233"/>
      <c r="RNC15" s="233"/>
      <c r="RND15" s="233"/>
      <c r="RNE15" s="233"/>
      <c r="RNF15" s="232"/>
      <c r="RNG15" s="233"/>
      <c r="RNH15" s="233"/>
      <c r="RNI15" s="233"/>
      <c r="RNJ15" s="233"/>
      <c r="RNK15" s="233"/>
      <c r="RNL15" s="233"/>
      <c r="RNM15" s="232"/>
      <c r="RNN15" s="233"/>
      <c r="RNO15" s="233"/>
      <c r="RNP15" s="233"/>
      <c r="RNQ15" s="233"/>
      <c r="RNR15" s="233"/>
      <c r="RNS15" s="233"/>
      <c r="RNT15" s="232"/>
      <c r="RNU15" s="233"/>
      <c r="RNV15" s="233"/>
      <c r="RNW15" s="233"/>
      <c r="RNX15" s="233"/>
      <c r="RNY15" s="233"/>
      <c r="RNZ15" s="233"/>
      <c r="ROA15" s="232"/>
      <c r="ROB15" s="233"/>
      <c r="ROC15" s="233"/>
      <c r="ROD15" s="233"/>
      <c r="ROE15" s="233"/>
      <c r="ROF15" s="233"/>
      <c r="ROG15" s="233"/>
      <c r="ROH15" s="232"/>
      <c r="ROI15" s="233"/>
      <c r="ROJ15" s="233"/>
      <c r="ROK15" s="233"/>
      <c r="ROL15" s="233"/>
      <c r="ROM15" s="233"/>
      <c r="RON15" s="233"/>
      <c r="ROO15" s="232"/>
      <c r="ROP15" s="233"/>
      <c r="ROQ15" s="233"/>
      <c r="ROR15" s="233"/>
      <c r="ROS15" s="233"/>
      <c r="ROT15" s="233"/>
      <c r="ROU15" s="233"/>
      <c r="ROV15" s="232"/>
      <c r="ROW15" s="233"/>
      <c r="ROX15" s="233"/>
      <c r="ROY15" s="233"/>
      <c r="ROZ15" s="233"/>
      <c r="RPA15" s="233"/>
      <c r="RPB15" s="233"/>
      <c r="RPC15" s="232"/>
      <c r="RPD15" s="233"/>
      <c r="RPE15" s="233"/>
      <c r="RPF15" s="233"/>
      <c r="RPG15" s="233"/>
      <c r="RPH15" s="233"/>
      <c r="RPI15" s="233"/>
      <c r="RPJ15" s="232"/>
      <c r="RPK15" s="233"/>
      <c r="RPL15" s="233"/>
      <c r="RPM15" s="233"/>
      <c r="RPN15" s="233"/>
      <c r="RPO15" s="233"/>
      <c r="RPP15" s="233"/>
      <c r="RPQ15" s="232"/>
      <c r="RPR15" s="233"/>
      <c r="RPS15" s="233"/>
      <c r="RPT15" s="233"/>
      <c r="RPU15" s="233"/>
      <c r="RPV15" s="233"/>
      <c r="RPW15" s="233"/>
      <c r="RPX15" s="232"/>
      <c r="RPY15" s="233"/>
      <c r="RPZ15" s="233"/>
      <c r="RQA15" s="233"/>
      <c r="RQB15" s="233"/>
      <c r="RQC15" s="233"/>
      <c r="RQD15" s="233"/>
      <c r="RQE15" s="232"/>
      <c r="RQF15" s="233"/>
      <c r="RQG15" s="233"/>
      <c r="RQH15" s="233"/>
      <c r="RQI15" s="233"/>
      <c r="RQJ15" s="233"/>
      <c r="RQK15" s="233"/>
      <c r="RQL15" s="232"/>
      <c r="RQM15" s="233"/>
      <c r="RQN15" s="233"/>
      <c r="RQO15" s="233"/>
      <c r="RQP15" s="233"/>
      <c r="RQQ15" s="233"/>
      <c r="RQR15" s="233"/>
      <c r="RQS15" s="232"/>
      <c r="RQT15" s="233"/>
      <c r="RQU15" s="233"/>
      <c r="RQV15" s="233"/>
      <c r="RQW15" s="233"/>
      <c r="RQX15" s="233"/>
      <c r="RQY15" s="233"/>
      <c r="RQZ15" s="232"/>
      <c r="RRA15" s="233"/>
      <c r="RRB15" s="233"/>
      <c r="RRC15" s="233"/>
      <c r="RRD15" s="233"/>
      <c r="RRE15" s="233"/>
      <c r="RRF15" s="233"/>
      <c r="RRG15" s="232"/>
      <c r="RRH15" s="233"/>
      <c r="RRI15" s="233"/>
      <c r="RRJ15" s="233"/>
      <c r="RRK15" s="233"/>
      <c r="RRL15" s="233"/>
      <c r="RRM15" s="233"/>
      <c r="RRN15" s="232"/>
      <c r="RRO15" s="233"/>
      <c r="RRP15" s="233"/>
      <c r="RRQ15" s="233"/>
      <c r="RRR15" s="233"/>
      <c r="RRS15" s="233"/>
      <c r="RRT15" s="233"/>
      <c r="RRU15" s="232"/>
      <c r="RRV15" s="233"/>
      <c r="RRW15" s="233"/>
      <c r="RRX15" s="233"/>
      <c r="RRY15" s="233"/>
      <c r="RRZ15" s="233"/>
      <c r="RSA15" s="233"/>
      <c r="RSB15" s="232"/>
      <c r="RSC15" s="233"/>
      <c r="RSD15" s="233"/>
      <c r="RSE15" s="233"/>
      <c r="RSF15" s="233"/>
      <c r="RSG15" s="233"/>
      <c r="RSH15" s="233"/>
      <c r="RSI15" s="232"/>
      <c r="RSJ15" s="233"/>
      <c r="RSK15" s="233"/>
      <c r="RSL15" s="233"/>
      <c r="RSM15" s="233"/>
      <c r="RSN15" s="233"/>
      <c r="RSO15" s="233"/>
      <c r="RSP15" s="232"/>
      <c r="RSQ15" s="233"/>
      <c r="RSR15" s="233"/>
      <c r="RSS15" s="233"/>
      <c r="RST15" s="233"/>
      <c r="RSU15" s="233"/>
      <c r="RSV15" s="233"/>
      <c r="RSW15" s="232"/>
      <c r="RSX15" s="233"/>
      <c r="RSY15" s="233"/>
      <c r="RSZ15" s="233"/>
      <c r="RTA15" s="233"/>
      <c r="RTB15" s="233"/>
      <c r="RTC15" s="233"/>
      <c r="RTD15" s="232"/>
      <c r="RTE15" s="233"/>
      <c r="RTF15" s="233"/>
      <c r="RTG15" s="233"/>
      <c r="RTH15" s="233"/>
      <c r="RTI15" s="233"/>
      <c r="RTJ15" s="233"/>
      <c r="RTK15" s="232"/>
      <c r="RTL15" s="233"/>
      <c r="RTM15" s="233"/>
      <c r="RTN15" s="233"/>
      <c r="RTO15" s="233"/>
      <c r="RTP15" s="233"/>
      <c r="RTQ15" s="233"/>
      <c r="RTR15" s="232"/>
      <c r="RTS15" s="233"/>
      <c r="RTT15" s="233"/>
      <c r="RTU15" s="233"/>
      <c r="RTV15" s="233"/>
      <c r="RTW15" s="233"/>
      <c r="RTX15" s="233"/>
      <c r="RTY15" s="232"/>
      <c r="RTZ15" s="233"/>
      <c r="RUA15" s="233"/>
      <c r="RUB15" s="233"/>
      <c r="RUC15" s="233"/>
      <c r="RUD15" s="233"/>
      <c r="RUE15" s="233"/>
      <c r="RUF15" s="232"/>
      <c r="RUG15" s="233"/>
      <c r="RUH15" s="233"/>
      <c r="RUI15" s="233"/>
      <c r="RUJ15" s="233"/>
      <c r="RUK15" s="233"/>
      <c r="RUL15" s="233"/>
      <c r="RUM15" s="232"/>
      <c r="RUN15" s="233"/>
      <c r="RUO15" s="233"/>
      <c r="RUP15" s="233"/>
      <c r="RUQ15" s="233"/>
      <c r="RUR15" s="233"/>
      <c r="RUS15" s="233"/>
      <c r="RUT15" s="232"/>
      <c r="RUU15" s="233"/>
      <c r="RUV15" s="233"/>
      <c r="RUW15" s="233"/>
      <c r="RUX15" s="233"/>
      <c r="RUY15" s="233"/>
      <c r="RUZ15" s="233"/>
      <c r="RVA15" s="232"/>
      <c r="RVB15" s="233"/>
      <c r="RVC15" s="233"/>
      <c r="RVD15" s="233"/>
      <c r="RVE15" s="233"/>
      <c r="RVF15" s="233"/>
      <c r="RVG15" s="233"/>
      <c r="RVH15" s="232"/>
      <c r="RVI15" s="233"/>
      <c r="RVJ15" s="233"/>
      <c r="RVK15" s="233"/>
      <c r="RVL15" s="233"/>
      <c r="RVM15" s="233"/>
      <c r="RVN15" s="233"/>
      <c r="RVO15" s="232"/>
      <c r="RVP15" s="233"/>
      <c r="RVQ15" s="233"/>
      <c r="RVR15" s="233"/>
      <c r="RVS15" s="233"/>
      <c r="RVT15" s="233"/>
      <c r="RVU15" s="233"/>
      <c r="RVV15" s="232"/>
      <c r="RVW15" s="233"/>
      <c r="RVX15" s="233"/>
      <c r="RVY15" s="233"/>
      <c r="RVZ15" s="233"/>
      <c r="RWA15" s="233"/>
      <c r="RWB15" s="233"/>
      <c r="RWC15" s="232"/>
      <c r="RWD15" s="233"/>
      <c r="RWE15" s="233"/>
      <c r="RWF15" s="233"/>
      <c r="RWG15" s="233"/>
      <c r="RWH15" s="233"/>
      <c r="RWI15" s="233"/>
      <c r="RWJ15" s="232"/>
      <c r="RWK15" s="233"/>
      <c r="RWL15" s="233"/>
      <c r="RWM15" s="233"/>
      <c r="RWN15" s="233"/>
      <c r="RWO15" s="233"/>
      <c r="RWP15" s="233"/>
      <c r="RWQ15" s="232"/>
      <c r="RWR15" s="233"/>
      <c r="RWS15" s="233"/>
      <c r="RWT15" s="233"/>
      <c r="RWU15" s="233"/>
      <c r="RWV15" s="233"/>
      <c r="RWW15" s="233"/>
      <c r="RWX15" s="232"/>
      <c r="RWY15" s="233"/>
      <c r="RWZ15" s="233"/>
      <c r="RXA15" s="233"/>
      <c r="RXB15" s="233"/>
      <c r="RXC15" s="233"/>
      <c r="RXD15" s="233"/>
      <c r="RXE15" s="232"/>
      <c r="RXF15" s="233"/>
      <c r="RXG15" s="233"/>
      <c r="RXH15" s="233"/>
      <c r="RXI15" s="233"/>
      <c r="RXJ15" s="233"/>
      <c r="RXK15" s="233"/>
      <c r="RXL15" s="232"/>
      <c r="RXM15" s="233"/>
      <c r="RXN15" s="233"/>
      <c r="RXO15" s="233"/>
      <c r="RXP15" s="233"/>
      <c r="RXQ15" s="233"/>
      <c r="RXR15" s="233"/>
      <c r="RXS15" s="232"/>
      <c r="RXT15" s="233"/>
      <c r="RXU15" s="233"/>
      <c r="RXV15" s="233"/>
      <c r="RXW15" s="233"/>
      <c r="RXX15" s="233"/>
      <c r="RXY15" s="233"/>
      <c r="RXZ15" s="232"/>
      <c r="RYA15" s="233"/>
      <c r="RYB15" s="233"/>
      <c r="RYC15" s="233"/>
      <c r="RYD15" s="233"/>
      <c r="RYE15" s="233"/>
      <c r="RYF15" s="233"/>
      <c r="RYG15" s="232"/>
      <c r="RYH15" s="233"/>
      <c r="RYI15" s="233"/>
      <c r="RYJ15" s="233"/>
      <c r="RYK15" s="233"/>
      <c r="RYL15" s="233"/>
      <c r="RYM15" s="233"/>
      <c r="RYN15" s="232"/>
      <c r="RYO15" s="233"/>
      <c r="RYP15" s="233"/>
      <c r="RYQ15" s="233"/>
      <c r="RYR15" s="233"/>
      <c r="RYS15" s="233"/>
      <c r="RYT15" s="233"/>
      <c r="RYU15" s="232"/>
      <c r="RYV15" s="233"/>
      <c r="RYW15" s="233"/>
      <c r="RYX15" s="233"/>
      <c r="RYY15" s="233"/>
      <c r="RYZ15" s="233"/>
      <c r="RZA15" s="233"/>
      <c r="RZB15" s="232"/>
      <c r="RZC15" s="233"/>
      <c r="RZD15" s="233"/>
      <c r="RZE15" s="233"/>
      <c r="RZF15" s="233"/>
      <c r="RZG15" s="233"/>
      <c r="RZH15" s="233"/>
      <c r="RZI15" s="232"/>
      <c r="RZJ15" s="233"/>
      <c r="RZK15" s="233"/>
      <c r="RZL15" s="233"/>
      <c r="RZM15" s="233"/>
      <c r="RZN15" s="233"/>
      <c r="RZO15" s="233"/>
      <c r="RZP15" s="232"/>
      <c r="RZQ15" s="233"/>
      <c r="RZR15" s="233"/>
      <c r="RZS15" s="233"/>
      <c r="RZT15" s="233"/>
      <c r="RZU15" s="233"/>
      <c r="RZV15" s="233"/>
      <c r="RZW15" s="232"/>
      <c r="RZX15" s="233"/>
      <c r="RZY15" s="233"/>
      <c r="RZZ15" s="233"/>
      <c r="SAA15" s="233"/>
      <c r="SAB15" s="233"/>
      <c r="SAC15" s="233"/>
      <c r="SAD15" s="232"/>
      <c r="SAE15" s="233"/>
      <c r="SAF15" s="233"/>
      <c r="SAG15" s="233"/>
      <c r="SAH15" s="233"/>
      <c r="SAI15" s="233"/>
      <c r="SAJ15" s="233"/>
      <c r="SAK15" s="232"/>
      <c r="SAL15" s="233"/>
      <c r="SAM15" s="233"/>
      <c r="SAN15" s="233"/>
      <c r="SAO15" s="233"/>
      <c r="SAP15" s="233"/>
      <c r="SAQ15" s="233"/>
      <c r="SAR15" s="232"/>
      <c r="SAS15" s="233"/>
      <c r="SAT15" s="233"/>
      <c r="SAU15" s="233"/>
      <c r="SAV15" s="233"/>
      <c r="SAW15" s="233"/>
      <c r="SAX15" s="233"/>
      <c r="SAY15" s="232"/>
      <c r="SAZ15" s="233"/>
      <c r="SBA15" s="233"/>
      <c r="SBB15" s="233"/>
      <c r="SBC15" s="233"/>
      <c r="SBD15" s="233"/>
      <c r="SBE15" s="233"/>
      <c r="SBF15" s="232"/>
      <c r="SBG15" s="233"/>
      <c r="SBH15" s="233"/>
      <c r="SBI15" s="233"/>
      <c r="SBJ15" s="233"/>
      <c r="SBK15" s="233"/>
      <c r="SBL15" s="233"/>
      <c r="SBM15" s="232"/>
      <c r="SBN15" s="233"/>
      <c r="SBO15" s="233"/>
      <c r="SBP15" s="233"/>
      <c r="SBQ15" s="233"/>
      <c r="SBR15" s="233"/>
      <c r="SBS15" s="233"/>
      <c r="SBT15" s="232"/>
      <c r="SBU15" s="233"/>
      <c r="SBV15" s="233"/>
      <c r="SBW15" s="233"/>
      <c r="SBX15" s="233"/>
      <c r="SBY15" s="233"/>
      <c r="SBZ15" s="233"/>
      <c r="SCA15" s="232"/>
      <c r="SCB15" s="233"/>
      <c r="SCC15" s="233"/>
      <c r="SCD15" s="233"/>
      <c r="SCE15" s="233"/>
      <c r="SCF15" s="233"/>
      <c r="SCG15" s="233"/>
      <c r="SCH15" s="232"/>
      <c r="SCI15" s="233"/>
      <c r="SCJ15" s="233"/>
      <c r="SCK15" s="233"/>
      <c r="SCL15" s="233"/>
      <c r="SCM15" s="233"/>
      <c r="SCN15" s="233"/>
      <c r="SCO15" s="232"/>
      <c r="SCP15" s="233"/>
      <c r="SCQ15" s="233"/>
      <c r="SCR15" s="233"/>
      <c r="SCS15" s="233"/>
      <c r="SCT15" s="233"/>
      <c r="SCU15" s="233"/>
      <c r="SCV15" s="232"/>
      <c r="SCW15" s="233"/>
      <c r="SCX15" s="233"/>
      <c r="SCY15" s="233"/>
      <c r="SCZ15" s="233"/>
      <c r="SDA15" s="233"/>
      <c r="SDB15" s="233"/>
      <c r="SDC15" s="232"/>
      <c r="SDD15" s="233"/>
      <c r="SDE15" s="233"/>
      <c r="SDF15" s="233"/>
      <c r="SDG15" s="233"/>
      <c r="SDH15" s="233"/>
      <c r="SDI15" s="233"/>
      <c r="SDJ15" s="232"/>
      <c r="SDK15" s="233"/>
      <c r="SDL15" s="233"/>
      <c r="SDM15" s="233"/>
      <c r="SDN15" s="233"/>
      <c r="SDO15" s="233"/>
      <c r="SDP15" s="233"/>
      <c r="SDQ15" s="232"/>
      <c r="SDR15" s="233"/>
      <c r="SDS15" s="233"/>
      <c r="SDT15" s="233"/>
      <c r="SDU15" s="233"/>
      <c r="SDV15" s="233"/>
      <c r="SDW15" s="233"/>
      <c r="SDX15" s="232"/>
      <c r="SDY15" s="233"/>
      <c r="SDZ15" s="233"/>
      <c r="SEA15" s="233"/>
      <c r="SEB15" s="233"/>
      <c r="SEC15" s="233"/>
      <c r="SED15" s="233"/>
      <c r="SEE15" s="232"/>
      <c r="SEF15" s="233"/>
      <c r="SEG15" s="233"/>
      <c r="SEH15" s="233"/>
      <c r="SEI15" s="233"/>
      <c r="SEJ15" s="233"/>
      <c r="SEK15" s="233"/>
      <c r="SEL15" s="232"/>
      <c r="SEM15" s="233"/>
      <c r="SEN15" s="233"/>
      <c r="SEO15" s="233"/>
      <c r="SEP15" s="233"/>
      <c r="SEQ15" s="233"/>
      <c r="SER15" s="233"/>
      <c r="SES15" s="232"/>
      <c r="SET15" s="233"/>
      <c r="SEU15" s="233"/>
      <c r="SEV15" s="233"/>
      <c r="SEW15" s="233"/>
      <c r="SEX15" s="233"/>
      <c r="SEY15" s="233"/>
      <c r="SEZ15" s="232"/>
      <c r="SFA15" s="233"/>
      <c r="SFB15" s="233"/>
      <c r="SFC15" s="233"/>
      <c r="SFD15" s="233"/>
      <c r="SFE15" s="233"/>
      <c r="SFF15" s="233"/>
      <c r="SFG15" s="232"/>
      <c r="SFH15" s="233"/>
      <c r="SFI15" s="233"/>
      <c r="SFJ15" s="233"/>
      <c r="SFK15" s="233"/>
      <c r="SFL15" s="233"/>
      <c r="SFM15" s="233"/>
      <c r="SFN15" s="232"/>
      <c r="SFO15" s="233"/>
      <c r="SFP15" s="233"/>
      <c r="SFQ15" s="233"/>
      <c r="SFR15" s="233"/>
      <c r="SFS15" s="233"/>
      <c r="SFT15" s="233"/>
      <c r="SFU15" s="232"/>
      <c r="SFV15" s="233"/>
      <c r="SFW15" s="233"/>
      <c r="SFX15" s="233"/>
      <c r="SFY15" s="233"/>
      <c r="SFZ15" s="233"/>
      <c r="SGA15" s="233"/>
      <c r="SGB15" s="232"/>
      <c r="SGC15" s="233"/>
      <c r="SGD15" s="233"/>
      <c r="SGE15" s="233"/>
      <c r="SGF15" s="233"/>
      <c r="SGG15" s="233"/>
      <c r="SGH15" s="233"/>
      <c r="SGI15" s="232"/>
      <c r="SGJ15" s="233"/>
      <c r="SGK15" s="233"/>
      <c r="SGL15" s="233"/>
      <c r="SGM15" s="233"/>
      <c r="SGN15" s="233"/>
      <c r="SGO15" s="233"/>
      <c r="SGP15" s="232"/>
      <c r="SGQ15" s="233"/>
      <c r="SGR15" s="233"/>
      <c r="SGS15" s="233"/>
      <c r="SGT15" s="233"/>
      <c r="SGU15" s="233"/>
      <c r="SGV15" s="233"/>
      <c r="SGW15" s="232"/>
      <c r="SGX15" s="233"/>
      <c r="SGY15" s="233"/>
      <c r="SGZ15" s="233"/>
      <c r="SHA15" s="233"/>
      <c r="SHB15" s="233"/>
      <c r="SHC15" s="233"/>
      <c r="SHD15" s="232"/>
      <c r="SHE15" s="233"/>
      <c r="SHF15" s="233"/>
      <c r="SHG15" s="233"/>
      <c r="SHH15" s="233"/>
      <c r="SHI15" s="233"/>
      <c r="SHJ15" s="233"/>
      <c r="SHK15" s="232"/>
      <c r="SHL15" s="233"/>
      <c r="SHM15" s="233"/>
      <c r="SHN15" s="233"/>
      <c r="SHO15" s="233"/>
      <c r="SHP15" s="233"/>
      <c r="SHQ15" s="233"/>
      <c r="SHR15" s="232"/>
      <c r="SHS15" s="233"/>
      <c r="SHT15" s="233"/>
      <c r="SHU15" s="233"/>
      <c r="SHV15" s="233"/>
      <c r="SHW15" s="233"/>
      <c r="SHX15" s="233"/>
      <c r="SHY15" s="232"/>
      <c r="SHZ15" s="233"/>
      <c r="SIA15" s="233"/>
      <c r="SIB15" s="233"/>
      <c r="SIC15" s="233"/>
      <c r="SID15" s="233"/>
      <c r="SIE15" s="233"/>
      <c r="SIF15" s="232"/>
      <c r="SIG15" s="233"/>
      <c r="SIH15" s="233"/>
      <c r="SII15" s="233"/>
      <c r="SIJ15" s="233"/>
      <c r="SIK15" s="233"/>
      <c r="SIL15" s="233"/>
      <c r="SIM15" s="232"/>
      <c r="SIN15" s="233"/>
      <c r="SIO15" s="233"/>
      <c r="SIP15" s="233"/>
      <c r="SIQ15" s="233"/>
      <c r="SIR15" s="233"/>
      <c r="SIS15" s="233"/>
      <c r="SIT15" s="232"/>
      <c r="SIU15" s="233"/>
      <c r="SIV15" s="233"/>
      <c r="SIW15" s="233"/>
      <c r="SIX15" s="233"/>
      <c r="SIY15" s="233"/>
      <c r="SIZ15" s="233"/>
      <c r="SJA15" s="232"/>
      <c r="SJB15" s="233"/>
      <c r="SJC15" s="233"/>
      <c r="SJD15" s="233"/>
      <c r="SJE15" s="233"/>
      <c r="SJF15" s="233"/>
      <c r="SJG15" s="233"/>
      <c r="SJH15" s="232"/>
      <c r="SJI15" s="233"/>
      <c r="SJJ15" s="233"/>
      <c r="SJK15" s="233"/>
      <c r="SJL15" s="233"/>
      <c r="SJM15" s="233"/>
      <c r="SJN15" s="233"/>
      <c r="SJO15" s="232"/>
      <c r="SJP15" s="233"/>
      <c r="SJQ15" s="233"/>
      <c r="SJR15" s="233"/>
      <c r="SJS15" s="233"/>
      <c r="SJT15" s="233"/>
      <c r="SJU15" s="233"/>
      <c r="SJV15" s="232"/>
      <c r="SJW15" s="233"/>
      <c r="SJX15" s="233"/>
      <c r="SJY15" s="233"/>
      <c r="SJZ15" s="233"/>
      <c r="SKA15" s="233"/>
      <c r="SKB15" s="233"/>
      <c r="SKC15" s="232"/>
      <c r="SKD15" s="233"/>
      <c r="SKE15" s="233"/>
      <c r="SKF15" s="233"/>
      <c r="SKG15" s="233"/>
      <c r="SKH15" s="233"/>
      <c r="SKI15" s="233"/>
      <c r="SKJ15" s="232"/>
      <c r="SKK15" s="233"/>
      <c r="SKL15" s="233"/>
      <c r="SKM15" s="233"/>
      <c r="SKN15" s="233"/>
      <c r="SKO15" s="233"/>
      <c r="SKP15" s="233"/>
      <c r="SKQ15" s="232"/>
      <c r="SKR15" s="233"/>
      <c r="SKS15" s="233"/>
      <c r="SKT15" s="233"/>
      <c r="SKU15" s="233"/>
      <c r="SKV15" s="233"/>
      <c r="SKW15" s="233"/>
      <c r="SKX15" s="232"/>
      <c r="SKY15" s="233"/>
      <c r="SKZ15" s="233"/>
      <c r="SLA15" s="233"/>
      <c r="SLB15" s="233"/>
      <c r="SLC15" s="233"/>
      <c r="SLD15" s="233"/>
      <c r="SLE15" s="232"/>
      <c r="SLF15" s="233"/>
      <c r="SLG15" s="233"/>
      <c r="SLH15" s="233"/>
      <c r="SLI15" s="233"/>
      <c r="SLJ15" s="233"/>
      <c r="SLK15" s="233"/>
      <c r="SLL15" s="232"/>
      <c r="SLM15" s="233"/>
      <c r="SLN15" s="233"/>
      <c r="SLO15" s="233"/>
      <c r="SLP15" s="233"/>
      <c r="SLQ15" s="233"/>
      <c r="SLR15" s="233"/>
      <c r="SLS15" s="232"/>
      <c r="SLT15" s="233"/>
      <c r="SLU15" s="233"/>
      <c r="SLV15" s="233"/>
      <c r="SLW15" s="233"/>
      <c r="SLX15" s="233"/>
      <c r="SLY15" s="233"/>
      <c r="SLZ15" s="232"/>
      <c r="SMA15" s="233"/>
      <c r="SMB15" s="233"/>
      <c r="SMC15" s="233"/>
      <c r="SMD15" s="233"/>
      <c r="SME15" s="233"/>
      <c r="SMF15" s="233"/>
      <c r="SMG15" s="232"/>
      <c r="SMH15" s="233"/>
      <c r="SMI15" s="233"/>
      <c r="SMJ15" s="233"/>
      <c r="SMK15" s="233"/>
      <c r="SML15" s="233"/>
      <c r="SMM15" s="233"/>
      <c r="SMN15" s="232"/>
      <c r="SMO15" s="233"/>
      <c r="SMP15" s="233"/>
      <c r="SMQ15" s="233"/>
      <c r="SMR15" s="233"/>
      <c r="SMS15" s="233"/>
      <c r="SMT15" s="233"/>
      <c r="SMU15" s="232"/>
      <c r="SMV15" s="233"/>
      <c r="SMW15" s="233"/>
      <c r="SMX15" s="233"/>
      <c r="SMY15" s="233"/>
      <c r="SMZ15" s="233"/>
      <c r="SNA15" s="233"/>
      <c r="SNB15" s="232"/>
      <c r="SNC15" s="233"/>
      <c r="SND15" s="233"/>
      <c r="SNE15" s="233"/>
      <c r="SNF15" s="233"/>
      <c r="SNG15" s="233"/>
      <c r="SNH15" s="233"/>
      <c r="SNI15" s="232"/>
      <c r="SNJ15" s="233"/>
      <c r="SNK15" s="233"/>
      <c r="SNL15" s="233"/>
      <c r="SNM15" s="233"/>
      <c r="SNN15" s="233"/>
      <c r="SNO15" s="233"/>
      <c r="SNP15" s="232"/>
      <c r="SNQ15" s="233"/>
      <c r="SNR15" s="233"/>
      <c r="SNS15" s="233"/>
      <c r="SNT15" s="233"/>
      <c r="SNU15" s="233"/>
      <c r="SNV15" s="233"/>
      <c r="SNW15" s="232"/>
      <c r="SNX15" s="233"/>
      <c r="SNY15" s="233"/>
      <c r="SNZ15" s="233"/>
      <c r="SOA15" s="233"/>
      <c r="SOB15" s="233"/>
      <c r="SOC15" s="233"/>
      <c r="SOD15" s="232"/>
      <c r="SOE15" s="233"/>
      <c r="SOF15" s="233"/>
      <c r="SOG15" s="233"/>
      <c r="SOH15" s="233"/>
      <c r="SOI15" s="233"/>
      <c r="SOJ15" s="233"/>
      <c r="SOK15" s="232"/>
      <c r="SOL15" s="233"/>
      <c r="SOM15" s="233"/>
      <c r="SON15" s="233"/>
      <c r="SOO15" s="233"/>
      <c r="SOP15" s="233"/>
      <c r="SOQ15" s="233"/>
      <c r="SOR15" s="232"/>
      <c r="SOS15" s="233"/>
      <c r="SOT15" s="233"/>
      <c r="SOU15" s="233"/>
      <c r="SOV15" s="233"/>
      <c r="SOW15" s="233"/>
      <c r="SOX15" s="233"/>
      <c r="SOY15" s="232"/>
      <c r="SOZ15" s="233"/>
      <c r="SPA15" s="233"/>
      <c r="SPB15" s="233"/>
      <c r="SPC15" s="233"/>
      <c r="SPD15" s="233"/>
      <c r="SPE15" s="233"/>
      <c r="SPF15" s="232"/>
      <c r="SPG15" s="233"/>
      <c r="SPH15" s="233"/>
      <c r="SPI15" s="233"/>
      <c r="SPJ15" s="233"/>
      <c r="SPK15" s="233"/>
      <c r="SPL15" s="233"/>
      <c r="SPM15" s="232"/>
      <c r="SPN15" s="233"/>
      <c r="SPO15" s="233"/>
      <c r="SPP15" s="233"/>
      <c r="SPQ15" s="233"/>
      <c r="SPR15" s="233"/>
      <c r="SPS15" s="233"/>
      <c r="SPT15" s="232"/>
      <c r="SPU15" s="233"/>
      <c r="SPV15" s="233"/>
      <c r="SPW15" s="233"/>
      <c r="SPX15" s="233"/>
      <c r="SPY15" s="233"/>
      <c r="SPZ15" s="233"/>
      <c r="SQA15" s="232"/>
      <c r="SQB15" s="233"/>
      <c r="SQC15" s="233"/>
      <c r="SQD15" s="233"/>
      <c r="SQE15" s="233"/>
      <c r="SQF15" s="233"/>
      <c r="SQG15" s="233"/>
      <c r="SQH15" s="232"/>
      <c r="SQI15" s="233"/>
      <c r="SQJ15" s="233"/>
      <c r="SQK15" s="233"/>
      <c r="SQL15" s="233"/>
      <c r="SQM15" s="233"/>
      <c r="SQN15" s="233"/>
      <c r="SQO15" s="232"/>
      <c r="SQP15" s="233"/>
      <c r="SQQ15" s="233"/>
      <c r="SQR15" s="233"/>
      <c r="SQS15" s="233"/>
      <c r="SQT15" s="233"/>
      <c r="SQU15" s="233"/>
      <c r="SQV15" s="232"/>
      <c r="SQW15" s="233"/>
      <c r="SQX15" s="233"/>
      <c r="SQY15" s="233"/>
      <c r="SQZ15" s="233"/>
      <c r="SRA15" s="233"/>
      <c r="SRB15" s="233"/>
      <c r="SRC15" s="232"/>
      <c r="SRD15" s="233"/>
      <c r="SRE15" s="233"/>
      <c r="SRF15" s="233"/>
      <c r="SRG15" s="233"/>
      <c r="SRH15" s="233"/>
      <c r="SRI15" s="233"/>
      <c r="SRJ15" s="232"/>
      <c r="SRK15" s="233"/>
      <c r="SRL15" s="233"/>
      <c r="SRM15" s="233"/>
      <c r="SRN15" s="233"/>
      <c r="SRO15" s="233"/>
      <c r="SRP15" s="233"/>
      <c r="SRQ15" s="232"/>
      <c r="SRR15" s="233"/>
      <c r="SRS15" s="233"/>
      <c r="SRT15" s="233"/>
      <c r="SRU15" s="233"/>
      <c r="SRV15" s="233"/>
      <c r="SRW15" s="233"/>
      <c r="SRX15" s="232"/>
      <c r="SRY15" s="233"/>
      <c r="SRZ15" s="233"/>
      <c r="SSA15" s="233"/>
      <c r="SSB15" s="233"/>
      <c r="SSC15" s="233"/>
      <c r="SSD15" s="233"/>
      <c r="SSE15" s="232"/>
      <c r="SSF15" s="233"/>
      <c r="SSG15" s="233"/>
      <c r="SSH15" s="233"/>
      <c r="SSI15" s="233"/>
      <c r="SSJ15" s="233"/>
      <c r="SSK15" s="233"/>
      <c r="SSL15" s="232"/>
      <c r="SSM15" s="233"/>
      <c r="SSN15" s="233"/>
      <c r="SSO15" s="233"/>
      <c r="SSP15" s="233"/>
      <c r="SSQ15" s="233"/>
      <c r="SSR15" s="233"/>
      <c r="SSS15" s="232"/>
      <c r="SST15" s="233"/>
      <c r="SSU15" s="233"/>
      <c r="SSV15" s="233"/>
      <c r="SSW15" s="233"/>
      <c r="SSX15" s="233"/>
      <c r="SSY15" s="233"/>
      <c r="SSZ15" s="232"/>
      <c r="STA15" s="233"/>
      <c r="STB15" s="233"/>
      <c r="STC15" s="233"/>
      <c r="STD15" s="233"/>
      <c r="STE15" s="233"/>
      <c r="STF15" s="233"/>
      <c r="STG15" s="232"/>
      <c r="STH15" s="233"/>
      <c r="STI15" s="233"/>
      <c r="STJ15" s="233"/>
      <c r="STK15" s="233"/>
      <c r="STL15" s="233"/>
      <c r="STM15" s="233"/>
      <c r="STN15" s="232"/>
      <c r="STO15" s="233"/>
      <c r="STP15" s="233"/>
      <c r="STQ15" s="233"/>
      <c r="STR15" s="233"/>
      <c r="STS15" s="233"/>
      <c r="STT15" s="233"/>
      <c r="STU15" s="232"/>
      <c r="STV15" s="233"/>
      <c r="STW15" s="233"/>
      <c r="STX15" s="233"/>
      <c r="STY15" s="233"/>
      <c r="STZ15" s="233"/>
      <c r="SUA15" s="233"/>
      <c r="SUB15" s="232"/>
      <c r="SUC15" s="233"/>
      <c r="SUD15" s="233"/>
      <c r="SUE15" s="233"/>
      <c r="SUF15" s="233"/>
      <c r="SUG15" s="233"/>
      <c r="SUH15" s="233"/>
      <c r="SUI15" s="232"/>
      <c r="SUJ15" s="233"/>
      <c r="SUK15" s="233"/>
      <c r="SUL15" s="233"/>
      <c r="SUM15" s="233"/>
      <c r="SUN15" s="233"/>
      <c r="SUO15" s="233"/>
      <c r="SUP15" s="232"/>
      <c r="SUQ15" s="233"/>
      <c r="SUR15" s="233"/>
      <c r="SUS15" s="233"/>
      <c r="SUT15" s="233"/>
      <c r="SUU15" s="233"/>
      <c r="SUV15" s="233"/>
      <c r="SUW15" s="232"/>
      <c r="SUX15" s="233"/>
      <c r="SUY15" s="233"/>
      <c r="SUZ15" s="233"/>
      <c r="SVA15" s="233"/>
      <c r="SVB15" s="233"/>
      <c r="SVC15" s="233"/>
      <c r="SVD15" s="232"/>
      <c r="SVE15" s="233"/>
      <c r="SVF15" s="233"/>
      <c r="SVG15" s="233"/>
      <c r="SVH15" s="233"/>
      <c r="SVI15" s="233"/>
      <c r="SVJ15" s="233"/>
      <c r="SVK15" s="232"/>
      <c r="SVL15" s="233"/>
      <c r="SVM15" s="233"/>
      <c r="SVN15" s="233"/>
      <c r="SVO15" s="233"/>
      <c r="SVP15" s="233"/>
      <c r="SVQ15" s="233"/>
      <c r="SVR15" s="232"/>
      <c r="SVS15" s="233"/>
      <c r="SVT15" s="233"/>
      <c r="SVU15" s="233"/>
      <c r="SVV15" s="233"/>
      <c r="SVW15" s="233"/>
      <c r="SVX15" s="233"/>
      <c r="SVY15" s="232"/>
      <c r="SVZ15" s="233"/>
      <c r="SWA15" s="233"/>
      <c r="SWB15" s="233"/>
      <c r="SWC15" s="233"/>
      <c r="SWD15" s="233"/>
      <c r="SWE15" s="233"/>
      <c r="SWF15" s="232"/>
      <c r="SWG15" s="233"/>
      <c r="SWH15" s="233"/>
      <c r="SWI15" s="233"/>
      <c r="SWJ15" s="233"/>
      <c r="SWK15" s="233"/>
      <c r="SWL15" s="233"/>
      <c r="SWM15" s="232"/>
      <c r="SWN15" s="233"/>
      <c r="SWO15" s="233"/>
      <c r="SWP15" s="233"/>
      <c r="SWQ15" s="233"/>
      <c r="SWR15" s="233"/>
      <c r="SWS15" s="233"/>
      <c r="SWT15" s="232"/>
      <c r="SWU15" s="233"/>
      <c r="SWV15" s="233"/>
      <c r="SWW15" s="233"/>
      <c r="SWX15" s="233"/>
      <c r="SWY15" s="233"/>
      <c r="SWZ15" s="233"/>
      <c r="SXA15" s="232"/>
      <c r="SXB15" s="233"/>
      <c r="SXC15" s="233"/>
      <c r="SXD15" s="233"/>
      <c r="SXE15" s="233"/>
      <c r="SXF15" s="233"/>
      <c r="SXG15" s="233"/>
      <c r="SXH15" s="232"/>
      <c r="SXI15" s="233"/>
      <c r="SXJ15" s="233"/>
      <c r="SXK15" s="233"/>
      <c r="SXL15" s="233"/>
      <c r="SXM15" s="233"/>
      <c r="SXN15" s="233"/>
      <c r="SXO15" s="232"/>
      <c r="SXP15" s="233"/>
      <c r="SXQ15" s="233"/>
      <c r="SXR15" s="233"/>
      <c r="SXS15" s="233"/>
      <c r="SXT15" s="233"/>
      <c r="SXU15" s="233"/>
      <c r="SXV15" s="232"/>
      <c r="SXW15" s="233"/>
      <c r="SXX15" s="233"/>
      <c r="SXY15" s="233"/>
      <c r="SXZ15" s="233"/>
      <c r="SYA15" s="233"/>
      <c r="SYB15" s="233"/>
      <c r="SYC15" s="232"/>
      <c r="SYD15" s="233"/>
      <c r="SYE15" s="233"/>
      <c r="SYF15" s="233"/>
      <c r="SYG15" s="233"/>
      <c r="SYH15" s="233"/>
      <c r="SYI15" s="233"/>
      <c r="SYJ15" s="232"/>
      <c r="SYK15" s="233"/>
      <c r="SYL15" s="233"/>
      <c r="SYM15" s="233"/>
      <c r="SYN15" s="233"/>
      <c r="SYO15" s="233"/>
      <c r="SYP15" s="233"/>
      <c r="SYQ15" s="232"/>
      <c r="SYR15" s="233"/>
      <c r="SYS15" s="233"/>
      <c r="SYT15" s="233"/>
      <c r="SYU15" s="233"/>
      <c r="SYV15" s="233"/>
      <c r="SYW15" s="233"/>
      <c r="SYX15" s="232"/>
      <c r="SYY15" s="233"/>
      <c r="SYZ15" s="233"/>
      <c r="SZA15" s="233"/>
      <c r="SZB15" s="233"/>
      <c r="SZC15" s="233"/>
      <c r="SZD15" s="233"/>
      <c r="SZE15" s="232"/>
      <c r="SZF15" s="233"/>
      <c r="SZG15" s="233"/>
      <c r="SZH15" s="233"/>
      <c r="SZI15" s="233"/>
      <c r="SZJ15" s="233"/>
      <c r="SZK15" s="233"/>
      <c r="SZL15" s="232"/>
      <c r="SZM15" s="233"/>
      <c r="SZN15" s="233"/>
      <c r="SZO15" s="233"/>
      <c r="SZP15" s="233"/>
      <c r="SZQ15" s="233"/>
      <c r="SZR15" s="233"/>
      <c r="SZS15" s="232"/>
      <c r="SZT15" s="233"/>
      <c r="SZU15" s="233"/>
      <c r="SZV15" s="233"/>
      <c r="SZW15" s="233"/>
      <c r="SZX15" s="233"/>
      <c r="SZY15" s="233"/>
      <c r="SZZ15" s="232"/>
      <c r="TAA15" s="233"/>
      <c r="TAB15" s="233"/>
      <c r="TAC15" s="233"/>
      <c r="TAD15" s="233"/>
      <c r="TAE15" s="233"/>
      <c r="TAF15" s="233"/>
      <c r="TAG15" s="232"/>
      <c r="TAH15" s="233"/>
      <c r="TAI15" s="233"/>
      <c r="TAJ15" s="233"/>
      <c r="TAK15" s="233"/>
      <c r="TAL15" s="233"/>
      <c r="TAM15" s="233"/>
      <c r="TAN15" s="232"/>
      <c r="TAO15" s="233"/>
      <c r="TAP15" s="233"/>
      <c r="TAQ15" s="233"/>
      <c r="TAR15" s="233"/>
      <c r="TAS15" s="233"/>
      <c r="TAT15" s="233"/>
      <c r="TAU15" s="232"/>
      <c r="TAV15" s="233"/>
      <c r="TAW15" s="233"/>
      <c r="TAX15" s="233"/>
      <c r="TAY15" s="233"/>
      <c r="TAZ15" s="233"/>
      <c r="TBA15" s="233"/>
      <c r="TBB15" s="232"/>
      <c r="TBC15" s="233"/>
      <c r="TBD15" s="233"/>
      <c r="TBE15" s="233"/>
      <c r="TBF15" s="233"/>
      <c r="TBG15" s="233"/>
      <c r="TBH15" s="233"/>
      <c r="TBI15" s="232"/>
      <c r="TBJ15" s="233"/>
      <c r="TBK15" s="233"/>
      <c r="TBL15" s="233"/>
      <c r="TBM15" s="233"/>
      <c r="TBN15" s="233"/>
      <c r="TBO15" s="233"/>
      <c r="TBP15" s="232"/>
      <c r="TBQ15" s="233"/>
      <c r="TBR15" s="233"/>
      <c r="TBS15" s="233"/>
      <c r="TBT15" s="233"/>
      <c r="TBU15" s="233"/>
      <c r="TBV15" s="233"/>
      <c r="TBW15" s="232"/>
      <c r="TBX15" s="233"/>
      <c r="TBY15" s="233"/>
      <c r="TBZ15" s="233"/>
      <c r="TCA15" s="233"/>
      <c r="TCB15" s="233"/>
      <c r="TCC15" s="233"/>
      <c r="TCD15" s="232"/>
      <c r="TCE15" s="233"/>
      <c r="TCF15" s="233"/>
      <c r="TCG15" s="233"/>
      <c r="TCH15" s="233"/>
      <c r="TCI15" s="233"/>
      <c r="TCJ15" s="233"/>
      <c r="TCK15" s="232"/>
      <c r="TCL15" s="233"/>
      <c r="TCM15" s="233"/>
      <c r="TCN15" s="233"/>
      <c r="TCO15" s="233"/>
      <c r="TCP15" s="233"/>
      <c r="TCQ15" s="233"/>
      <c r="TCR15" s="232"/>
      <c r="TCS15" s="233"/>
      <c r="TCT15" s="233"/>
      <c r="TCU15" s="233"/>
      <c r="TCV15" s="233"/>
      <c r="TCW15" s="233"/>
      <c r="TCX15" s="233"/>
      <c r="TCY15" s="232"/>
      <c r="TCZ15" s="233"/>
      <c r="TDA15" s="233"/>
      <c r="TDB15" s="233"/>
      <c r="TDC15" s="233"/>
      <c r="TDD15" s="233"/>
      <c r="TDE15" s="233"/>
      <c r="TDF15" s="232"/>
      <c r="TDG15" s="233"/>
      <c r="TDH15" s="233"/>
      <c r="TDI15" s="233"/>
      <c r="TDJ15" s="233"/>
      <c r="TDK15" s="233"/>
      <c r="TDL15" s="233"/>
      <c r="TDM15" s="232"/>
      <c r="TDN15" s="233"/>
      <c r="TDO15" s="233"/>
      <c r="TDP15" s="233"/>
      <c r="TDQ15" s="233"/>
      <c r="TDR15" s="233"/>
      <c r="TDS15" s="233"/>
      <c r="TDT15" s="232"/>
      <c r="TDU15" s="233"/>
      <c r="TDV15" s="233"/>
      <c r="TDW15" s="233"/>
      <c r="TDX15" s="233"/>
      <c r="TDY15" s="233"/>
      <c r="TDZ15" s="233"/>
      <c r="TEA15" s="232"/>
      <c r="TEB15" s="233"/>
      <c r="TEC15" s="233"/>
      <c r="TED15" s="233"/>
      <c r="TEE15" s="233"/>
      <c r="TEF15" s="233"/>
      <c r="TEG15" s="233"/>
      <c r="TEH15" s="232"/>
      <c r="TEI15" s="233"/>
      <c r="TEJ15" s="233"/>
      <c r="TEK15" s="233"/>
      <c r="TEL15" s="233"/>
      <c r="TEM15" s="233"/>
      <c r="TEN15" s="233"/>
      <c r="TEO15" s="232"/>
      <c r="TEP15" s="233"/>
      <c r="TEQ15" s="233"/>
      <c r="TER15" s="233"/>
      <c r="TES15" s="233"/>
      <c r="TET15" s="233"/>
      <c r="TEU15" s="233"/>
      <c r="TEV15" s="232"/>
      <c r="TEW15" s="233"/>
      <c r="TEX15" s="233"/>
      <c r="TEY15" s="233"/>
      <c r="TEZ15" s="233"/>
      <c r="TFA15" s="233"/>
      <c r="TFB15" s="233"/>
      <c r="TFC15" s="232"/>
      <c r="TFD15" s="233"/>
      <c r="TFE15" s="233"/>
      <c r="TFF15" s="233"/>
      <c r="TFG15" s="233"/>
      <c r="TFH15" s="233"/>
      <c r="TFI15" s="233"/>
      <c r="TFJ15" s="232"/>
      <c r="TFK15" s="233"/>
      <c r="TFL15" s="233"/>
      <c r="TFM15" s="233"/>
      <c r="TFN15" s="233"/>
      <c r="TFO15" s="233"/>
      <c r="TFP15" s="233"/>
      <c r="TFQ15" s="232"/>
      <c r="TFR15" s="233"/>
      <c r="TFS15" s="233"/>
      <c r="TFT15" s="233"/>
      <c r="TFU15" s="233"/>
      <c r="TFV15" s="233"/>
      <c r="TFW15" s="233"/>
      <c r="TFX15" s="232"/>
      <c r="TFY15" s="233"/>
      <c r="TFZ15" s="233"/>
      <c r="TGA15" s="233"/>
      <c r="TGB15" s="233"/>
      <c r="TGC15" s="233"/>
      <c r="TGD15" s="233"/>
      <c r="TGE15" s="232"/>
      <c r="TGF15" s="233"/>
      <c r="TGG15" s="233"/>
      <c r="TGH15" s="233"/>
      <c r="TGI15" s="233"/>
      <c r="TGJ15" s="233"/>
      <c r="TGK15" s="233"/>
      <c r="TGL15" s="232"/>
      <c r="TGM15" s="233"/>
      <c r="TGN15" s="233"/>
      <c r="TGO15" s="233"/>
      <c r="TGP15" s="233"/>
      <c r="TGQ15" s="233"/>
      <c r="TGR15" s="233"/>
      <c r="TGS15" s="232"/>
      <c r="TGT15" s="233"/>
      <c r="TGU15" s="233"/>
      <c r="TGV15" s="233"/>
      <c r="TGW15" s="233"/>
      <c r="TGX15" s="233"/>
      <c r="TGY15" s="233"/>
      <c r="TGZ15" s="232"/>
      <c r="THA15" s="233"/>
      <c r="THB15" s="233"/>
      <c r="THC15" s="233"/>
      <c r="THD15" s="233"/>
      <c r="THE15" s="233"/>
      <c r="THF15" s="233"/>
      <c r="THG15" s="232"/>
      <c r="THH15" s="233"/>
      <c r="THI15" s="233"/>
      <c r="THJ15" s="233"/>
      <c r="THK15" s="233"/>
      <c r="THL15" s="233"/>
      <c r="THM15" s="233"/>
      <c r="THN15" s="232"/>
      <c r="THO15" s="233"/>
      <c r="THP15" s="233"/>
      <c r="THQ15" s="233"/>
      <c r="THR15" s="233"/>
      <c r="THS15" s="233"/>
      <c r="THT15" s="233"/>
      <c r="THU15" s="232"/>
      <c r="THV15" s="233"/>
      <c r="THW15" s="233"/>
      <c r="THX15" s="233"/>
      <c r="THY15" s="233"/>
      <c r="THZ15" s="233"/>
      <c r="TIA15" s="233"/>
      <c r="TIB15" s="232"/>
      <c r="TIC15" s="233"/>
      <c r="TID15" s="233"/>
      <c r="TIE15" s="233"/>
      <c r="TIF15" s="233"/>
      <c r="TIG15" s="233"/>
      <c r="TIH15" s="233"/>
      <c r="TII15" s="232"/>
      <c r="TIJ15" s="233"/>
      <c r="TIK15" s="233"/>
      <c r="TIL15" s="233"/>
      <c r="TIM15" s="233"/>
      <c r="TIN15" s="233"/>
      <c r="TIO15" s="233"/>
      <c r="TIP15" s="232"/>
      <c r="TIQ15" s="233"/>
      <c r="TIR15" s="233"/>
      <c r="TIS15" s="233"/>
      <c r="TIT15" s="233"/>
      <c r="TIU15" s="233"/>
      <c r="TIV15" s="233"/>
      <c r="TIW15" s="232"/>
      <c r="TIX15" s="233"/>
      <c r="TIY15" s="233"/>
      <c r="TIZ15" s="233"/>
      <c r="TJA15" s="233"/>
      <c r="TJB15" s="233"/>
      <c r="TJC15" s="233"/>
      <c r="TJD15" s="232"/>
      <c r="TJE15" s="233"/>
      <c r="TJF15" s="233"/>
      <c r="TJG15" s="233"/>
      <c r="TJH15" s="233"/>
      <c r="TJI15" s="233"/>
      <c r="TJJ15" s="233"/>
      <c r="TJK15" s="232"/>
      <c r="TJL15" s="233"/>
      <c r="TJM15" s="233"/>
      <c r="TJN15" s="233"/>
      <c r="TJO15" s="233"/>
      <c r="TJP15" s="233"/>
      <c r="TJQ15" s="233"/>
      <c r="TJR15" s="232"/>
      <c r="TJS15" s="233"/>
      <c r="TJT15" s="233"/>
      <c r="TJU15" s="233"/>
      <c r="TJV15" s="233"/>
      <c r="TJW15" s="233"/>
      <c r="TJX15" s="233"/>
      <c r="TJY15" s="232"/>
      <c r="TJZ15" s="233"/>
      <c r="TKA15" s="233"/>
      <c r="TKB15" s="233"/>
      <c r="TKC15" s="233"/>
      <c r="TKD15" s="233"/>
      <c r="TKE15" s="233"/>
      <c r="TKF15" s="232"/>
      <c r="TKG15" s="233"/>
      <c r="TKH15" s="233"/>
      <c r="TKI15" s="233"/>
      <c r="TKJ15" s="233"/>
      <c r="TKK15" s="233"/>
      <c r="TKL15" s="233"/>
      <c r="TKM15" s="232"/>
      <c r="TKN15" s="233"/>
      <c r="TKO15" s="233"/>
      <c r="TKP15" s="233"/>
      <c r="TKQ15" s="233"/>
      <c r="TKR15" s="233"/>
      <c r="TKS15" s="233"/>
      <c r="TKT15" s="232"/>
      <c r="TKU15" s="233"/>
      <c r="TKV15" s="233"/>
      <c r="TKW15" s="233"/>
      <c r="TKX15" s="233"/>
      <c r="TKY15" s="233"/>
      <c r="TKZ15" s="233"/>
      <c r="TLA15" s="232"/>
      <c r="TLB15" s="233"/>
      <c r="TLC15" s="233"/>
      <c r="TLD15" s="233"/>
      <c r="TLE15" s="233"/>
      <c r="TLF15" s="233"/>
      <c r="TLG15" s="233"/>
      <c r="TLH15" s="232"/>
      <c r="TLI15" s="233"/>
      <c r="TLJ15" s="233"/>
      <c r="TLK15" s="233"/>
      <c r="TLL15" s="233"/>
      <c r="TLM15" s="233"/>
      <c r="TLN15" s="233"/>
      <c r="TLO15" s="232"/>
      <c r="TLP15" s="233"/>
      <c r="TLQ15" s="233"/>
      <c r="TLR15" s="233"/>
      <c r="TLS15" s="233"/>
      <c r="TLT15" s="233"/>
      <c r="TLU15" s="233"/>
      <c r="TLV15" s="232"/>
      <c r="TLW15" s="233"/>
      <c r="TLX15" s="233"/>
      <c r="TLY15" s="233"/>
      <c r="TLZ15" s="233"/>
      <c r="TMA15" s="233"/>
      <c r="TMB15" s="233"/>
      <c r="TMC15" s="232"/>
      <c r="TMD15" s="233"/>
      <c r="TME15" s="233"/>
      <c r="TMF15" s="233"/>
      <c r="TMG15" s="233"/>
      <c r="TMH15" s="233"/>
      <c r="TMI15" s="233"/>
      <c r="TMJ15" s="232"/>
      <c r="TMK15" s="233"/>
      <c r="TML15" s="233"/>
      <c r="TMM15" s="233"/>
      <c r="TMN15" s="233"/>
      <c r="TMO15" s="233"/>
      <c r="TMP15" s="233"/>
      <c r="TMQ15" s="232"/>
      <c r="TMR15" s="233"/>
      <c r="TMS15" s="233"/>
      <c r="TMT15" s="233"/>
      <c r="TMU15" s="233"/>
      <c r="TMV15" s="233"/>
      <c r="TMW15" s="233"/>
      <c r="TMX15" s="232"/>
      <c r="TMY15" s="233"/>
      <c r="TMZ15" s="233"/>
      <c r="TNA15" s="233"/>
      <c r="TNB15" s="233"/>
      <c r="TNC15" s="233"/>
      <c r="TND15" s="233"/>
      <c r="TNE15" s="232"/>
      <c r="TNF15" s="233"/>
      <c r="TNG15" s="233"/>
      <c r="TNH15" s="233"/>
      <c r="TNI15" s="233"/>
      <c r="TNJ15" s="233"/>
      <c r="TNK15" s="233"/>
      <c r="TNL15" s="232"/>
      <c r="TNM15" s="233"/>
      <c r="TNN15" s="233"/>
      <c r="TNO15" s="233"/>
      <c r="TNP15" s="233"/>
      <c r="TNQ15" s="233"/>
      <c r="TNR15" s="233"/>
      <c r="TNS15" s="232"/>
      <c r="TNT15" s="233"/>
      <c r="TNU15" s="233"/>
      <c r="TNV15" s="233"/>
      <c r="TNW15" s="233"/>
      <c r="TNX15" s="233"/>
      <c r="TNY15" s="233"/>
      <c r="TNZ15" s="232"/>
      <c r="TOA15" s="233"/>
      <c r="TOB15" s="233"/>
      <c r="TOC15" s="233"/>
      <c r="TOD15" s="233"/>
      <c r="TOE15" s="233"/>
      <c r="TOF15" s="233"/>
      <c r="TOG15" s="232"/>
      <c r="TOH15" s="233"/>
      <c r="TOI15" s="233"/>
      <c r="TOJ15" s="233"/>
      <c r="TOK15" s="233"/>
      <c r="TOL15" s="233"/>
      <c r="TOM15" s="233"/>
      <c r="TON15" s="232"/>
      <c r="TOO15" s="233"/>
      <c r="TOP15" s="233"/>
      <c r="TOQ15" s="233"/>
      <c r="TOR15" s="233"/>
      <c r="TOS15" s="233"/>
      <c r="TOT15" s="233"/>
      <c r="TOU15" s="232"/>
      <c r="TOV15" s="233"/>
      <c r="TOW15" s="233"/>
      <c r="TOX15" s="233"/>
      <c r="TOY15" s="233"/>
      <c r="TOZ15" s="233"/>
      <c r="TPA15" s="233"/>
      <c r="TPB15" s="232"/>
      <c r="TPC15" s="233"/>
      <c r="TPD15" s="233"/>
      <c r="TPE15" s="233"/>
      <c r="TPF15" s="233"/>
      <c r="TPG15" s="233"/>
      <c r="TPH15" s="233"/>
      <c r="TPI15" s="232"/>
      <c r="TPJ15" s="233"/>
      <c r="TPK15" s="233"/>
      <c r="TPL15" s="233"/>
      <c r="TPM15" s="233"/>
      <c r="TPN15" s="233"/>
      <c r="TPO15" s="233"/>
      <c r="TPP15" s="232"/>
      <c r="TPQ15" s="233"/>
      <c r="TPR15" s="233"/>
      <c r="TPS15" s="233"/>
      <c r="TPT15" s="233"/>
      <c r="TPU15" s="233"/>
      <c r="TPV15" s="233"/>
      <c r="TPW15" s="232"/>
      <c r="TPX15" s="233"/>
      <c r="TPY15" s="233"/>
      <c r="TPZ15" s="233"/>
      <c r="TQA15" s="233"/>
      <c r="TQB15" s="233"/>
      <c r="TQC15" s="233"/>
      <c r="TQD15" s="232"/>
      <c r="TQE15" s="233"/>
      <c r="TQF15" s="233"/>
      <c r="TQG15" s="233"/>
      <c r="TQH15" s="233"/>
      <c r="TQI15" s="233"/>
      <c r="TQJ15" s="233"/>
      <c r="TQK15" s="232"/>
      <c r="TQL15" s="233"/>
      <c r="TQM15" s="233"/>
      <c r="TQN15" s="233"/>
      <c r="TQO15" s="233"/>
      <c r="TQP15" s="233"/>
      <c r="TQQ15" s="233"/>
      <c r="TQR15" s="232"/>
      <c r="TQS15" s="233"/>
      <c r="TQT15" s="233"/>
      <c r="TQU15" s="233"/>
      <c r="TQV15" s="233"/>
      <c r="TQW15" s="233"/>
      <c r="TQX15" s="233"/>
      <c r="TQY15" s="232"/>
      <c r="TQZ15" s="233"/>
      <c r="TRA15" s="233"/>
      <c r="TRB15" s="233"/>
      <c r="TRC15" s="233"/>
      <c r="TRD15" s="233"/>
      <c r="TRE15" s="233"/>
      <c r="TRF15" s="232"/>
      <c r="TRG15" s="233"/>
      <c r="TRH15" s="233"/>
      <c r="TRI15" s="233"/>
      <c r="TRJ15" s="233"/>
      <c r="TRK15" s="233"/>
      <c r="TRL15" s="233"/>
      <c r="TRM15" s="232"/>
      <c r="TRN15" s="233"/>
      <c r="TRO15" s="233"/>
      <c r="TRP15" s="233"/>
      <c r="TRQ15" s="233"/>
      <c r="TRR15" s="233"/>
      <c r="TRS15" s="233"/>
      <c r="TRT15" s="232"/>
      <c r="TRU15" s="233"/>
      <c r="TRV15" s="233"/>
      <c r="TRW15" s="233"/>
      <c r="TRX15" s="233"/>
      <c r="TRY15" s="233"/>
      <c r="TRZ15" s="233"/>
      <c r="TSA15" s="232"/>
      <c r="TSB15" s="233"/>
      <c r="TSC15" s="233"/>
      <c r="TSD15" s="233"/>
      <c r="TSE15" s="233"/>
      <c r="TSF15" s="233"/>
      <c r="TSG15" s="233"/>
      <c r="TSH15" s="232"/>
      <c r="TSI15" s="233"/>
      <c r="TSJ15" s="233"/>
      <c r="TSK15" s="233"/>
      <c r="TSL15" s="233"/>
      <c r="TSM15" s="233"/>
      <c r="TSN15" s="233"/>
      <c r="TSO15" s="232"/>
      <c r="TSP15" s="233"/>
      <c r="TSQ15" s="233"/>
      <c r="TSR15" s="233"/>
      <c r="TSS15" s="233"/>
      <c r="TST15" s="233"/>
      <c r="TSU15" s="233"/>
      <c r="TSV15" s="232"/>
      <c r="TSW15" s="233"/>
      <c r="TSX15" s="233"/>
      <c r="TSY15" s="233"/>
      <c r="TSZ15" s="233"/>
      <c r="TTA15" s="233"/>
      <c r="TTB15" s="233"/>
      <c r="TTC15" s="232"/>
      <c r="TTD15" s="233"/>
      <c r="TTE15" s="233"/>
      <c r="TTF15" s="233"/>
      <c r="TTG15" s="233"/>
      <c r="TTH15" s="233"/>
      <c r="TTI15" s="233"/>
      <c r="TTJ15" s="232"/>
      <c r="TTK15" s="233"/>
      <c r="TTL15" s="233"/>
      <c r="TTM15" s="233"/>
      <c r="TTN15" s="233"/>
      <c r="TTO15" s="233"/>
      <c r="TTP15" s="233"/>
      <c r="TTQ15" s="232"/>
      <c r="TTR15" s="233"/>
      <c r="TTS15" s="233"/>
      <c r="TTT15" s="233"/>
      <c r="TTU15" s="233"/>
      <c r="TTV15" s="233"/>
      <c r="TTW15" s="233"/>
      <c r="TTX15" s="232"/>
      <c r="TTY15" s="233"/>
      <c r="TTZ15" s="233"/>
      <c r="TUA15" s="233"/>
      <c r="TUB15" s="233"/>
      <c r="TUC15" s="233"/>
      <c r="TUD15" s="233"/>
      <c r="TUE15" s="232"/>
      <c r="TUF15" s="233"/>
      <c r="TUG15" s="233"/>
      <c r="TUH15" s="233"/>
      <c r="TUI15" s="233"/>
      <c r="TUJ15" s="233"/>
      <c r="TUK15" s="233"/>
      <c r="TUL15" s="232"/>
      <c r="TUM15" s="233"/>
      <c r="TUN15" s="233"/>
      <c r="TUO15" s="233"/>
      <c r="TUP15" s="233"/>
      <c r="TUQ15" s="233"/>
      <c r="TUR15" s="233"/>
      <c r="TUS15" s="232"/>
      <c r="TUT15" s="233"/>
      <c r="TUU15" s="233"/>
      <c r="TUV15" s="233"/>
      <c r="TUW15" s="233"/>
      <c r="TUX15" s="233"/>
      <c r="TUY15" s="233"/>
      <c r="TUZ15" s="232"/>
      <c r="TVA15" s="233"/>
      <c r="TVB15" s="233"/>
      <c r="TVC15" s="233"/>
      <c r="TVD15" s="233"/>
      <c r="TVE15" s="233"/>
      <c r="TVF15" s="233"/>
      <c r="TVG15" s="232"/>
      <c r="TVH15" s="233"/>
      <c r="TVI15" s="233"/>
      <c r="TVJ15" s="233"/>
      <c r="TVK15" s="233"/>
      <c r="TVL15" s="233"/>
      <c r="TVM15" s="233"/>
      <c r="TVN15" s="232"/>
      <c r="TVO15" s="233"/>
      <c r="TVP15" s="233"/>
      <c r="TVQ15" s="233"/>
      <c r="TVR15" s="233"/>
      <c r="TVS15" s="233"/>
      <c r="TVT15" s="233"/>
      <c r="TVU15" s="232"/>
      <c r="TVV15" s="233"/>
      <c r="TVW15" s="233"/>
      <c r="TVX15" s="233"/>
      <c r="TVY15" s="233"/>
      <c r="TVZ15" s="233"/>
      <c r="TWA15" s="233"/>
      <c r="TWB15" s="232"/>
      <c r="TWC15" s="233"/>
      <c r="TWD15" s="233"/>
      <c r="TWE15" s="233"/>
      <c r="TWF15" s="233"/>
      <c r="TWG15" s="233"/>
      <c r="TWH15" s="233"/>
      <c r="TWI15" s="232"/>
      <c r="TWJ15" s="233"/>
      <c r="TWK15" s="233"/>
      <c r="TWL15" s="233"/>
      <c r="TWM15" s="233"/>
      <c r="TWN15" s="233"/>
      <c r="TWO15" s="233"/>
      <c r="TWP15" s="232"/>
      <c r="TWQ15" s="233"/>
      <c r="TWR15" s="233"/>
      <c r="TWS15" s="233"/>
      <c r="TWT15" s="233"/>
      <c r="TWU15" s="233"/>
      <c r="TWV15" s="233"/>
      <c r="TWW15" s="232"/>
      <c r="TWX15" s="233"/>
      <c r="TWY15" s="233"/>
      <c r="TWZ15" s="233"/>
      <c r="TXA15" s="233"/>
      <c r="TXB15" s="233"/>
      <c r="TXC15" s="233"/>
      <c r="TXD15" s="232"/>
      <c r="TXE15" s="233"/>
      <c r="TXF15" s="233"/>
      <c r="TXG15" s="233"/>
      <c r="TXH15" s="233"/>
      <c r="TXI15" s="233"/>
      <c r="TXJ15" s="233"/>
      <c r="TXK15" s="232"/>
      <c r="TXL15" s="233"/>
      <c r="TXM15" s="233"/>
      <c r="TXN15" s="233"/>
      <c r="TXO15" s="233"/>
      <c r="TXP15" s="233"/>
      <c r="TXQ15" s="233"/>
      <c r="TXR15" s="232"/>
      <c r="TXS15" s="233"/>
      <c r="TXT15" s="233"/>
      <c r="TXU15" s="233"/>
      <c r="TXV15" s="233"/>
      <c r="TXW15" s="233"/>
      <c r="TXX15" s="233"/>
      <c r="TXY15" s="232"/>
      <c r="TXZ15" s="233"/>
      <c r="TYA15" s="233"/>
      <c r="TYB15" s="233"/>
      <c r="TYC15" s="233"/>
      <c r="TYD15" s="233"/>
      <c r="TYE15" s="233"/>
      <c r="TYF15" s="232"/>
      <c r="TYG15" s="233"/>
      <c r="TYH15" s="233"/>
      <c r="TYI15" s="233"/>
      <c r="TYJ15" s="233"/>
      <c r="TYK15" s="233"/>
      <c r="TYL15" s="233"/>
      <c r="TYM15" s="232"/>
      <c r="TYN15" s="233"/>
      <c r="TYO15" s="233"/>
      <c r="TYP15" s="233"/>
      <c r="TYQ15" s="233"/>
      <c r="TYR15" s="233"/>
      <c r="TYS15" s="233"/>
      <c r="TYT15" s="232"/>
      <c r="TYU15" s="233"/>
      <c r="TYV15" s="233"/>
      <c r="TYW15" s="233"/>
      <c r="TYX15" s="233"/>
      <c r="TYY15" s="233"/>
      <c r="TYZ15" s="233"/>
      <c r="TZA15" s="232"/>
      <c r="TZB15" s="233"/>
      <c r="TZC15" s="233"/>
      <c r="TZD15" s="233"/>
      <c r="TZE15" s="233"/>
      <c r="TZF15" s="233"/>
      <c r="TZG15" s="233"/>
      <c r="TZH15" s="232"/>
      <c r="TZI15" s="233"/>
      <c r="TZJ15" s="233"/>
      <c r="TZK15" s="233"/>
      <c r="TZL15" s="233"/>
      <c r="TZM15" s="233"/>
      <c r="TZN15" s="233"/>
      <c r="TZO15" s="232"/>
      <c r="TZP15" s="233"/>
      <c r="TZQ15" s="233"/>
      <c r="TZR15" s="233"/>
      <c r="TZS15" s="233"/>
      <c r="TZT15" s="233"/>
      <c r="TZU15" s="233"/>
      <c r="TZV15" s="232"/>
      <c r="TZW15" s="233"/>
      <c r="TZX15" s="233"/>
      <c r="TZY15" s="233"/>
      <c r="TZZ15" s="233"/>
      <c r="UAA15" s="233"/>
      <c r="UAB15" s="233"/>
      <c r="UAC15" s="232"/>
      <c r="UAD15" s="233"/>
      <c r="UAE15" s="233"/>
      <c r="UAF15" s="233"/>
      <c r="UAG15" s="233"/>
      <c r="UAH15" s="233"/>
      <c r="UAI15" s="233"/>
      <c r="UAJ15" s="232"/>
      <c r="UAK15" s="233"/>
      <c r="UAL15" s="233"/>
      <c r="UAM15" s="233"/>
      <c r="UAN15" s="233"/>
      <c r="UAO15" s="233"/>
      <c r="UAP15" s="233"/>
      <c r="UAQ15" s="232"/>
      <c r="UAR15" s="233"/>
      <c r="UAS15" s="233"/>
      <c r="UAT15" s="233"/>
      <c r="UAU15" s="233"/>
      <c r="UAV15" s="233"/>
      <c r="UAW15" s="233"/>
      <c r="UAX15" s="232"/>
      <c r="UAY15" s="233"/>
      <c r="UAZ15" s="233"/>
      <c r="UBA15" s="233"/>
      <c r="UBB15" s="233"/>
      <c r="UBC15" s="233"/>
      <c r="UBD15" s="233"/>
      <c r="UBE15" s="232"/>
      <c r="UBF15" s="233"/>
      <c r="UBG15" s="233"/>
      <c r="UBH15" s="233"/>
      <c r="UBI15" s="233"/>
      <c r="UBJ15" s="233"/>
      <c r="UBK15" s="233"/>
      <c r="UBL15" s="232"/>
      <c r="UBM15" s="233"/>
      <c r="UBN15" s="233"/>
      <c r="UBO15" s="233"/>
      <c r="UBP15" s="233"/>
      <c r="UBQ15" s="233"/>
      <c r="UBR15" s="233"/>
      <c r="UBS15" s="232"/>
      <c r="UBT15" s="233"/>
      <c r="UBU15" s="233"/>
      <c r="UBV15" s="233"/>
      <c r="UBW15" s="233"/>
      <c r="UBX15" s="233"/>
      <c r="UBY15" s="233"/>
      <c r="UBZ15" s="232"/>
      <c r="UCA15" s="233"/>
      <c r="UCB15" s="233"/>
      <c r="UCC15" s="233"/>
      <c r="UCD15" s="233"/>
      <c r="UCE15" s="233"/>
      <c r="UCF15" s="233"/>
      <c r="UCG15" s="232"/>
      <c r="UCH15" s="233"/>
      <c r="UCI15" s="233"/>
      <c r="UCJ15" s="233"/>
      <c r="UCK15" s="233"/>
      <c r="UCL15" s="233"/>
      <c r="UCM15" s="233"/>
      <c r="UCN15" s="232"/>
      <c r="UCO15" s="233"/>
      <c r="UCP15" s="233"/>
      <c r="UCQ15" s="233"/>
      <c r="UCR15" s="233"/>
      <c r="UCS15" s="233"/>
      <c r="UCT15" s="233"/>
      <c r="UCU15" s="232"/>
      <c r="UCV15" s="233"/>
      <c r="UCW15" s="233"/>
      <c r="UCX15" s="233"/>
      <c r="UCY15" s="233"/>
      <c r="UCZ15" s="233"/>
      <c r="UDA15" s="233"/>
      <c r="UDB15" s="232"/>
      <c r="UDC15" s="233"/>
      <c r="UDD15" s="233"/>
      <c r="UDE15" s="233"/>
      <c r="UDF15" s="233"/>
      <c r="UDG15" s="233"/>
      <c r="UDH15" s="233"/>
      <c r="UDI15" s="232"/>
      <c r="UDJ15" s="233"/>
      <c r="UDK15" s="233"/>
      <c r="UDL15" s="233"/>
      <c r="UDM15" s="233"/>
      <c r="UDN15" s="233"/>
      <c r="UDO15" s="233"/>
      <c r="UDP15" s="232"/>
      <c r="UDQ15" s="233"/>
      <c r="UDR15" s="233"/>
      <c r="UDS15" s="233"/>
      <c r="UDT15" s="233"/>
      <c r="UDU15" s="233"/>
      <c r="UDV15" s="233"/>
      <c r="UDW15" s="232"/>
      <c r="UDX15" s="233"/>
      <c r="UDY15" s="233"/>
      <c r="UDZ15" s="233"/>
      <c r="UEA15" s="233"/>
      <c r="UEB15" s="233"/>
      <c r="UEC15" s="233"/>
      <c r="UED15" s="232"/>
      <c r="UEE15" s="233"/>
      <c r="UEF15" s="233"/>
      <c r="UEG15" s="233"/>
      <c r="UEH15" s="233"/>
      <c r="UEI15" s="233"/>
      <c r="UEJ15" s="233"/>
      <c r="UEK15" s="232"/>
      <c r="UEL15" s="233"/>
      <c r="UEM15" s="233"/>
      <c r="UEN15" s="233"/>
      <c r="UEO15" s="233"/>
      <c r="UEP15" s="233"/>
      <c r="UEQ15" s="233"/>
      <c r="UER15" s="232"/>
      <c r="UES15" s="233"/>
      <c r="UET15" s="233"/>
      <c r="UEU15" s="233"/>
      <c r="UEV15" s="233"/>
      <c r="UEW15" s="233"/>
      <c r="UEX15" s="233"/>
      <c r="UEY15" s="232"/>
      <c r="UEZ15" s="233"/>
      <c r="UFA15" s="233"/>
      <c r="UFB15" s="233"/>
      <c r="UFC15" s="233"/>
      <c r="UFD15" s="233"/>
      <c r="UFE15" s="233"/>
      <c r="UFF15" s="232"/>
      <c r="UFG15" s="233"/>
      <c r="UFH15" s="233"/>
      <c r="UFI15" s="233"/>
      <c r="UFJ15" s="233"/>
      <c r="UFK15" s="233"/>
      <c r="UFL15" s="233"/>
      <c r="UFM15" s="232"/>
      <c r="UFN15" s="233"/>
      <c r="UFO15" s="233"/>
      <c r="UFP15" s="233"/>
      <c r="UFQ15" s="233"/>
      <c r="UFR15" s="233"/>
      <c r="UFS15" s="233"/>
      <c r="UFT15" s="232"/>
      <c r="UFU15" s="233"/>
      <c r="UFV15" s="233"/>
      <c r="UFW15" s="233"/>
      <c r="UFX15" s="233"/>
      <c r="UFY15" s="233"/>
      <c r="UFZ15" s="233"/>
      <c r="UGA15" s="232"/>
      <c r="UGB15" s="233"/>
      <c r="UGC15" s="233"/>
      <c r="UGD15" s="233"/>
      <c r="UGE15" s="233"/>
      <c r="UGF15" s="233"/>
      <c r="UGG15" s="233"/>
      <c r="UGH15" s="232"/>
      <c r="UGI15" s="233"/>
      <c r="UGJ15" s="233"/>
      <c r="UGK15" s="233"/>
      <c r="UGL15" s="233"/>
      <c r="UGM15" s="233"/>
      <c r="UGN15" s="233"/>
      <c r="UGO15" s="232"/>
      <c r="UGP15" s="233"/>
      <c r="UGQ15" s="233"/>
      <c r="UGR15" s="233"/>
      <c r="UGS15" s="233"/>
      <c r="UGT15" s="233"/>
      <c r="UGU15" s="233"/>
      <c r="UGV15" s="232"/>
      <c r="UGW15" s="233"/>
      <c r="UGX15" s="233"/>
      <c r="UGY15" s="233"/>
      <c r="UGZ15" s="233"/>
      <c r="UHA15" s="233"/>
      <c r="UHB15" s="233"/>
      <c r="UHC15" s="232"/>
      <c r="UHD15" s="233"/>
      <c r="UHE15" s="233"/>
      <c r="UHF15" s="233"/>
      <c r="UHG15" s="233"/>
      <c r="UHH15" s="233"/>
      <c r="UHI15" s="233"/>
      <c r="UHJ15" s="232"/>
      <c r="UHK15" s="233"/>
      <c r="UHL15" s="233"/>
      <c r="UHM15" s="233"/>
      <c r="UHN15" s="233"/>
      <c r="UHO15" s="233"/>
      <c r="UHP15" s="233"/>
      <c r="UHQ15" s="232"/>
      <c r="UHR15" s="233"/>
      <c r="UHS15" s="233"/>
      <c r="UHT15" s="233"/>
      <c r="UHU15" s="233"/>
      <c r="UHV15" s="233"/>
      <c r="UHW15" s="233"/>
      <c r="UHX15" s="232"/>
      <c r="UHY15" s="233"/>
      <c r="UHZ15" s="233"/>
      <c r="UIA15" s="233"/>
      <c r="UIB15" s="233"/>
      <c r="UIC15" s="233"/>
      <c r="UID15" s="233"/>
      <c r="UIE15" s="232"/>
      <c r="UIF15" s="233"/>
      <c r="UIG15" s="233"/>
      <c r="UIH15" s="233"/>
      <c r="UII15" s="233"/>
      <c r="UIJ15" s="233"/>
      <c r="UIK15" s="233"/>
      <c r="UIL15" s="232"/>
      <c r="UIM15" s="233"/>
      <c r="UIN15" s="233"/>
      <c r="UIO15" s="233"/>
      <c r="UIP15" s="233"/>
      <c r="UIQ15" s="233"/>
      <c r="UIR15" s="233"/>
      <c r="UIS15" s="232"/>
      <c r="UIT15" s="233"/>
      <c r="UIU15" s="233"/>
      <c r="UIV15" s="233"/>
      <c r="UIW15" s="233"/>
      <c r="UIX15" s="233"/>
      <c r="UIY15" s="233"/>
      <c r="UIZ15" s="232"/>
      <c r="UJA15" s="233"/>
      <c r="UJB15" s="233"/>
      <c r="UJC15" s="233"/>
      <c r="UJD15" s="233"/>
      <c r="UJE15" s="233"/>
      <c r="UJF15" s="233"/>
      <c r="UJG15" s="232"/>
      <c r="UJH15" s="233"/>
      <c r="UJI15" s="233"/>
      <c r="UJJ15" s="233"/>
      <c r="UJK15" s="233"/>
      <c r="UJL15" s="233"/>
      <c r="UJM15" s="233"/>
      <c r="UJN15" s="232"/>
      <c r="UJO15" s="233"/>
      <c r="UJP15" s="233"/>
      <c r="UJQ15" s="233"/>
      <c r="UJR15" s="233"/>
      <c r="UJS15" s="233"/>
      <c r="UJT15" s="233"/>
      <c r="UJU15" s="232"/>
      <c r="UJV15" s="233"/>
      <c r="UJW15" s="233"/>
      <c r="UJX15" s="233"/>
      <c r="UJY15" s="233"/>
      <c r="UJZ15" s="233"/>
      <c r="UKA15" s="233"/>
      <c r="UKB15" s="232"/>
      <c r="UKC15" s="233"/>
      <c r="UKD15" s="233"/>
      <c r="UKE15" s="233"/>
      <c r="UKF15" s="233"/>
      <c r="UKG15" s="233"/>
      <c r="UKH15" s="233"/>
      <c r="UKI15" s="232"/>
      <c r="UKJ15" s="233"/>
      <c r="UKK15" s="233"/>
      <c r="UKL15" s="233"/>
      <c r="UKM15" s="233"/>
      <c r="UKN15" s="233"/>
      <c r="UKO15" s="233"/>
      <c r="UKP15" s="232"/>
      <c r="UKQ15" s="233"/>
      <c r="UKR15" s="233"/>
      <c r="UKS15" s="233"/>
      <c r="UKT15" s="233"/>
      <c r="UKU15" s="233"/>
      <c r="UKV15" s="233"/>
      <c r="UKW15" s="232"/>
      <c r="UKX15" s="233"/>
      <c r="UKY15" s="233"/>
      <c r="UKZ15" s="233"/>
      <c r="ULA15" s="233"/>
      <c r="ULB15" s="233"/>
      <c r="ULC15" s="233"/>
      <c r="ULD15" s="232"/>
      <c r="ULE15" s="233"/>
      <c r="ULF15" s="233"/>
      <c r="ULG15" s="233"/>
      <c r="ULH15" s="233"/>
      <c r="ULI15" s="233"/>
      <c r="ULJ15" s="233"/>
      <c r="ULK15" s="232"/>
      <c r="ULL15" s="233"/>
      <c r="ULM15" s="233"/>
      <c r="ULN15" s="233"/>
      <c r="ULO15" s="233"/>
      <c r="ULP15" s="233"/>
      <c r="ULQ15" s="233"/>
      <c r="ULR15" s="232"/>
      <c r="ULS15" s="233"/>
      <c r="ULT15" s="233"/>
      <c r="ULU15" s="233"/>
      <c r="ULV15" s="233"/>
      <c r="ULW15" s="233"/>
      <c r="ULX15" s="233"/>
      <c r="ULY15" s="232"/>
      <c r="ULZ15" s="233"/>
      <c r="UMA15" s="233"/>
      <c r="UMB15" s="233"/>
      <c r="UMC15" s="233"/>
      <c r="UMD15" s="233"/>
      <c r="UME15" s="233"/>
      <c r="UMF15" s="232"/>
      <c r="UMG15" s="233"/>
      <c r="UMH15" s="233"/>
      <c r="UMI15" s="233"/>
      <c r="UMJ15" s="233"/>
      <c r="UMK15" s="233"/>
      <c r="UML15" s="233"/>
      <c r="UMM15" s="232"/>
      <c r="UMN15" s="233"/>
      <c r="UMO15" s="233"/>
      <c r="UMP15" s="233"/>
      <c r="UMQ15" s="233"/>
      <c r="UMR15" s="233"/>
      <c r="UMS15" s="233"/>
      <c r="UMT15" s="232"/>
      <c r="UMU15" s="233"/>
      <c r="UMV15" s="233"/>
      <c r="UMW15" s="233"/>
      <c r="UMX15" s="233"/>
      <c r="UMY15" s="233"/>
      <c r="UMZ15" s="233"/>
      <c r="UNA15" s="232"/>
      <c r="UNB15" s="233"/>
      <c r="UNC15" s="233"/>
      <c r="UND15" s="233"/>
      <c r="UNE15" s="233"/>
      <c r="UNF15" s="233"/>
      <c r="UNG15" s="233"/>
      <c r="UNH15" s="232"/>
      <c r="UNI15" s="233"/>
      <c r="UNJ15" s="233"/>
      <c r="UNK15" s="233"/>
      <c r="UNL15" s="233"/>
      <c r="UNM15" s="233"/>
      <c r="UNN15" s="233"/>
      <c r="UNO15" s="232"/>
      <c r="UNP15" s="233"/>
      <c r="UNQ15" s="233"/>
      <c r="UNR15" s="233"/>
      <c r="UNS15" s="233"/>
      <c r="UNT15" s="233"/>
      <c r="UNU15" s="233"/>
      <c r="UNV15" s="232"/>
      <c r="UNW15" s="233"/>
      <c r="UNX15" s="233"/>
      <c r="UNY15" s="233"/>
      <c r="UNZ15" s="233"/>
      <c r="UOA15" s="233"/>
      <c r="UOB15" s="233"/>
      <c r="UOC15" s="232"/>
      <c r="UOD15" s="233"/>
      <c r="UOE15" s="233"/>
      <c r="UOF15" s="233"/>
      <c r="UOG15" s="233"/>
      <c r="UOH15" s="233"/>
      <c r="UOI15" s="233"/>
      <c r="UOJ15" s="232"/>
      <c r="UOK15" s="233"/>
      <c r="UOL15" s="233"/>
      <c r="UOM15" s="233"/>
      <c r="UON15" s="233"/>
      <c r="UOO15" s="233"/>
      <c r="UOP15" s="233"/>
      <c r="UOQ15" s="232"/>
      <c r="UOR15" s="233"/>
      <c r="UOS15" s="233"/>
      <c r="UOT15" s="233"/>
      <c r="UOU15" s="233"/>
      <c r="UOV15" s="233"/>
      <c r="UOW15" s="233"/>
      <c r="UOX15" s="232"/>
      <c r="UOY15" s="233"/>
      <c r="UOZ15" s="233"/>
      <c r="UPA15" s="233"/>
      <c r="UPB15" s="233"/>
      <c r="UPC15" s="233"/>
      <c r="UPD15" s="233"/>
      <c r="UPE15" s="232"/>
      <c r="UPF15" s="233"/>
      <c r="UPG15" s="233"/>
      <c r="UPH15" s="233"/>
      <c r="UPI15" s="233"/>
      <c r="UPJ15" s="233"/>
      <c r="UPK15" s="233"/>
      <c r="UPL15" s="232"/>
      <c r="UPM15" s="233"/>
      <c r="UPN15" s="233"/>
      <c r="UPO15" s="233"/>
      <c r="UPP15" s="233"/>
      <c r="UPQ15" s="233"/>
      <c r="UPR15" s="233"/>
      <c r="UPS15" s="232"/>
      <c r="UPT15" s="233"/>
      <c r="UPU15" s="233"/>
      <c r="UPV15" s="233"/>
      <c r="UPW15" s="233"/>
      <c r="UPX15" s="233"/>
      <c r="UPY15" s="233"/>
      <c r="UPZ15" s="232"/>
      <c r="UQA15" s="233"/>
      <c r="UQB15" s="233"/>
      <c r="UQC15" s="233"/>
      <c r="UQD15" s="233"/>
      <c r="UQE15" s="233"/>
      <c r="UQF15" s="233"/>
      <c r="UQG15" s="232"/>
      <c r="UQH15" s="233"/>
      <c r="UQI15" s="233"/>
      <c r="UQJ15" s="233"/>
      <c r="UQK15" s="233"/>
      <c r="UQL15" s="233"/>
      <c r="UQM15" s="233"/>
      <c r="UQN15" s="232"/>
      <c r="UQO15" s="233"/>
      <c r="UQP15" s="233"/>
      <c r="UQQ15" s="233"/>
      <c r="UQR15" s="233"/>
      <c r="UQS15" s="233"/>
      <c r="UQT15" s="233"/>
      <c r="UQU15" s="232"/>
      <c r="UQV15" s="233"/>
      <c r="UQW15" s="233"/>
      <c r="UQX15" s="233"/>
      <c r="UQY15" s="233"/>
      <c r="UQZ15" s="233"/>
      <c r="URA15" s="233"/>
      <c r="URB15" s="232"/>
      <c r="URC15" s="233"/>
      <c r="URD15" s="233"/>
      <c r="URE15" s="233"/>
      <c r="URF15" s="233"/>
      <c r="URG15" s="233"/>
      <c r="URH15" s="233"/>
      <c r="URI15" s="232"/>
      <c r="URJ15" s="233"/>
      <c r="URK15" s="233"/>
      <c r="URL15" s="233"/>
      <c r="URM15" s="233"/>
      <c r="URN15" s="233"/>
      <c r="URO15" s="233"/>
      <c r="URP15" s="232"/>
      <c r="URQ15" s="233"/>
      <c r="URR15" s="233"/>
      <c r="URS15" s="233"/>
      <c r="URT15" s="233"/>
      <c r="URU15" s="233"/>
      <c r="URV15" s="233"/>
      <c r="URW15" s="232"/>
      <c r="URX15" s="233"/>
      <c r="URY15" s="233"/>
      <c r="URZ15" s="233"/>
      <c r="USA15" s="233"/>
      <c r="USB15" s="233"/>
      <c r="USC15" s="233"/>
      <c r="USD15" s="232"/>
      <c r="USE15" s="233"/>
      <c r="USF15" s="233"/>
      <c r="USG15" s="233"/>
      <c r="USH15" s="233"/>
      <c r="USI15" s="233"/>
      <c r="USJ15" s="233"/>
      <c r="USK15" s="232"/>
      <c r="USL15" s="233"/>
      <c r="USM15" s="233"/>
      <c r="USN15" s="233"/>
      <c r="USO15" s="233"/>
      <c r="USP15" s="233"/>
      <c r="USQ15" s="233"/>
      <c r="USR15" s="232"/>
      <c r="USS15" s="233"/>
      <c r="UST15" s="233"/>
      <c r="USU15" s="233"/>
      <c r="USV15" s="233"/>
      <c r="USW15" s="233"/>
      <c r="USX15" s="233"/>
      <c r="USY15" s="232"/>
      <c r="USZ15" s="233"/>
      <c r="UTA15" s="233"/>
      <c r="UTB15" s="233"/>
      <c r="UTC15" s="233"/>
      <c r="UTD15" s="233"/>
      <c r="UTE15" s="233"/>
      <c r="UTF15" s="232"/>
      <c r="UTG15" s="233"/>
      <c r="UTH15" s="233"/>
      <c r="UTI15" s="233"/>
      <c r="UTJ15" s="233"/>
      <c r="UTK15" s="233"/>
      <c r="UTL15" s="233"/>
      <c r="UTM15" s="232"/>
      <c r="UTN15" s="233"/>
      <c r="UTO15" s="233"/>
      <c r="UTP15" s="233"/>
      <c r="UTQ15" s="233"/>
      <c r="UTR15" s="233"/>
      <c r="UTS15" s="233"/>
      <c r="UTT15" s="232"/>
      <c r="UTU15" s="233"/>
      <c r="UTV15" s="233"/>
      <c r="UTW15" s="233"/>
      <c r="UTX15" s="233"/>
      <c r="UTY15" s="233"/>
      <c r="UTZ15" s="233"/>
      <c r="UUA15" s="232"/>
      <c r="UUB15" s="233"/>
      <c r="UUC15" s="233"/>
      <c r="UUD15" s="233"/>
      <c r="UUE15" s="233"/>
      <c r="UUF15" s="233"/>
      <c r="UUG15" s="233"/>
      <c r="UUH15" s="232"/>
      <c r="UUI15" s="233"/>
      <c r="UUJ15" s="233"/>
      <c r="UUK15" s="233"/>
      <c r="UUL15" s="233"/>
      <c r="UUM15" s="233"/>
      <c r="UUN15" s="233"/>
      <c r="UUO15" s="232"/>
      <c r="UUP15" s="233"/>
      <c r="UUQ15" s="233"/>
      <c r="UUR15" s="233"/>
      <c r="UUS15" s="233"/>
      <c r="UUT15" s="233"/>
      <c r="UUU15" s="233"/>
      <c r="UUV15" s="232"/>
      <c r="UUW15" s="233"/>
      <c r="UUX15" s="233"/>
      <c r="UUY15" s="233"/>
      <c r="UUZ15" s="233"/>
      <c r="UVA15" s="233"/>
      <c r="UVB15" s="233"/>
      <c r="UVC15" s="232"/>
      <c r="UVD15" s="233"/>
      <c r="UVE15" s="233"/>
      <c r="UVF15" s="233"/>
      <c r="UVG15" s="233"/>
      <c r="UVH15" s="233"/>
      <c r="UVI15" s="233"/>
      <c r="UVJ15" s="232"/>
      <c r="UVK15" s="233"/>
      <c r="UVL15" s="233"/>
      <c r="UVM15" s="233"/>
      <c r="UVN15" s="233"/>
      <c r="UVO15" s="233"/>
      <c r="UVP15" s="233"/>
      <c r="UVQ15" s="232"/>
      <c r="UVR15" s="233"/>
      <c r="UVS15" s="233"/>
      <c r="UVT15" s="233"/>
      <c r="UVU15" s="233"/>
      <c r="UVV15" s="233"/>
      <c r="UVW15" s="233"/>
      <c r="UVX15" s="232"/>
      <c r="UVY15" s="233"/>
      <c r="UVZ15" s="233"/>
      <c r="UWA15" s="233"/>
      <c r="UWB15" s="233"/>
      <c r="UWC15" s="233"/>
      <c r="UWD15" s="233"/>
      <c r="UWE15" s="232"/>
      <c r="UWF15" s="233"/>
      <c r="UWG15" s="233"/>
      <c r="UWH15" s="233"/>
      <c r="UWI15" s="233"/>
      <c r="UWJ15" s="233"/>
      <c r="UWK15" s="233"/>
      <c r="UWL15" s="232"/>
      <c r="UWM15" s="233"/>
      <c r="UWN15" s="233"/>
      <c r="UWO15" s="233"/>
      <c r="UWP15" s="233"/>
      <c r="UWQ15" s="233"/>
      <c r="UWR15" s="233"/>
      <c r="UWS15" s="232"/>
      <c r="UWT15" s="233"/>
      <c r="UWU15" s="233"/>
      <c r="UWV15" s="233"/>
      <c r="UWW15" s="233"/>
      <c r="UWX15" s="233"/>
      <c r="UWY15" s="233"/>
      <c r="UWZ15" s="232"/>
      <c r="UXA15" s="233"/>
      <c r="UXB15" s="233"/>
      <c r="UXC15" s="233"/>
      <c r="UXD15" s="233"/>
      <c r="UXE15" s="233"/>
      <c r="UXF15" s="233"/>
      <c r="UXG15" s="232"/>
      <c r="UXH15" s="233"/>
      <c r="UXI15" s="233"/>
      <c r="UXJ15" s="233"/>
      <c r="UXK15" s="233"/>
      <c r="UXL15" s="233"/>
      <c r="UXM15" s="233"/>
      <c r="UXN15" s="232"/>
      <c r="UXO15" s="233"/>
      <c r="UXP15" s="233"/>
      <c r="UXQ15" s="233"/>
      <c r="UXR15" s="233"/>
      <c r="UXS15" s="233"/>
      <c r="UXT15" s="233"/>
      <c r="UXU15" s="232"/>
      <c r="UXV15" s="233"/>
      <c r="UXW15" s="233"/>
      <c r="UXX15" s="233"/>
      <c r="UXY15" s="233"/>
      <c r="UXZ15" s="233"/>
      <c r="UYA15" s="233"/>
      <c r="UYB15" s="232"/>
      <c r="UYC15" s="233"/>
      <c r="UYD15" s="233"/>
      <c r="UYE15" s="233"/>
      <c r="UYF15" s="233"/>
      <c r="UYG15" s="233"/>
      <c r="UYH15" s="233"/>
      <c r="UYI15" s="232"/>
      <c r="UYJ15" s="233"/>
      <c r="UYK15" s="233"/>
      <c r="UYL15" s="233"/>
      <c r="UYM15" s="233"/>
      <c r="UYN15" s="233"/>
      <c r="UYO15" s="233"/>
      <c r="UYP15" s="232"/>
      <c r="UYQ15" s="233"/>
      <c r="UYR15" s="233"/>
      <c r="UYS15" s="233"/>
      <c r="UYT15" s="233"/>
      <c r="UYU15" s="233"/>
      <c r="UYV15" s="233"/>
      <c r="UYW15" s="232"/>
      <c r="UYX15" s="233"/>
      <c r="UYY15" s="233"/>
      <c r="UYZ15" s="233"/>
      <c r="UZA15" s="233"/>
      <c r="UZB15" s="233"/>
      <c r="UZC15" s="233"/>
      <c r="UZD15" s="232"/>
      <c r="UZE15" s="233"/>
      <c r="UZF15" s="233"/>
      <c r="UZG15" s="233"/>
      <c r="UZH15" s="233"/>
      <c r="UZI15" s="233"/>
      <c r="UZJ15" s="233"/>
      <c r="UZK15" s="232"/>
      <c r="UZL15" s="233"/>
      <c r="UZM15" s="233"/>
      <c r="UZN15" s="233"/>
      <c r="UZO15" s="233"/>
      <c r="UZP15" s="233"/>
      <c r="UZQ15" s="233"/>
      <c r="UZR15" s="232"/>
      <c r="UZS15" s="233"/>
      <c r="UZT15" s="233"/>
      <c r="UZU15" s="233"/>
      <c r="UZV15" s="233"/>
      <c r="UZW15" s="233"/>
      <c r="UZX15" s="233"/>
      <c r="UZY15" s="232"/>
      <c r="UZZ15" s="233"/>
      <c r="VAA15" s="233"/>
      <c r="VAB15" s="233"/>
      <c r="VAC15" s="233"/>
      <c r="VAD15" s="233"/>
      <c r="VAE15" s="233"/>
      <c r="VAF15" s="232"/>
      <c r="VAG15" s="233"/>
      <c r="VAH15" s="233"/>
      <c r="VAI15" s="233"/>
      <c r="VAJ15" s="233"/>
      <c r="VAK15" s="233"/>
      <c r="VAL15" s="233"/>
      <c r="VAM15" s="232"/>
      <c r="VAN15" s="233"/>
      <c r="VAO15" s="233"/>
      <c r="VAP15" s="233"/>
      <c r="VAQ15" s="233"/>
      <c r="VAR15" s="233"/>
      <c r="VAS15" s="233"/>
      <c r="VAT15" s="232"/>
      <c r="VAU15" s="233"/>
      <c r="VAV15" s="233"/>
      <c r="VAW15" s="233"/>
      <c r="VAX15" s="233"/>
      <c r="VAY15" s="233"/>
      <c r="VAZ15" s="233"/>
      <c r="VBA15" s="232"/>
      <c r="VBB15" s="233"/>
      <c r="VBC15" s="233"/>
      <c r="VBD15" s="233"/>
      <c r="VBE15" s="233"/>
      <c r="VBF15" s="233"/>
      <c r="VBG15" s="233"/>
      <c r="VBH15" s="232"/>
      <c r="VBI15" s="233"/>
      <c r="VBJ15" s="233"/>
      <c r="VBK15" s="233"/>
      <c r="VBL15" s="233"/>
      <c r="VBM15" s="233"/>
      <c r="VBN15" s="233"/>
      <c r="VBO15" s="232"/>
      <c r="VBP15" s="233"/>
      <c r="VBQ15" s="233"/>
      <c r="VBR15" s="233"/>
      <c r="VBS15" s="233"/>
      <c r="VBT15" s="233"/>
      <c r="VBU15" s="233"/>
      <c r="VBV15" s="232"/>
      <c r="VBW15" s="233"/>
      <c r="VBX15" s="233"/>
      <c r="VBY15" s="233"/>
      <c r="VBZ15" s="233"/>
      <c r="VCA15" s="233"/>
      <c r="VCB15" s="233"/>
      <c r="VCC15" s="232"/>
      <c r="VCD15" s="233"/>
      <c r="VCE15" s="233"/>
      <c r="VCF15" s="233"/>
      <c r="VCG15" s="233"/>
      <c r="VCH15" s="233"/>
      <c r="VCI15" s="233"/>
      <c r="VCJ15" s="232"/>
      <c r="VCK15" s="233"/>
      <c r="VCL15" s="233"/>
      <c r="VCM15" s="233"/>
      <c r="VCN15" s="233"/>
      <c r="VCO15" s="233"/>
      <c r="VCP15" s="233"/>
      <c r="VCQ15" s="232"/>
      <c r="VCR15" s="233"/>
      <c r="VCS15" s="233"/>
      <c r="VCT15" s="233"/>
      <c r="VCU15" s="233"/>
      <c r="VCV15" s="233"/>
      <c r="VCW15" s="233"/>
      <c r="VCX15" s="232"/>
      <c r="VCY15" s="233"/>
      <c r="VCZ15" s="233"/>
      <c r="VDA15" s="233"/>
      <c r="VDB15" s="233"/>
      <c r="VDC15" s="233"/>
      <c r="VDD15" s="233"/>
      <c r="VDE15" s="232"/>
      <c r="VDF15" s="233"/>
      <c r="VDG15" s="233"/>
      <c r="VDH15" s="233"/>
      <c r="VDI15" s="233"/>
      <c r="VDJ15" s="233"/>
      <c r="VDK15" s="233"/>
      <c r="VDL15" s="232"/>
      <c r="VDM15" s="233"/>
      <c r="VDN15" s="233"/>
      <c r="VDO15" s="233"/>
      <c r="VDP15" s="233"/>
      <c r="VDQ15" s="233"/>
      <c r="VDR15" s="233"/>
      <c r="VDS15" s="232"/>
      <c r="VDT15" s="233"/>
      <c r="VDU15" s="233"/>
      <c r="VDV15" s="233"/>
      <c r="VDW15" s="233"/>
      <c r="VDX15" s="233"/>
      <c r="VDY15" s="233"/>
      <c r="VDZ15" s="232"/>
      <c r="VEA15" s="233"/>
      <c r="VEB15" s="233"/>
      <c r="VEC15" s="233"/>
      <c r="VED15" s="233"/>
      <c r="VEE15" s="233"/>
      <c r="VEF15" s="233"/>
      <c r="VEG15" s="232"/>
      <c r="VEH15" s="233"/>
      <c r="VEI15" s="233"/>
      <c r="VEJ15" s="233"/>
      <c r="VEK15" s="233"/>
      <c r="VEL15" s="233"/>
      <c r="VEM15" s="233"/>
      <c r="VEN15" s="232"/>
      <c r="VEO15" s="233"/>
      <c r="VEP15" s="233"/>
      <c r="VEQ15" s="233"/>
      <c r="VER15" s="233"/>
      <c r="VES15" s="233"/>
      <c r="VET15" s="233"/>
      <c r="VEU15" s="232"/>
      <c r="VEV15" s="233"/>
      <c r="VEW15" s="233"/>
      <c r="VEX15" s="233"/>
      <c r="VEY15" s="233"/>
      <c r="VEZ15" s="233"/>
      <c r="VFA15" s="233"/>
      <c r="VFB15" s="232"/>
      <c r="VFC15" s="233"/>
      <c r="VFD15" s="233"/>
      <c r="VFE15" s="233"/>
      <c r="VFF15" s="233"/>
      <c r="VFG15" s="233"/>
      <c r="VFH15" s="233"/>
      <c r="VFI15" s="232"/>
      <c r="VFJ15" s="233"/>
      <c r="VFK15" s="233"/>
      <c r="VFL15" s="233"/>
      <c r="VFM15" s="233"/>
      <c r="VFN15" s="233"/>
      <c r="VFO15" s="233"/>
      <c r="VFP15" s="232"/>
      <c r="VFQ15" s="233"/>
      <c r="VFR15" s="233"/>
      <c r="VFS15" s="233"/>
      <c r="VFT15" s="233"/>
      <c r="VFU15" s="233"/>
      <c r="VFV15" s="233"/>
      <c r="VFW15" s="232"/>
      <c r="VFX15" s="233"/>
      <c r="VFY15" s="233"/>
      <c r="VFZ15" s="233"/>
      <c r="VGA15" s="233"/>
      <c r="VGB15" s="233"/>
      <c r="VGC15" s="233"/>
      <c r="VGD15" s="232"/>
      <c r="VGE15" s="233"/>
      <c r="VGF15" s="233"/>
      <c r="VGG15" s="233"/>
      <c r="VGH15" s="233"/>
      <c r="VGI15" s="233"/>
      <c r="VGJ15" s="233"/>
      <c r="VGK15" s="232"/>
      <c r="VGL15" s="233"/>
      <c r="VGM15" s="233"/>
      <c r="VGN15" s="233"/>
      <c r="VGO15" s="233"/>
      <c r="VGP15" s="233"/>
      <c r="VGQ15" s="233"/>
      <c r="VGR15" s="232"/>
      <c r="VGS15" s="233"/>
      <c r="VGT15" s="233"/>
      <c r="VGU15" s="233"/>
      <c r="VGV15" s="233"/>
      <c r="VGW15" s="233"/>
      <c r="VGX15" s="233"/>
      <c r="VGY15" s="232"/>
      <c r="VGZ15" s="233"/>
      <c r="VHA15" s="233"/>
      <c r="VHB15" s="233"/>
      <c r="VHC15" s="233"/>
      <c r="VHD15" s="233"/>
      <c r="VHE15" s="233"/>
      <c r="VHF15" s="232"/>
      <c r="VHG15" s="233"/>
      <c r="VHH15" s="233"/>
      <c r="VHI15" s="233"/>
      <c r="VHJ15" s="233"/>
      <c r="VHK15" s="233"/>
      <c r="VHL15" s="233"/>
      <c r="VHM15" s="232"/>
      <c r="VHN15" s="233"/>
      <c r="VHO15" s="233"/>
      <c r="VHP15" s="233"/>
      <c r="VHQ15" s="233"/>
      <c r="VHR15" s="233"/>
      <c r="VHS15" s="233"/>
      <c r="VHT15" s="232"/>
      <c r="VHU15" s="233"/>
      <c r="VHV15" s="233"/>
      <c r="VHW15" s="233"/>
      <c r="VHX15" s="233"/>
      <c r="VHY15" s="233"/>
      <c r="VHZ15" s="233"/>
      <c r="VIA15" s="232"/>
      <c r="VIB15" s="233"/>
      <c r="VIC15" s="233"/>
      <c r="VID15" s="233"/>
      <c r="VIE15" s="233"/>
      <c r="VIF15" s="233"/>
      <c r="VIG15" s="233"/>
      <c r="VIH15" s="232"/>
      <c r="VII15" s="233"/>
      <c r="VIJ15" s="233"/>
      <c r="VIK15" s="233"/>
      <c r="VIL15" s="233"/>
      <c r="VIM15" s="233"/>
      <c r="VIN15" s="233"/>
      <c r="VIO15" s="232"/>
      <c r="VIP15" s="233"/>
      <c r="VIQ15" s="233"/>
      <c r="VIR15" s="233"/>
      <c r="VIS15" s="233"/>
      <c r="VIT15" s="233"/>
      <c r="VIU15" s="233"/>
      <c r="VIV15" s="232"/>
      <c r="VIW15" s="233"/>
      <c r="VIX15" s="233"/>
      <c r="VIY15" s="233"/>
      <c r="VIZ15" s="233"/>
      <c r="VJA15" s="233"/>
      <c r="VJB15" s="233"/>
      <c r="VJC15" s="232"/>
      <c r="VJD15" s="233"/>
      <c r="VJE15" s="233"/>
      <c r="VJF15" s="233"/>
      <c r="VJG15" s="233"/>
      <c r="VJH15" s="233"/>
      <c r="VJI15" s="233"/>
      <c r="VJJ15" s="232"/>
      <c r="VJK15" s="233"/>
      <c r="VJL15" s="233"/>
      <c r="VJM15" s="233"/>
      <c r="VJN15" s="233"/>
      <c r="VJO15" s="233"/>
      <c r="VJP15" s="233"/>
      <c r="VJQ15" s="232"/>
      <c r="VJR15" s="233"/>
      <c r="VJS15" s="233"/>
      <c r="VJT15" s="233"/>
      <c r="VJU15" s="233"/>
      <c r="VJV15" s="233"/>
      <c r="VJW15" s="233"/>
      <c r="VJX15" s="232"/>
      <c r="VJY15" s="233"/>
      <c r="VJZ15" s="233"/>
      <c r="VKA15" s="233"/>
      <c r="VKB15" s="233"/>
      <c r="VKC15" s="233"/>
      <c r="VKD15" s="233"/>
      <c r="VKE15" s="232"/>
      <c r="VKF15" s="233"/>
      <c r="VKG15" s="233"/>
      <c r="VKH15" s="233"/>
      <c r="VKI15" s="233"/>
      <c r="VKJ15" s="233"/>
      <c r="VKK15" s="233"/>
      <c r="VKL15" s="232"/>
      <c r="VKM15" s="233"/>
      <c r="VKN15" s="233"/>
      <c r="VKO15" s="233"/>
      <c r="VKP15" s="233"/>
      <c r="VKQ15" s="233"/>
      <c r="VKR15" s="233"/>
      <c r="VKS15" s="232"/>
      <c r="VKT15" s="233"/>
      <c r="VKU15" s="233"/>
      <c r="VKV15" s="233"/>
      <c r="VKW15" s="233"/>
      <c r="VKX15" s="233"/>
      <c r="VKY15" s="233"/>
      <c r="VKZ15" s="232"/>
      <c r="VLA15" s="233"/>
      <c r="VLB15" s="233"/>
      <c r="VLC15" s="233"/>
      <c r="VLD15" s="233"/>
      <c r="VLE15" s="233"/>
      <c r="VLF15" s="233"/>
      <c r="VLG15" s="232"/>
      <c r="VLH15" s="233"/>
      <c r="VLI15" s="233"/>
      <c r="VLJ15" s="233"/>
      <c r="VLK15" s="233"/>
      <c r="VLL15" s="233"/>
      <c r="VLM15" s="233"/>
      <c r="VLN15" s="232"/>
      <c r="VLO15" s="233"/>
      <c r="VLP15" s="233"/>
      <c r="VLQ15" s="233"/>
      <c r="VLR15" s="233"/>
      <c r="VLS15" s="233"/>
      <c r="VLT15" s="233"/>
      <c r="VLU15" s="232"/>
      <c r="VLV15" s="233"/>
      <c r="VLW15" s="233"/>
      <c r="VLX15" s="233"/>
      <c r="VLY15" s="233"/>
      <c r="VLZ15" s="233"/>
      <c r="VMA15" s="233"/>
      <c r="VMB15" s="232"/>
      <c r="VMC15" s="233"/>
      <c r="VMD15" s="233"/>
      <c r="VME15" s="233"/>
      <c r="VMF15" s="233"/>
      <c r="VMG15" s="233"/>
      <c r="VMH15" s="233"/>
      <c r="VMI15" s="232"/>
      <c r="VMJ15" s="233"/>
      <c r="VMK15" s="233"/>
      <c r="VML15" s="233"/>
      <c r="VMM15" s="233"/>
      <c r="VMN15" s="233"/>
      <c r="VMO15" s="233"/>
      <c r="VMP15" s="232"/>
      <c r="VMQ15" s="233"/>
      <c r="VMR15" s="233"/>
      <c r="VMS15" s="233"/>
      <c r="VMT15" s="233"/>
      <c r="VMU15" s="233"/>
      <c r="VMV15" s="233"/>
      <c r="VMW15" s="232"/>
      <c r="VMX15" s="233"/>
      <c r="VMY15" s="233"/>
      <c r="VMZ15" s="233"/>
      <c r="VNA15" s="233"/>
      <c r="VNB15" s="233"/>
      <c r="VNC15" s="233"/>
      <c r="VND15" s="232"/>
      <c r="VNE15" s="233"/>
      <c r="VNF15" s="233"/>
      <c r="VNG15" s="233"/>
      <c r="VNH15" s="233"/>
      <c r="VNI15" s="233"/>
      <c r="VNJ15" s="233"/>
      <c r="VNK15" s="232"/>
      <c r="VNL15" s="233"/>
      <c r="VNM15" s="233"/>
      <c r="VNN15" s="233"/>
      <c r="VNO15" s="233"/>
      <c r="VNP15" s="233"/>
      <c r="VNQ15" s="233"/>
      <c r="VNR15" s="232"/>
      <c r="VNS15" s="233"/>
      <c r="VNT15" s="233"/>
      <c r="VNU15" s="233"/>
      <c r="VNV15" s="233"/>
      <c r="VNW15" s="233"/>
      <c r="VNX15" s="233"/>
      <c r="VNY15" s="232"/>
      <c r="VNZ15" s="233"/>
      <c r="VOA15" s="233"/>
      <c r="VOB15" s="233"/>
      <c r="VOC15" s="233"/>
      <c r="VOD15" s="233"/>
      <c r="VOE15" s="233"/>
      <c r="VOF15" s="232"/>
      <c r="VOG15" s="233"/>
      <c r="VOH15" s="233"/>
      <c r="VOI15" s="233"/>
      <c r="VOJ15" s="233"/>
      <c r="VOK15" s="233"/>
      <c r="VOL15" s="233"/>
      <c r="VOM15" s="232"/>
      <c r="VON15" s="233"/>
      <c r="VOO15" s="233"/>
      <c r="VOP15" s="233"/>
      <c r="VOQ15" s="233"/>
      <c r="VOR15" s="233"/>
      <c r="VOS15" s="233"/>
      <c r="VOT15" s="232"/>
      <c r="VOU15" s="233"/>
      <c r="VOV15" s="233"/>
      <c r="VOW15" s="233"/>
      <c r="VOX15" s="233"/>
      <c r="VOY15" s="233"/>
      <c r="VOZ15" s="233"/>
      <c r="VPA15" s="232"/>
      <c r="VPB15" s="233"/>
      <c r="VPC15" s="233"/>
      <c r="VPD15" s="233"/>
      <c r="VPE15" s="233"/>
      <c r="VPF15" s="233"/>
      <c r="VPG15" s="233"/>
      <c r="VPH15" s="232"/>
      <c r="VPI15" s="233"/>
      <c r="VPJ15" s="233"/>
      <c r="VPK15" s="233"/>
      <c r="VPL15" s="233"/>
      <c r="VPM15" s="233"/>
      <c r="VPN15" s="233"/>
      <c r="VPO15" s="232"/>
      <c r="VPP15" s="233"/>
      <c r="VPQ15" s="233"/>
      <c r="VPR15" s="233"/>
      <c r="VPS15" s="233"/>
      <c r="VPT15" s="233"/>
      <c r="VPU15" s="233"/>
      <c r="VPV15" s="232"/>
      <c r="VPW15" s="233"/>
      <c r="VPX15" s="233"/>
      <c r="VPY15" s="233"/>
      <c r="VPZ15" s="233"/>
      <c r="VQA15" s="233"/>
      <c r="VQB15" s="233"/>
      <c r="VQC15" s="232"/>
      <c r="VQD15" s="233"/>
      <c r="VQE15" s="233"/>
      <c r="VQF15" s="233"/>
      <c r="VQG15" s="233"/>
      <c r="VQH15" s="233"/>
      <c r="VQI15" s="233"/>
      <c r="VQJ15" s="232"/>
      <c r="VQK15" s="233"/>
      <c r="VQL15" s="233"/>
      <c r="VQM15" s="233"/>
      <c r="VQN15" s="233"/>
      <c r="VQO15" s="233"/>
      <c r="VQP15" s="233"/>
      <c r="VQQ15" s="232"/>
      <c r="VQR15" s="233"/>
      <c r="VQS15" s="233"/>
      <c r="VQT15" s="233"/>
      <c r="VQU15" s="233"/>
      <c r="VQV15" s="233"/>
      <c r="VQW15" s="233"/>
      <c r="VQX15" s="232"/>
      <c r="VQY15" s="233"/>
      <c r="VQZ15" s="233"/>
      <c r="VRA15" s="233"/>
      <c r="VRB15" s="233"/>
      <c r="VRC15" s="233"/>
      <c r="VRD15" s="233"/>
      <c r="VRE15" s="232"/>
      <c r="VRF15" s="233"/>
      <c r="VRG15" s="233"/>
      <c r="VRH15" s="233"/>
      <c r="VRI15" s="233"/>
      <c r="VRJ15" s="233"/>
      <c r="VRK15" s="233"/>
      <c r="VRL15" s="232"/>
      <c r="VRM15" s="233"/>
      <c r="VRN15" s="233"/>
      <c r="VRO15" s="233"/>
      <c r="VRP15" s="233"/>
      <c r="VRQ15" s="233"/>
      <c r="VRR15" s="233"/>
      <c r="VRS15" s="232"/>
      <c r="VRT15" s="233"/>
      <c r="VRU15" s="233"/>
      <c r="VRV15" s="233"/>
      <c r="VRW15" s="233"/>
      <c r="VRX15" s="233"/>
      <c r="VRY15" s="233"/>
      <c r="VRZ15" s="232"/>
      <c r="VSA15" s="233"/>
      <c r="VSB15" s="233"/>
      <c r="VSC15" s="233"/>
      <c r="VSD15" s="233"/>
      <c r="VSE15" s="233"/>
      <c r="VSF15" s="233"/>
      <c r="VSG15" s="232"/>
      <c r="VSH15" s="233"/>
      <c r="VSI15" s="233"/>
      <c r="VSJ15" s="233"/>
      <c r="VSK15" s="233"/>
      <c r="VSL15" s="233"/>
      <c r="VSM15" s="233"/>
      <c r="VSN15" s="232"/>
      <c r="VSO15" s="233"/>
      <c r="VSP15" s="233"/>
      <c r="VSQ15" s="233"/>
      <c r="VSR15" s="233"/>
      <c r="VSS15" s="233"/>
      <c r="VST15" s="233"/>
      <c r="VSU15" s="232"/>
      <c r="VSV15" s="233"/>
      <c r="VSW15" s="233"/>
      <c r="VSX15" s="233"/>
      <c r="VSY15" s="233"/>
      <c r="VSZ15" s="233"/>
      <c r="VTA15" s="233"/>
      <c r="VTB15" s="232"/>
      <c r="VTC15" s="233"/>
      <c r="VTD15" s="233"/>
      <c r="VTE15" s="233"/>
      <c r="VTF15" s="233"/>
      <c r="VTG15" s="233"/>
      <c r="VTH15" s="233"/>
      <c r="VTI15" s="232"/>
      <c r="VTJ15" s="233"/>
      <c r="VTK15" s="233"/>
      <c r="VTL15" s="233"/>
      <c r="VTM15" s="233"/>
      <c r="VTN15" s="233"/>
      <c r="VTO15" s="233"/>
      <c r="VTP15" s="232"/>
      <c r="VTQ15" s="233"/>
      <c r="VTR15" s="233"/>
      <c r="VTS15" s="233"/>
      <c r="VTT15" s="233"/>
      <c r="VTU15" s="233"/>
      <c r="VTV15" s="233"/>
      <c r="VTW15" s="232"/>
      <c r="VTX15" s="233"/>
      <c r="VTY15" s="233"/>
      <c r="VTZ15" s="233"/>
      <c r="VUA15" s="233"/>
      <c r="VUB15" s="233"/>
      <c r="VUC15" s="233"/>
      <c r="VUD15" s="232"/>
      <c r="VUE15" s="233"/>
      <c r="VUF15" s="233"/>
      <c r="VUG15" s="233"/>
      <c r="VUH15" s="233"/>
      <c r="VUI15" s="233"/>
      <c r="VUJ15" s="233"/>
      <c r="VUK15" s="232"/>
      <c r="VUL15" s="233"/>
      <c r="VUM15" s="233"/>
      <c r="VUN15" s="233"/>
      <c r="VUO15" s="233"/>
      <c r="VUP15" s="233"/>
      <c r="VUQ15" s="233"/>
      <c r="VUR15" s="232"/>
      <c r="VUS15" s="233"/>
      <c r="VUT15" s="233"/>
      <c r="VUU15" s="233"/>
      <c r="VUV15" s="233"/>
      <c r="VUW15" s="233"/>
      <c r="VUX15" s="233"/>
      <c r="VUY15" s="232"/>
      <c r="VUZ15" s="233"/>
      <c r="VVA15" s="233"/>
      <c r="VVB15" s="233"/>
      <c r="VVC15" s="233"/>
      <c r="VVD15" s="233"/>
      <c r="VVE15" s="233"/>
      <c r="VVF15" s="232"/>
      <c r="VVG15" s="233"/>
      <c r="VVH15" s="233"/>
      <c r="VVI15" s="233"/>
      <c r="VVJ15" s="233"/>
      <c r="VVK15" s="233"/>
      <c r="VVL15" s="233"/>
      <c r="VVM15" s="232"/>
      <c r="VVN15" s="233"/>
      <c r="VVO15" s="233"/>
      <c r="VVP15" s="233"/>
      <c r="VVQ15" s="233"/>
      <c r="VVR15" s="233"/>
      <c r="VVS15" s="233"/>
      <c r="VVT15" s="232"/>
      <c r="VVU15" s="233"/>
      <c r="VVV15" s="233"/>
      <c r="VVW15" s="233"/>
      <c r="VVX15" s="233"/>
      <c r="VVY15" s="233"/>
      <c r="VVZ15" s="233"/>
      <c r="VWA15" s="232"/>
      <c r="VWB15" s="233"/>
      <c r="VWC15" s="233"/>
      <c r="VWD15" s="233"/>
      <c r="VWE15" s="233"/>
      <c r="VWF15" s="233"/>
      <c r="VWG15" s="233"/>
      <c r="VWH15" s="232"/>
      <c r="VWI15" s="233"/>
      <c r="VWJ15" s="233"/>
      <c r="VWK15" s="233"/>
      <c r="VWL15" s="233"/>
      <c r="VWM15" s="233"/>
      <c r="VWN15" s="233"/>
      <c r="VWO15" s="232"/>
      <c r="VWP15" s="233"/>
      <c r="VWQ15" s="233"/>
      <c r="VWR15" s="233"/>
      <c r="VWS15" s="233"/>
      <c r="VWT15" s="233"/>
      <c r="VWU15" s="233"/>
      <c r="VWV15" s="232"/>
      <c r="VWW15" s="233"/>
      <c r="VWX15" s="233"/>
      <c r="VWY15" s="233"/>
      <c r="VWZ15" s="233"/>
      <c r="VXA15" s="233"/>
      <c r="VXB15" s="233"/>
      <c r="VXC15" s="232"/>
      <c r="VXD15" s="233"/>
      <c r="VXE15" s="233"/>
      <c r="VXF15" s="233"/>
      <c r="VXG15" s="233"/>
      <c r="VXH15" s="233"/>
      <c r="VXI15" s="233"/>
      <c r="VXJ15" s="232"/>
      <c r="VXK15" s="233"/>
      <c r="VXL15" s="233"/>
      <c r="VXM15" s="233"/>
      <c r="VXN15" s="233"/>
      <c r="VXO15" s="233"/>
      <c r="VXP15" s="233"/>
      <c r="VXQ15" s="232"/>
      <c r="VXR15" s="233"/>
      <c r="VXS15" s="233"/>
      <c r="VXT15" s="233"/>
      <c r="VXU15" s="233"/>
      <c r="VXV15" s="233"/>
      <c r="VXW15" s="233"/>
      <c r="VXX15" s="232"/>
      <c r="VXY15" s="233"/>
      <c r="VXZ15" s="233"/>
      <c r="VYA15" s="233"/>
      <c r="VYB15" s="233"/>
      <c r="VYC15" s="233"/>
      <c r="VYD15" s="233"/>
      <c r="VYE15" s="232"/>
      <c r="VYF15" s="233"/>
      <c r="VYG15" s="233"/>
      <c r="VYH15" s="233"/>
      <c r="VYI15" s="233"/>
      <c r="VYJ15" s="233"/>
      <c r="VYK15" s="233"/>
      <c r="VYL15" s="232"/>
      <c r="VYM15" s="233"/>
      <c r="VYN15" s="233"/>
      <c r="VYO15" s="233"/>
      <c r="VYP15" s="233"/>
      <c r="VYQ15" s="233"/>
      <c r="VYR15" s="233"/>
      <c r="VYS15" s="232"/>
      <c r="VYT15" s="233"/>
      <c r="VYU15" s="233"/>
      <c r="VYV15" s="233"/>
      <c r="VYW15" s="233"/>
      <c r="VYX15" s="233"/>
      <c r="VYY15" s="233"/>
      <c r="VYZ15" s="232"/>
      <c r="VZA15" s="233"/>
      <c r="VZB15" s="233"/>
      <c r="VZC15" s="233"/>
      <c r="VZD15" s="233"/>
      <c r="VZE15" s="233"/>
      <c r="VZF15" s="233"/>
      <c r="VZG15" s="232"/>
      <c r="VZH15" s="233"/>
      <c r="VZI15" s="233"/>
      <c r="VZJ15" s="233"/>
      <c r="VZK15" s="233"/>
      <c r="VZL15" s="233"/>
      <c r="VZM15" s="233"/>
      <c r="VZN15" s="232"/>
      <c r="VZO15" s="233"/>
      <c r="VZP15" s="233"/>
      <c r="VZQ15" s="233"/>
      <c r="VZR15" s="233"/>
      <c r="VZS15" s="233"/>
      <c r="VZT15" s="233"/>
      <c r="VZU15" s="232"/>
      <c r="VZV15" s="233"/>
      <c r="VZW15" s="233"/>
      <c r="VZX15" s="233"/>
      <c r="VZY15" s="233"/>
      <c r="VZZ15" s="233"/>
      <c r="WAA15" s="233"/>
      <c r="WAB15" s="232"/>
      <c r="WAC15" s="233"/>
      <c r="WAD15" s="233"/>
      <c r="WAE15" s="233"/>
      <c r="WAF15" s="233"/>
      <c r="WAG15" s="233"/>
      <c r="WAH15" s="233"/>
      <c r="WAI15" s="232"/>
      <c r="WAJ15" s="233"/>
      <c r="WAK15" s="233"/>
      <c r="WAL15" s="233"/>
      <c r="WAM15" s="233"/>
      <c r="WAN15" s="233"/>
      <c r="WAO15" s="233"/>
      <c r="WAP15" s="232"/>
      <c r="WAQ15" s="233"/>
      <c r="WAR15" s="233"/>
      <c r="WAS15" s="233"/>
      <c r="WAT15" s="233"/>
      <c r="WAU15" s="233"/>
      <c r="WAV15" s="233"/>
      <c r="WAW15" s="232"/>
      <c r="WAX15" s="233"/>
      <c r="WAY15" s="233"/>
      <c r="WAZ15" s="233"/>
      <c r="WBA15" s="233"/>
      <c r="WBB15" s="233"/>
      <c r="WBC15" s="233"/>
      <c r="WBD15" s="232"/>
      <c r="WBE15" s="233"/>
      <c r="WBF15" s="233"/>
      <c r="WBG15" s="233"/>
      <c r="WBH15" s="233"/>
      <c r="WBI15" s="233"/>
      <c r="WBJ15" s="233"/>
      <c r="WBK15" s="232"/>
      <c r="WBL15" s="233"/>
      <c r="WBM15" s="233"/>
      <c r="WBN15" s="233"/>
      <c r="WBO15" s="233"/>
      <c r="WBP15" s="233"/>
      <c r="WBQ15" s="233"/>
      <c r="WBR15" s="232"/>
      <c r="WBS15" s="233"/>
      <c r="WBT15" s="233"/>
      <c r="WBU15" s="233"/>
      <c r="WBV15" s="233"/>
      <c r="WBW15" s="233"/>
      <c r="WBX15" s="233"/>
      <c r="WBY15" s="232"/>
      <c r="WBZ15" s="233"/>
      <c r="WCA15" s="233"/>
      <c r="WCB15" s="233"/>
      <c r="WCC15" s="233"/>
      <c r="WCD15" s="233"/>
      <c r="WCE15" s="233"/>
      <c r="WCF15" s="232"/>
      <c r="WCG15" s="233"/>
      <c r="WCH15" s="233"/>
      <c r="WCI15" s="233"/>
      <c r="WCJ15" s="233"/>
      <c r="WCK15" s="233"/>
      <c r="WCL15" s="233"/>
      <c r="WCM15" s="232"/>
      <c r="WCN15" s="233"/>
      <c r="WCO15" s="233"/>
      <c r="WCP15" s="233"/>
      <c r="WCQ15" s="233"/>
      <c r="WCR15" s="233"/>
      <c r="WCS15" s="233"/>
      <c r="WCT15" s="232"/>
      <c r="WCU15" s="233"/>
      <c r="WCV15" s="233"/>
      <c r="WCW15" s="233"/>
      <c r="WCX15" s="233"/>
      <c r="WCY15" s="233"/>
      <c r="WCZ15" s="233"/>
      <c r="WDA15" s="232"/>
      <c r="WDB15" s="233"/>
      <c r="WDC15" s="233"/>
      <c r="WDD15" s="233"/>
      <c r="WDE15" s="233"/>
      <c r="WDF15" s="233"/>
      <c r="WDG15" s="233"/>
      <c r="WDH15" s="232"/>
      <c r="WDI15" s="233"/>
      <c r="WDJ15" s="233"/>
      <c r="WDK15" s="233"/>
      <c r="WDL15" s="233"/>
      <c r="WDM15" s="233"/>
      <c r="WDN15" s="233"/>
      <c r="WDO15" s="232"/>
      <c r="WDP15" s="233"/>
      <c r="WDQ15" s="233"/>
      <c r="WDR15" s="233"/>
      <c r="WDS15" s="233"/>
      <c r="WDT15" s="233"/>
      <c r="WDU15" s="233"/>
      <c r="WDV15" s="232"/>
      <c r="WDW15" s="233"/>
      <c r="WDX15" s="233"/>
      <c r="WDY15" s="233"/>
      <c r="WDZ15" s="233"/>
      <c r="WEA15" s="233"/>
      <c r="WEB15" s="233"/>
      <c r="WEC15" s="232"/>
      <c r="WED15" s="233"/>
      <c r="WEE15" s="233"/>
      <c r="WEF15" s="233"/>
      <c r="WEG15" s="233"/>
      <c r="WEH15" s="233"/>
      <c r="WEI15" s="233"/>
      <c r="WEJ15" s="232"/>
      <c r="WEK15" s="233"/>
      <c r="WEL15" s="233"/>
      <c r="WEM15" s="233"/>
      <c r="WEN15" s="233"/>
      <c r="WEO15" s="233"/>
      <c r="WEP15" s="233"/>
      <c r="WEQ15" s="232"/>
      <c r="WER15" s="233"/>
      <c r="WES15" s="233"/>
      <c r="WET15" s="233"/>
      <c r="WEU15" s="233"/>
      <c r="WEV15" s="233"/>
      <c r="WEW15" s="233"/>
      <c r="WEX15" s="232"/>
      <c r="WEY15" s="233"/>
      <c r="WEZ15" s="233"/>
      <c r="WFA15" s="233"/>
      <c r="WFB15" s="233"/>
      <c r="WFC15" s="233"/>
      <c r="WFD15" s="233"/>
      <c r="WFE15" s="232"/>
      <c r="WFF15" s="233"/>
      <c r="WFG15" s="233"/>
      <c r="WFH15" s="233"/>
      <c r="WFI15" s="233"/>
      <c r="WFJ15" s="233"/>
      <c r="WFK15" s="233"/>
      <c r="WFL15" s="232"/>
      <c r="WFM15" s="233"/>
      <c r="WFN15" s="233"/>
      <c r="WFO15" s="233"/>
      <c r="WFP15" s="233"/>
      <c r="WFQ15" s="233"/>
      <c r="WFR15" s="233"/>
      <c r="WFS15" s="232"/>
      <c r="WFT15" s="233"/>
      <c r="WFU15" s="233"/>
      <c r="WFV15" s="233"/>
      <c r="WFW15" s="233"/>
      <c r="WFX15" s="233"/>
      <c r="WFY15" s="233"/>
      <c r="WFZ15" s="232"/>
      <c r="WGA15" s="233"/>
      <c r="WGB15" s="233"/>
      <c r="WGC15" s="233"/>
      <c r="WGD15" s="233"/>
      <c r="WGE15" s="233"/>
      <c r="WGF15" s="233"/>
      <c r="WGG15" s="232"/>
      <c r="WGH15" s="233"/>
      <c r="WGI15" s="233"/>
      <c r="WGJ15" s="233"/>
      <c r="WGK15" s="233"/>
      <c r="WGL15" s="233"/>
      <c r="WGM15" s="233"/>
      <c r="WGN15" s="232"/>
      <c r="WGO15" s="233"/>
      <c r="WGP15" s="233"/>
      <c r="WGQ15" s="233"/>
      <c r="WGR15" s="233"/>
      <c r="WGS15" s="233"/>
      <c r="WGT15" s="233"/>
      <c r="WGU15" s="232"/>
      <c r="WGV15" s="233"/>
      <c r="WGW15" s="233"/>
      <c r="WGX15" s="233"/>
      <c r="WGY15" s="233"/>
      <c r="WGZ15" s="233"/>
      <c r="WHA15" s="233"/>
      <c r="WHB15" s="232"/>
      <c r="WHC15" s="233"/>
      <c r="WHD15" s="233"/>
      <c r="WHE15" s="233"/>
      <c r="WHF15" s="233"/>
      <c r="WHG15" s="233"/>
      <c r="WHH15" s="233"/>
      <c r="WHI15" s="232"/>
      <c r="WHJ15" s="233"/>
      <c r="WHK15" s="233"/>
      <c r="WHL15" s="233"/>
      <c r="WHM15" s="233"/>
      <c r="WHN15" s="233"/>
      <c r="WHO15" s="233"/>
      <c r="WHP15" s="232"/>
      <c r="WHQ15" s="233"/>
      <c r="WHR15" s="233"/>
      <c r="WHS15" s="233"/>
      <c r="WHT15" s="233"/>
      <c r="WHU15" s="233"/>
      <c r="WHV15" s="233"/>
      <c r="WHW15" s="232"/>
      <c r="WHX15" s="233"/>
      <c r="WHY15" s="233"/>
      <c r="WHZ15" s="233"/>
      <c r="WIA15" s="233"/>
      <c r="WIB15" s="233"/>
      <c r="WIC15" s="233"/>
      <c r="WID15" s="232"/>
      <c r="WIE15" s="233"/>
      <c r="WIF15" s="233"/>
      <c r="WIG15" s="233"/>
      <c r="WIH15" s="233"/>
      <c r="WII15" s="233"/>
      <c r="WIJ15" s="233"/>
      <c r="WIK15" s="232"/>
      <c r="WIL15" s="233"/>
      <c r="WIM15" s="233"/>
      <c r="WIN15" s="233"/>
      <c r="WIO15" s="233"/>
      <c r="WIP15" s="233"/>
      <c r="WIQ15" s="233"/>
      <c r="WIR15" s="232"/>
      <c r="WIS15" s="233"/>
      <c r="WIT15" s="233"/>
      <c r="WIU15" s="233"/>
      <c r="WIV15" s="233"/>
      <c r="WIW15" s="233"/>
      <c r="WIX15" s="233"/>
      <c r="WIY15" s="232"/>
      <c r="WIZ15" s="233"/>
      <c r="WJA15" s="233"/>
      <c r="WJB15" s="233"/>
      <c r="WJC15" s="233"/>
      <c r="WJD15" s="233"/>
      <c r="WJE15" s="233"/>
      <c r="WJF15" s="232"/>
      <c r="WJG15" s="233"/>
      <c r="WJH15" s="233"/>
      <c r="WJI15" s="233"/>
      <c r="WJJ15" s="233"/>
      <c r="WJK15" s="233"/>
      <c r="WJL15" s="233"/>
      <c r="WJM15" s="232"/>
      <c r="WJN15" s="233"/>
      <c r="WJO15" s="233"/>
      <c r="WJP15" s="233"/>
      <c r="WJQ15" s="233"/>
      <c r="WJR15" s="233"/>
      <c r="WJS15" s="233"/>
      <c r="WJT15" s="232"/>
      <c r="WJU15" s="233"/>
      <c r="WJV15" s="233"/>
      <c r="WJW15" s="233"/>
      <c r="WJX15" s="233"/>
      <c r="WJY15" s="233"/>
      <c r="WJZ15" s="233"/>
      <c r="WKA15" s="232"/>
      <c r="WKB15" s="233"/>
      <c r="WKC15" s="233"/>
      <c r="WKD15" s="233"/>
      <c r="WKE15" s="233"/>
      <c r="WKF15" s="233"/>
      <c r="WKG15" s="233"/>
      <c r="WKH15" s="232"/>
      <c r="WKI15" s="233"/>
      <c r="WKJ15" s="233"/>
      <c r="WKK15" s="233"/>
      <c r="WKL15" s="233"/>
      <c r="WKM15" s="233"/>
      <c r="WKN15" s="233"/>
      <c r="WKO15" s="232"/>
      <c r="WKP15" s="233"/>
      <c r="WKQ15" s="233"/>
      <c r="WKR15" s="233"/>
      <c r="WKS15" s="233"/>
      <c r="WKT15" s="233"/>
      <c r="WKU15" s="233"/>
      <c r="WKV15" s="232"/>
      <c r="WKW15" s="233"/>
      <c r="WKX15" s="233"/>
      <c r="WKY15" s="233"/>
      <c r="WKZ15" s="233"/>
      <c r="WLA15" s="233"/>
      <c r="WLB15" s="233"/>
      <c r="WLC15" s="232"/>
      <c r="WLD15" s="233"/>
      <c r="WLE15" s="233"/>
      <c r="WLF15" s="233"/>
      <c r="WLG15" s="233"/>
      <c r="WLH15" s="233"/>
      <c r="WLI15" s="233"/>
      <c r="WLJ15" s="232"/>
      <c r="WLK15" s="233"/>
      <c r="WLL15" s="233"/>
      <c r="WLM15" s="233"/>
      <c r="WLN15" s="233"/>
      <c r="WLO15" s="233"/>
      <c r="WLP15" s="233"/>
      <c r="WLQ15" s="232"/>
      <c r="WLR15" s="233"/>
      <c r="WLS15" s="233"/>
      <c r="WLT15" s="233"/>
      <c r="WLU15" s="233"/>
      <c r="WLV15" s="233"/>
      <c r="WLW15" s="233"/>
      <c r="WLX15" s="232"/>
      <c r="WLY15" s="233"/>
      <c r="WLZ15" s="233"/>
      <c r="WMA15" s="233"/>
      <c r="WMB15" s="233"/>
      <c r="WMC15" s="233"/>
      <c r="WMD15" s="233"/>
      <c r="WME15" s="232"/>
      <c r="WMF15" s="233"/>
      <c r="WMG15" s="233"/>
      <c r="WMH15" s="233"/>
      <c r="WMI15" s="233"/>
      <c r="WMJ15" s="233"/>
      <c r="WMK15" s="233"/>
      <c r="WML15" s="232"/>
      <c r="WMM15" s="233"/>
      <c r="WMN15" s="233"/>
      <c r="WMO15" s="233"/>
      <c r="WMP15" s="233"/>
      <c r="WMQ15" s="233"/>
      <c r="WMR15" s="233"/>
      <c r="WMS15" s="232"/>
      <c r="WMT15" s="233"/>
      <c r="WMU15" s="233"/>
      <c r="WMV15" s="233"/>
      <c r="WMW15" s="233"/>
      <c r="WMX15" s="233"/>
      <c r="WMY15" s="233"/>
      <c r="WMZ15" s="232"/>
      <c r="WNA15" s="233"/>
      <c r="WNB15" s="233"/>
      <c r="WNC15" s="233"/>
      <c r="WND15" s="233"/>
      <c r="WNE15" s="233"/>
      <c r="WNF15" s="233"/>
      <c r="WNG15" s="232"/>
      <c r="WNH15" s="233"/>
      <c r="WNI15" s="233"/>
      <c r="WNJ15" s="233"/>
      <c r="WNK15" s="233"/>
      <c r="WNL15" s="233"/>
      <c r="WNM15" s="233"/>
      <c r="WNN15" s="232"/>
      <c r="WNO15" s="233"/>
      <c r="WNP15" s="233"/>
      <c r="WNQ15" s="233"/>
      <c r="WNR15" s="233"/>
      <c r="WNS15" s="233"/>
      <c r="WNT15" s="233"/>
      <c r="WNU15" s="232"/>
      <c r="WNV15" s="233"/>
      <c r="WNW15" s="233"/>
      <c r="WNX15" s="233"/>
      <c r="WNY15" s="233"/>
      <c r="WNZ15" s="233"/>
      <c r="WOA15" s="233"/>
      <c r="WOB15" s="232"/>
      <c r="WOC15" s="233"/>
      <c r="WOD15" s="233"/>
      <c r="WOE15" s="233"/>
      <c r="WOF15" s="233"/>
      <c r="WOG15" s="233"/>
      <c r="WOH15" s="233"/>
      <c r="WOI15" s="232"/>
      <c r="WOJ15" s="233"/>
      <c r="WOK15" s="233"/>
      <c r="WOL15" s="233"/>
      <c r="WOM15" s="233"/>
      <c r="WON15" s="233"/>
      <c r="WOO15" s="233"/>
      <c r="WOP15" s="232"/>
      <c r="WOQ15" s="233"/>
      <c r="WOR15" s="233"/>
      <c r="WOS15" s="233"/>
      <c r="WOT15" s="233"/>
      <c r="WOU15" s="233"/>
      <c r="WOV15" s="233"/>
      <c r="WOW15" s="232"/>
      <c r="WOX15" s="233"/>
      <c r="WOY15" s="233"/>
      <c r="WOZ15" s="233"/>
      <c r="WPA15" s="233"/>
      <c r="WPB15" s="233"/>
      <c r="WPC15" s="233"/>
      <c r="WPD15" s="232"/>
      <c r="WPE15" s="233"/>
      <c r="WPF15" s="233"/>
      <c r="WPG15" s="233"/>
      <c r="WPH15" s="233"/>
      <c r="WPI15" s="233"/>
      <c r="WPJ15" s="233"/>
      <c r="WPK15" s="232"/>
      <c r="WPL15" s="233"/>
      <c r="WPM15" s="233"/>
      <c r="WPN15" s="233"/>
      <c r="WPO15" s="233"/>
      <c r="WPP15" s="233"/>
      <c r="WPQ15" s="233"/>
      <c r="WPR15" s="232"/>
      <c r="WPS15" s="233"/>
      <c r="WPT15" s="233"/>
      <c r="WPU15" s="233"/>
      <c r="WPV15" s="233"/>
      <c r="WPW15" s="233"/>
      <c r="WPX15" s="233"/>
      <c r="WPY15" s="232"/>
      <c r="WPZ15" s="233"/>
      <c r="WQA15" s="233"/>
      <c r="WQB15" s="233"/>
      <c r="WQC15" s="233"/>
      <c r="WQD15" s="233"/>
      <c r="WQE15" s="233"/>
      <c r="WQF15" s="232"/>
      <c r="WQG15" s="233"/>
      <c r="WQH15" s="233"/>
      <c r="WQI15" s="233"/>
      <c r="WQJ15" s="233"/>
      <c r="WQK15" s="233"/>
      <c r="WQL15" s="233"/>
      <c r="WQM15" s="232"/>
      <c r="WQN15" s="233"/>
      <c r="WQO15" s="233"/>
      <c r="WQP15" s="233"/>
      <c r="WQQ15" s="233"/>
      <c r="WQR15" s="233"/>
      <c r="WQS15" s="233"/>
      <c r="WQT15" s="232"/>
      <c r="WQU15" s="233"/>
      <c r="WQV15" s="233"/>
      <c r="WQW15" s="233"/>
      <c r="WQX15" s="233"/>
      <c r="WQY15" s="233"/>
      <c r="WQZ15" s="233"/>
      <c r="WRA15" s="232"/>
      <c r="WRB15" s="233"/>
      <c r="WRC15" s="233"/>
      <c r="WRD15" s="233"/>
      <c r="WRE15" s="233"/>
      <c r="WRF15" s="233"/>
      <c r="WRG15" s="233"/>
      <c r="WRH15" s="232"/>
      <c r="WRI15" s="233"/>
      <c r="WRJ15" s="233"/>
      <c r="WRK15" s="233"/>
      <c r="WRL15" s="233"/>
      <c r="WRM15" s="233"/>
      <c r="WRN15" s="233"/>
      <c r="WRO15" s="232"/>
      <c r="WRP15" s="233"/>
      <c r="WRQ15" s="233"/>
      <c r="WRR15" s="233"/>
      <c r="WRS15" s="233"/>
      <c r="WRT15" s="233"/>
      <c r="WRU15" s="233"/>
      <c r="WRV15" s="232"/>
      <c r="WRW15" s="233"/>
      <c r="WRX15" s="233"/>
      <c r="WRY15" s="233"/>
      <c r="WRZ15" s="233"/>
      <c r="WSA15" s="233"/>
      <c r="WSB15" s="233"/>
      <c r="WSC15" s="232"/>
      <c r="WSD15" s="233"/>
      <c r="WSE15" s="233"/>
      <c r="WSF15" s="233"/>
      <c r="WSG15" s="233"/>
      <c r="WSH15" s="233"/>
      <c r="WSI15" s="233"/>
      <c r="WSJ15" s="232"/>
      <c r="WSK15" s="233"/>
      <c r="WSL15" s="233"/>
      <c r="WSM15" s="233"/>
      <c r="WSN15" s="233"/>
      <c r="WSO15" s="233"/>
      <c r="WSP15" s="233"/>
      <c r="WSQ15" s="232"/>
      <c r="WSR15" s="233"/>
      <c r="WSS15" s="233"/>
      <c r="WST15" s="233"/>
      <c r="WSU15" s="233"/>
      <c r="WSV15" s="233"/>
      <c r="WSW15" s="233"/>
      <c r="WSX15" s="232"/>
      <c r="WSY15" s="233"/>
      <c r="WSZ15" s="233"/>
      <c r="WTA15" s="233"/>
      <c r="WTB15" s="233"/>
      <c r="WTC15" s="233"/>
      <c r="WTD15" s="233"/>
      <c r="WTE15" s="232"/>
      <c r="WTF15" s="233"/>
      <c r="WTG15" s="233"/>
      <c r="WTH15" s="233"/>
      <c r="WTI15" s="233"/>
      <c r="WTJ15" s="233"/>
      <c r="WTK15" s="233"/>
      <c r="WTL15" s="232"/>
      <c r="WTM15" s="233"/>
      <c r="WTN15" s="233"/>
      <c r="WTO15" s="233"/>
      <c r="WTP15" s="233"/>
      <c r="WTQ15" s="233"/>
      <c r="WTR15" s="233"/>
      <c r="WTS15" s="232"/>
      <c r="WTT15" s="233"/>
      <c r="WTU15" s="233"/>
      <c r="WTV15" s="233"/>
      <c r="WTW15" s="233"/>
      <c r="WTX15" s="233"/>
      <c r="WTY15" s="233"/>
      <c r="WTZ15" s="232"/>
      <c r="WUA15" s="233"/>
      <c r="WUB15" s="233"/>
      <c r="WUC15" s="233"/>
      <c r="WUD15" s="233"/>
      <c r="WUE15" s="233"/>
      <c r="WUF15" s="233"/>
      <c r="WUG15" s="232"/>
      <c r="WUH15" s="233"/>
      <c r="WUI15" s="233"/>
      <c r="WUJ15" s="233"/>
      <c r="WUK15" s="233"/>
      <c r="WUL15" s="233"/>
      <c r="WUM15" s="233"/>
      <c r="WUN15" s="232"/>
      <c r="WUO15" s="233"/>
      <c r="WUP15" s="233"/>
      <c r="WUQ15" s="233"/>
      <c r="WUR15" s="233"/>
      <c r="WUS15" s="233"/>
      <c r="WUT15" s="233"/>
      <c r="WUU15" s="232"/>
      <c r="WUV15" s="233"/>
      <c r="WUW15" s="233"/>
      <c r="WUX15" s="233"/>
      <c r="WUY15" s="233"/>
      <c r="WUZ15" s="233"/>
      <c r="WVA15" s="233"/>
      <c r="WVB15" s="232"/>
      <c r="WVC15" s="233"/>
      <c r="WVD15" s="233"/>
      <c r="WVE15" s="233"/>
      <c r="WVF15" s="233"/>
      <c r="WVG15" s="233"/>
      <c r="WVH15" s="233"/>
      <c r="WVI15" s="232"/>
      <c r="WVJ15" s="233"/>
      <c r="WVK15" s="233"/>
      <c r="WVL15" s="233"/>
      <c r="WVM15" s="233"/>
      <c r="WVN15" s="233"/>
      <c r="WVO15" s="233"/>
      <c r="WVP15" s="232"/>
      <c r="WVQ15" s="233"/>
      <c r="WVR15" s="233"/>
      <c r="WVS15" s="233"/>
      <c r="WVT15" s="233"/>
      <c r="WVU15" s="233"/>
      <c r="WVV15" s="233"/>
      <c r="WVW15" s="232"/>
      <c r="WVX15" s="233"/>
      <c r="WVY15" s="233"/>
      <c r="WVZ15" s="233"/>
      <c r="WWA15" s="233"/>
      <c r="WWB15" s="233"/>
      <c r="WWC15" s="233"/>
      <c r="WWD15" s="232"/>
      <c r="WWE15" s="233"/>
      <c r="WWF15" s="233"/>
      <c r="WWG15" s="233"/>
      <c r="WWH15" s="233"/>
      <c r="WWI15" s="233"/>
      <c r="WWJ15" s="233"/>
      <c r="WWK15" s="232"/>
      <c r="WWL15" s="233"/>
      <c r="WWM15" s="233"/>
      <c r="WWN15" s="233"/>
      <c r="WWO15" s="233"/>
      <c r="WWP15" s="233"/>
      <c r="WWQ15" s="233"/>
      <c r="WWR15" s="232"/>
      <c r="WWS15" s="233"/>
      <c r="WWT15" s="233"/>
      <c r="WWU15" s="233"/>
      <c r="WWV15" s="233"/>
      <c r="WWW15" s="233"/>
      <c r="WWX15" s="233"/>
      <c r="WWY15" s="232"/>
      <c r="WWZ15" s="233"/>
      <c r="WXA15" s="233"/>
      <c r="WXB15" s="233"/>
      <c r="WXC15" s="233"/>
      <c r="WXD15" s="233"/>
      <c r="WXE15" s="233"/>
      <c r="WXF15" s="232"/>
      <c r="WXG15" s="233"/>
      <c r="WXH15" s="233"/>
      <c r="WXI15" s="233"/>
      <c r="WXJ15" s="233"/>
      <c r="WXK15" s="233"/>
      <c r="WXL15" s="233"/>
      <c r="WXM15" s="232"/>
      <c r="WXN15" s="233"/>
      <c r="WXO15" s="233"/>
      <c r="WXP15" s="233"/>
      <c r="WXQ15" s="233"/>
      <c r="WXR15" s="233"/>
      <c r="WXS15" s="233"/>
      <c r="WXT15" s="232"/>
      <c r="WXU15" s="233"/>
      <c r="WXV15" s="233"/>
      <c r="WXW15" s="233"/>
      <c r="WXX15" s="233"/>
      <c r="WXY15" s="233"/>
      <c r="WXZ15" s="233"/>
      <c r="WYA15" s="232"/>
      <c r="WYB15" s="233"/>
      <c r="WYC15" s="233"/>
      <c r="WYD15" s="233"/>
      <c r="WYE15" s="233"/>
      <c r="WYF15" s="233"/>
      <c r="WYG15" s="233"/>
      <c r="WYH15" s="232"/>
      <c r="WYI15" s="233"/>
      <c r="WYJ15" s="233"/>
      <c r="WYK15" s="233"/>
      <c r="WYL15" s="233"/>
      <c r="WYM15" s="233"/>
      <c r="WYN15" s="233"/>
      <c r="WYO15" s="232"/>
      <c r="WYP15" s="233"/>
      <c r="WYQ15" s="233"/>
      <c r="WYR15" s="233"/>
      <c r="WYS15" s="233"/>
      <c r="WYT15" s="233"/>
      <c r="WYU15" s="233"/>
      <c r="WYV15" s="232"/>
      <c r="WYW15" s="233"/>
      <c r="WYX15" s="233"/>
      <c r="WYY15" s="233"/>
      <c r="WYZ15" s="233"/>
      <c r="WZA15" s="233"/>
      <c r="WZB15" s="233"/>
      <c r="WZC15" s="232"/>
      <c r="WZD15" s="233"/>
      <c r="WZE15" s="233"/>
      <c r="WZF15" s="233"/>
      <c r="WZG15" s="233"/>
      <c r="WZH15" s="233"/>
      <c r="WZI15" s="233"/>
      <c r="WZJ15" s="232"/>
      <c r="WZK15" s="233"/>
      <c r="WZL15" s="233"/>
      <c r="WZM15" s="233"/>
      <c r="WZN15" s="233"/>
      <c r="WZO15" s="233"/>
      <c r="WZP15" s="233"/>
      <c r="WZQ15" s="232"/>
      <c r="WZR15" s="233"/>
      <c r="WZS15" s="233"/>
      <c r="WZT15" s="233"/>
      <c r="WZU15" s="233"/>
      <c r="WZV15" s="233"/>
      <c r="WZW15" s="233"/>
      <c r="WZX15" s="232"/>
      <c r="WZY15" s="233"/>
      <c r="WZZ15" s="233"/>
      <c r="XAA15" s="233"/>
      <c r="XAB15" s="233"/>
      <c r="XAC15" s="233"/>
      <c r="XAD15" s="233"/>
      <c r="XAE15" s="232"/>
      <c r="XAF15" s="233"/>
      <c r="XAG15" s="233"/>
      <c r="XAH15" s="233"/>
      <c r="XAI15" s="233"/>
      <c r="XAJ15" s="233"/>
      <c r="XAK15" s="233"/>
      <c r="XAL15" s="232"/>
      <c r="XAM15" s="233"/>
      <c r="XAN15" s="233"/>
      <c r="XAO15" s="233"/>
      <c r="XAP15" s="233"/>
      <c r="XAQ15" s="233"/>
      <c r="XAR15" s="233"/>
      <c r="XAS15" s="232"/>
      <c r="XAT15" s="233"/>
      <c r="XAU15" s="233"/>
      <c r="XAV15" s="233"/>
      <c r="XAW15" s="233"/>
      <c r="XAX15" s="233"/>
      <c r="XAY15" s="233"/>
      <c r="XAZ15" s="232"/>
      <c r="XBA15" s="233"/>
      <c r="XBB15" s="233"/>
      <c r="XBC15" s="233"/>
      <c r="XBD15" s="233"/>
      <c r="XBE15" s="233"/>
      <c r="XBF15" s="233"/>
      <c r="XBG15" s="232"/>
      <c r="XBH15" s="233"/>
      <c r="XBI15" s="233"/>
      <c r="XBJ15" s="233"/>
      <c r="XBK15" s="233"/>
      <c r="XBL15" s="233"/>
      <c r="XBM15" s="233"/>
      <c r="XBN15" s="232"/>
      <c r="XBO15" s="233"/>
      <c r="XBP15" s="233"/>
      <c r="XBQ15" s="233"/>
      <c r="XBR15" s="233"/>
      <c r="XBS15" s="233"/>
      <c r="XBT15" s="233"/>
      <c r="XBU15" s="232"/>
      <c r="XBV15" s="233"/>
      <c r="XBW15" s="233"/>
      <c r="XBX15" s="233"/>
      <c r="XBY15" s="233"/>
      <c r="XBZ15" s="233"/>
      <c r="XCA15" s="233"/>
      <c r="XCB15" s="232"/>
      <c r="XCC15" s="233"/>
      <c r="XCD15" s="233"/>
      <c r="XCE15" s="233"/>
      <c r="XCF15" s="233"/>
      <c r="XCG15" s="233"/>
      <c r="XCH15" s="233"/>
      <c r="XCI15" s="232"/>
      <c r="XCJ15" s="233"/>
      <c r="XCK15" s="233"/>
      <c r="XCL15" s="233"/>
      <c r="XCM15" s="233"/>
      <c r="XCN15" s="233"/>
      <c r="XCO15" s="233"/>
      <c r="XCP15" s="232"/>
      <c r="XCQ15" s="233"/>
      <c r="XCR15" s="233"/>
      <c r="XCS15" s="233"/>
      <c r="XCT15" s="233"/>
      <c r="XCU15" s="233"/>
      <c r="XCV15" s="233"/>
      <c r="XCW15" s="232"/>
      <c r="XCX15" s="233"/>
      <c r="XCY15" s="233"/>
      <c r="XCZ15" s="233"/>
      <c r="XDA15" s="233"/>
      <c r="XDB15" s="233"/>
      <c r="XDC15" s="233"/>
      <c r="XDD15" s="232"/>
      <c r="XDE15" s="233"/>
      <c r="XDF15" s="233"/>
      <c r="XDG15" s="233"/>
      <c r="XDH15" s="233"/>
      <c r="XDI15" s="233"/>
      <c r="XDJ15" s="233"/>
      <c r="XDK15" s="232"/>
      <c r="XDL15" s="233"/>
      <c r="XDM15" s="233"/>
      <c r="XDN15" s="233"/>
      <c r="XDO15" s="233"/>
      <c r="XDP15" s="233"/>
      <c r="XDQ15" s="233"/>
      <c r="XDR15" s="232"/>
      <c r="XDS15" s="233"/>
      <c r="XDT15" s="233"/>
      <c r="XDU15" s="233"/>
      <c r="XDV15" s="233"/>
      <c r="XDW15" s="233"/>
      <c r="XDX15" s="233"/>
      <c r="XDY15" s="232"/>
      <c r="XDZ15" s="233"/>
      <c r="XEA15" s="233"/>
      <c r="XEB15" s="233"/>
      <c r="XEC15" s="233"/>
      <c r="XED15" s="233"/>
      <c r="XEE15" s="233"/>
      <c r="XEF15" s="232"/>
      <c r="XEG15" s="233"/>
      <c r="XEH15" s="233"/>
      <c r="XEI15" s="233"/>
      <c r="XEJ15" s="233"/>
      <c r="XEK15" s="233"/>
      <c r="XEL15" s="233"/>
      <c r="XEM15" s="232"/>
      <c r="XEN15" s="233"/>
      <c r="XEO15" s="233"/>
      <c r="XEP15" s="233"/>
      <c r="XEQ15" s="233"/>
      <c r="XER15" s="233"/>
      <c r="XES15" s="233"/>
      <c r="XET15" s="232"/>
      <c r="XEU15" s="233"/>
      <c r="XEV15" s="233"/>
      <c r="XEW15" s="233"/>
      <c r="XEX15" s="233"/>
      <c r="XEY15" s="233"/>
      <c r="XEZ15" s="233"/>
      <c r="XFA15" s="232"/>
      <c r="XFB15" s="233"/>
      <c r="XFC15" s="233"/>
      <c r="XFD15" s="233"/>
    </row>
    <row r="16" spans="1:16384" s="11" customFormat="1" ht="10.5" customHeight="1" x14ac:dyDescent="0.3">
      <c r="A16" s="25"/>
      <c r="C16" s="161"/>
      <c r="D16" s="149"/>
      <c r="E16" s="166"/>
      <c r="H16" s="176"/>
      <c r="I16" s="177"/>
      <c r="J16" s="177"/>
      <c r="K16" s="177"/>
      <c r="L16" s="177"/>
      <c r="M16" s="177"/>
    </row>
    <row r="17" spans="1:16384" s="11" customFormat="1" ht="15.6" x14ac:dyDescent="0.3">
      <c r="A17" s="238" t="str">
        <f>CONCATENATE("для производства работ: ",H17)</f>
        <v xml:space="preserve">для производства работ: </v>
      </c>
      <c r="B17" s="238"/>
      <c r="C17" s="238"/>
      <c r="D17" s="238"/>
      <c r="E17" s="238"/>
      <c r="F17" s="238"/>
      <c r="G17" s="238"/>
      <c r="H17" s="179" t="str">
        <f>IF(Опросный_лист!C160="","",Опросный_лист!C160)</f>
        <v/>
      </c>
      <c r="I17" s="179"/>
      <c r="J17" s="179"/>
      <c r="K17" s="179"/>
      <c r="L17" s="179"/>
      <c r="M17" s="179"/>
      <c r="N17" s="12"/>
      <c r="O17" s="232"/>
      <c r="P17" s="233"/>
      <c r="Q17" s="233"/>
      <c r="R17" s="233"/>
      <c r="S17" s="233"/>
      <c r="T17" s="233"/>
      <c r="U17" s="233"/>
      <c r="V17" s="232"/>
      <c r="W17" s="233"/>
      <c r="X17" s="233"/>
      <c r="Y17" s="233"/>
      <c r="Z17" s="233"/>
      <c r="AA17" s="233"/>
      <c r="AB17" s="233"/>
      <c r="AC17" s="232"/>
      <c r="AD17" s="233"/>
      <c r="AE17" s="233"/>
      <c r="AF17" s="233"/>
      <c r="AG17" s="233"/>
      <c r="AH17" s="233"/>
      <c r="AI17" s="233"/>
      <c r="AJ17" s="232"/>
      <c r="AK17" s="233"/>
      <c r="AL17" s="233"/>
      <c r="AM17" s="233"/>
      <c r="AN17" s="233"/>
      <c r="AO17" s="233"/>
      <c r="AP17" s="233"/>
      <c r="AQ17" s="232"/>
      <c r="AR17" s="233"/>
      <c r="AS17" s="233"/>
      <c r="AT17" s="233"/>
      <c r="AU17" s="233"/>
      <c r="AV17" s="233"/>
      <c r="AW17" s="233"/>
      <c r="AX17" s="232"/>
      <c r="AY17" s="233"/>
      <c r="AZ17" s="233"/>
      <c r="BA17" s="233"/>
      <c r="BB17" s="233"/>
      <c r="BC17" s="233"/>
      <c r="BD17" s="233"/>
      <c r="BE17" s="232"/>
      <c r="BF17" s="233"/>
      <c r="BG17" s="233"/>
      <c r="BH17" s="233"/>
      <c r="BI17" s="233"/>
      <c r="BJ17" s="233"/>
      <c r="BK17" s="233"/>
      <c r="BL17" s="232"/>
      <c r="BM17" s="233"/>
      <c r="BN17" s="233"/>
      <c r="BO17" s="233"/>
      <c r="BP17" s="233"/>
      <c r="BQ17" s="233"/>
      <c r="BR17" s="233"/>
      <c r="BS17" s="232"/>
      <c r="BT17" s="233"/>
      <c r="BU17" s="233"/>
      <c r="BV17" s="233"/>
      <c r="BW17" s="233"/>
      <c r="BX17" s="233"/>
      <c r="BY17" s="233"/>
      <c r="BZ17" s="232"/>
      <c r="CA17" s="233"/>
      <c r="CB17" s="233"/>
      <c r="CC17" s="233"/>
      <c r="CD17" s="233"/>
      <c r="CE17" s="233"/>
      <c r="CF17" s="233"/>
      <c r="CG17" s="232"/>
      <c r="CH17" s="233"/>
      <c r="CI17" s="233"/>
      <c r="CJ17" s="233"/>
      <c r="CK17" s="233"/>
      <c r="CL17" s="233"/>
      <c r="CM17" s="233"/>
      <c r="CN17" s="232"/>
      <c r="CO17" s="233"/>
      <c r="CP17" s="233"/>
      <c r="CQ17" s="233"/>
      <c r="CR17" s="233"/>
      <c r="CS17" s="233"/>
      <c r="CT17" s="233"/>
      <c r="CU17" s="232"/>
      <c r="CV17" s="233"/>
      <c r="CW17" s="233"/>
      <c r="CX17" s="233"/>
      <c r="CY17" s="233"/>
      <c r="CZ17" s="233"/>
      <c r="DA17" s="233"/>
      <c r="DB17" s="232"/>
      <c r="DC17" s="233"/>
      <c r="DD17" s="233"/>
      <c r="DE17" s="233"/>
      <c r="DF17" s="233"/>
      <c r="DG17" s="233"/>
      <c r="DH17" s="233"/>
      <c r="DI17" s="232"/>
      <c r="DJ17" s="233"/>
      <c r="DK17" s="233"/>
      <c r="DL17" s="233"/>
      <c r="DM17" s="233"/>
      <c r="DN17" s="233"/>
      <c r="DO17" s="233"/>
      <c r="DP17" s="232"/>
      <c r="DQ17" s="233"/>
      <c r="DR17" s="233"/>
      <c r="DS17" s="233"/>
      <c r="DT17" s="233"/>
      <c r="DU17" s="233"/>
      <c r="DV17" s="233"/>
      <c r="DW17" s="232"/>
      <c r="DX17" s="233"/>
      <c r="DY17" s="233"/>
      <c r="DZ17" s="233"/>
      <c r="EA17" s="233"/>
      <c r="EB17" s="233"/>
      <c r="EC17" s="233"/>
      <c r="ED17" s="232"/>
      <c r="EE17" s="233"/>
      <c r="EF17" s="233"/>
      <c r="EG17" s="233"/>
      <c r="EH17" s="233"/>
      <c r="EI17" s="233"/>
      <c r="EJ17" s="233"/>
      <c r="EK17" s="232"/>
      <c r="EL17" s="233"/>
      <c r="EM17" s="233"/>
      <c r="EN17" s="233"/>
      <c r="EO17" s="233"/>
      <c r="EP17" s="233"/>
      <c r="EQ17" s="233"/>
      <c r="ER17" s="232"/>
      <c r="ES17" s="233"/>
      <c r="ET17" s="233"/>
      <c r="EU17" s="233"/>
      <c r="EV17" s="233"/>
      <c r="EW17" s="233"/>
      <c r="EX17" s="233"/>
      <c r="EY17" s="232"/>
      <c r="EZ17" s="233"/>
      <c r="FA17" s="233"/>
      <c r="FB17" s="233"/>
      <c r="FC17" s="233"/>
      <c r="FD17" s="233"/>
      <c r="FE17" s="233"/>
      <c r="FF17" s="232"/>
      <c r="FG17" s="233"/>
      <c r="FH17" s="233"/>
      <c r="FI17" s="233"/>
      <c r="FJ17" s="233"/>
      <c r="FK17" s="233"/>
      <c r="FL17" s="233"/>
      <c r="FM17" s="232"/>
      <c r="FN17" s="233"/>
      <c r="FO17" s="233"/>
      <c r="FP17" s="233"/>
      <c r="FQ17" s="233"/>
      <c r="FR17" s="233"/>
      <c r="FS17" s="233"/>
      <c r="FT17" s="232"/>
      <c r="FU17" s="233"/>
      <c r="FV17" s="233"/>
      <c r="FW17" s="233"/>
      <c r="FX17" s="233"/>
      <c r="FY17" s="233"/>
      <c r="FZ17" s="233"/>
      <c r="GA17" s="232"/>
      <c r="GB17" s="233"/>
      <c r="GC17" s="233"/>
      <c r="GD17" s="233"/>
      <c r="GE17" s="233"/>
      <c r="GF17" s="233"/>
      <c r="GG17" s="233"/>
      <c r="GH17" s="232"/>
      <c r="GI17" s="233"/>
      <c r="GJ17" s="233"/>
      <c r="GK17" s="233"/>
      <c r="GL17" s="233"/>
      <c r="GM17" s="233"/>
      <c r="GN17" s="233"/>
      <c r="GO17" s="232"/>
      <c r="GP17" s="233"/>
      <c r="GQ17" s="233"/>
      <c r="GR17" s="233"/>
      <c r="GS17" s="233"/>
      <c r="GT17" s="233"/>
      <c r="GU17" s="233"/>
      <c r="GV17" s="232"/>
      <c r="GW17" s="233"/>
      <c r="GX17" s="233"/>
      <c r="GY17" s="233"/>
      <c r="GZ17" s="233"/>
      <c r="HA17" s="233"/>
      <c r="HB17" s="233"/>
      <c r="HC17" s="232"/>
      <c r="HD17" s="233"/>
      <c r="HE17" s="233"/>
      <c r="HF17" s="233"/>
      <c r="HG17" s="233"/>
      <c r="HH17" s="233"/>
      <c r="HI17" s="233"/>
      <c r="HJ17" s="232"/>
      <c r="HK17" s="233"/>
      <c r="HL17" s="233"/>
      <c r="HM17" s="233"/>
      <c r="HN17" s="233"/>
      <c r="HO17" s="233"/>
      <c r="HP17" s="233"/>
      <c r="HQ17" s="232"/>
      <c r="HR17" s="233"/>
      <c r="HS17" s="233"/>
      <c r="HT17" s="233"/>
      <c r="HU17" s="233"/>
      <c r="HV17" s="233"/>
      <c r="HW17" s="233"/>
      <c r="HX17" s="232"/>
      <c r="HY17" s="233"/>
      <c r="HZ17" s="233"/>
      <c r="IA17" s="233"/>
      <c r="IB17" s="233"/>
      <c r="IC17" s="233"/>
      <c r="ID17" s="233"/>
      <c r="IE17" s="232"/>
      <c r="IF17" s="233"/>
      <c r="IG17" s="233"/>
      <c r="IH17" s="233"/>
      <c r="II17" s="233"/>
      <c r="IJ17" s="233"/>
      <c r="IK17" s="233"/>
      <c r="IL17" s="232"/>
      <c r="IM17" s="233"/>
      <c r="IN17" s="233"/>
      <c r="IO17" s="233"/>
      <c r="IP17" s="233"/>
      <c r="IQ17" s="233"/>
      <c r="IR17" s="233"/>
      <c r="IS17" s="232"/>
      <c r="IT17" s="233"/>
      <c r="IU17" s="233"/>
      <c r="IV17" s="233"/>
      <c r="IW17" s="233"/>
      <c r="IX17" s="233"/>
      <c r="IY17" s="233"/>
      <c r="IZ17" s="232"/>
      <c r="JA17" s="233"/>
      <c r="JB17" s="233"/>
      <c r="JC17" s="233"/>
      <c r="JD17" s="233"/>
      <c r="JE17" s="233"/>
      <c r="JF17" s="233"/>
      <c r="JG17" s="232"/>
      <c r="JH17" s="233"/>
      <c r="JI17" s="233"/>
      <c r="JJ17" s="233"/>
      <c r="JK17" s="233"/>
      <c r="JL17" s="233"/>
      <c r="JM17" s="233"/>
      <c r="JN17" s="232"/>
      <c r="JO17" s="233"/>
      <c r="JP17" s="233"/>
      <c r="JQ17" s="233"/>
      <c r="JR17" s="233"/>
      <c r="JS17" s="233"/>
      <c r="JT17" s="233"/>
      <c r="JU17" s="232"/>
      <c r="JV17" s="233"/>
      <c r="JW17" s="233"/>
      <c r="JX17" s="233"/>
      <c r="JY17" s="233"/>
      <c r="JZ17" s="233"/>
      <c r="KA17" s="233"/>
      <c r="KB17" s="232"/>
      <c r="KC17" s="233"/>
      <c r="KD17" s="233"/>
      <c r="KE17" s="233"/>
      <c r="KF17" s="233"/>
      <c r="KG17" s="233"/>
      <c r="KH17" s="233"/>
      <c r="KI17" s="232"/>
      <c r="KJ17" s="233"/>
      <c r="KK17" s="233"/>
      <c r="KL17" s="233"/>
      <c r="KM17" s="233"/>
      <c r="KN17" s="233"/>
      <c r="KO17" s="233"/>
      <c r="KP17" s="232"/>
      <c r="KQ17" s="233"/>
      <c r="KR17" s="233"/>
      <c r="KS17" s="233"/>
      <c r="KT17" s="233"/>
      <c r="KU17" s="233"/>
      <c r="KV17" s="233"/>
      <c r="KW17" s="232"/>
      <c r="KX17" s="233"/>
      <c r="KY17" s="233"/>
      <c r="KZ17" s="233"/>
      <c r="LA17" s="233"/>
      <c r="LB17" s="233"/>
      <c r="LC17" s="233"/>
      <c r="LD17" s="232"/>
      <c r="LE17" s="233"/>
      <c r="LF17" s="233"/>
      <c r="LG17" s="233"/>
      <c r="LH17" s="233"/>
      <c r="LI17" s="233"/>
      <c r="LJ17" s="233"/>
      <c r="LK17" s="232"/>
      <c r="LL17" s="233"/>
      <c r="LM17" s="233"/>
      <c r="LN17" s="233"/>
      <c r="LO17" s="233"/>
      <c r="LP17" s="233"/>
      <c r="LQ17" s="233"/>
      <c r="LR17" s="232"/>
      <c r="LS17" s="233"/>
      <c r="LT17" s="233"/>
      <c r="LU17" s="233"/>
      <c r="LV17" s="233"/>
      <c r="LW17" s="233"/>
      <c r="LX17" s="233"/>
      <c r="LY17" s="232"/>
      <c r="LZ17" s="233"/>
      <c r="MA17" s="233"/>
      <c r="MB17" s="233"/>
      <c r="MC17" s="233"/>
      <c r="MD17" s="233"/>
      <c r="ME17" s="233"/>
      <c r="MF17" s="232"/>
      <c r="MG17" s="233"/>
      <c r="MH17" s="233"/>
      <c r="MI17" s="233"/>
      <c r="MJ17" s="233"/>
      <c r="MK17" s="233"/>
      <c r="ML17" s="233"/>
      <c r="MM17" s="232"/>
      <c r="MN17" s="233"/>
      <c r="MO17" s="233"/>
      <c r="MP17" s="233"/>
      <c r="MQ17" s="233"/>
      <c r="MR17" s="233"/>
      <c r="MS17" s="233"/>
      <c r="MT17" s="232"/>
      <c r="MU17" s="233"/>
      <c r="MV17" s="233"/>
      <c r="MW17" s="233"/>
      <c r="MX17" s="233"/>
      <c r="MY17" s="233"/>
      <c r="MZ17" s="233"/>
      <c r="NA17" s="232"/>
      <c r="NB17" s="233"/>
      <c r="NC17" s="233"/>
      <c r="ND17" s="233"/>
      <c r="NE17" s="233"/>
      <c r="NF17" s="233"/>
      <c r="NG17" s="233"/>
      <c r="NH17" s="232"/>
      <c r="NI17" s="233"/>
      <c r="NJ17" s="233"/>
      <c r="NK17" s="233"/>
      <c r="NL17" s="233"/>
      <c r="NM17" s="233"/>
      <c r="NN17" s="233"/>
      <c r="NO17" s="232"/>
      <c r="NP17" s="233"/>
      <c r="NQ17" s="233"/>
      <c r="NR17" s="233"/>
      <c r="NS17" s="233"/>
      <c r="NT17" s="233"/>
      <c r="NU17" s="233"/>
      <c r="NV17" s="232"/>
      <c r="NW17" s="233"/>
      <c r="NX17" s="233"/>
      <c r="NY17" s="233"/>
      <c r="NZ17" s="233"/>
      <c r="OA17" s="233"/>
      <c r="OB17" s="233"/>
      <c r="OC17" s="232"/>
      <c r="OD17" s="233"/>
      <c r="OE17" s="233"/>
      <c r="OF17" s="233"/>
      <c r="OG17" s="233"/>
      <c r="OH17" s="233"/>
      <c r="OI17" s="233"/>
      <c r="OJ17" s="232"/>
      <c r="OK17" s="233"/>
      <c r="OL17" s="233"/>
      <c r="OM17" s="233"/>
      <c r="ON17" s="233"/>
      <c r="OO17" s="233"/>
      <c r="OP17" s="233"/>
      <c r="OQ17" s="232"/>
      <c r="OR17" s="233"/>
      <c r="OS17" s="233"/>
      <c r="OT17" s="233"/>
      <c r="OU17" s="233"/>
      <c r="OV17" s="233"/>
      <c r="OW17" s="233"/>
      <c r="OX17" s="232"/>
      <c r="OY17" s="233"/>
      <c r="OZ17" s="233"/>
      <c r="PA17" s="233"/>
      <c r="PB17" s="233"/>
      <c r="PC17" s="233"/>
      <c r="PD17" s="233"/>
      <c r="PE17" s="232"/>
      <c r="PF17" s="233"/>
      <c r="PG17" s="233"/>
      <c r="PH17" s="233"/>
      <c r="PI17" s="233"/>
      <c r="PJ17" s="233"/>
      <c r="PK17" s="233"/>
      <c r="PL17" s="232"/>
      <c r="PM17" s="233"/>
      <c r="PN17" s="233"/>
      <c r="PO17" s="233"/>
      <c r="PP17" s="233"/>
      <c r="PQ17" s="233"/>
      <c r="PR17" s="233"/>
      <c r="PS17" s="232"/>
      <c r="PT17" s="233"/>
      <c r="PU17" s="233"/>
      <c r="PV17" s="233"/>
      <c r="PW17" s="233"/>
      <c r="PX17" s="233"/>
      <c r="PY17" s="233"/>
      <c r="PZ17" s="232"/>
      <c r="QA17" s="233"/>
      <c r="QB17" s="233"/>
      <c r="QC17" s="233"/>
      <c r="QD17" s="233"/>
      <c r="QE17" s="233"/>
      <c r="QF17" s="233"/>
      <c r="QG17" s="232"/>
      <c r="QH17" s="233"/>
      <c r="QI17" s="233"/>
      <c r="QJ17" s="233"/>
      <c r="QK17" s="233"/>
      <c r="QL17" s="233"/>
      <c r="QM17" s="233"/>
      <c r="QN17" s="232"/>
      <c r="QO17" s="233"/>
      <c r="QP17" s="233"/>
      <c r="QQ17" s="233"/>
      <c r="QR17" s="233"/>
      <c r="QS17" s="233"/>
      <c r="QT17" s="233"/>
      <c r="QU17" s="232"/>
      <c r="QV17" s="233"/>
      <c r="QW17" s="233"/>
      <c r="QX17" s="233"/>
      <c r="QY17" s="233"/>
      <c r="QZ17" s="233"/>
      <c r="RA17" s="233"/>
      <c r="RB17" s="232"/>
      <c r="RC17" s="233"/>
      <c r="RD17" s="233"/>
      <c r="RE17" s="233"/>
      <c r="RF17" s="233"/>
      <c r="RG17" s="233"/>
      <c r="RH17" s="233"/>
      <c r="RI17" s="232"/>
      <c r="RJ17" s="233"/>
      <c r="RK17" s="233"/>
      <c r="RL17" s="233"/>
      <c r="RM17" s="233"/>
      <c r="RN17" s="233"/>
      <c r="RO17" s="233"/>
      <c r="RP17" s="232"/>
      <c r="RQ17" s="233"/>
      <c r="RR17" s="233"/>
      <c r="RS17" s="233"/>
      <c r="RT17" s="233"/>
      <c r="RU17" s="233"/>
      <c r="RV17" s="233"/>
      <c r="RW17" s="232"/>
      <c r="RX17" s="233"/>
      <c r="RY17" s="233"/>
      <c r="RZ17" s="233"/>
      <c r="SA17" s="233"/>
      <c r="SB17" s="233"/>
      <c r="SC17" s="233"/>
      <c r="SD17" s="232"/>
      <c r="SE17" s="233"/>
      <c r="SF17" s="233"/>
      <c r="SG17" s="233"/>
      <c r="SH17" s="233"/>
      <c r="SI17" s="233"/>
      <c r="SJ17" s="233"/>
      <c r="SK17" s="232"/>
      <c r="SL17" s="233"/>
      <c r="SM17" s="233"/>
      <c r="SN17" s="233"/>
      <c r="SO17" s="233"/>
      <c r="SP17" s="233"/>
      <c r="SQ17" s="233"/>
      <c r="SR17" s="232"/>
      <c r="SS17" s="233"/>
      <c r="ST17" s="233"/>
      <c r="SU17" s="233"/>
      <c r="SV17" s="233"/>
      <c r="SW17" s="233"/>
      <c r="SX17" s="233"/>
      <c r="SY17" s="232"/>
      <c r="SZ17" s="233"/>
      <c r="TA17" s="233"/>
      <c r="TB17" s="233"/>
      <c r="TC17" s="233"/>
      <c r="TD17" s="233"/>
      <c r="TE17" s="233"/>
      <c r="TF17" s="232"/>
      <c r="TG17" s="233"/>
      <c r="TH17" s="233"/>
      <c r="TI17" s="233"/>
      <c r="TJ17" s="233"/>
      <c r="TK17" s="233"/>
      <c r="TL17" s="233"/>
      <c r="TM17" s="232"/>
      <c r="TN17" s="233"/>
      <c r="TO17" s="233"/>
      <c r="TP17" s="233"/>
      <c r="TQ17" s="233"/>
      <c r="TR17" s="233"/>
      <c r="TS17" s="233"/>
      <c r="TT17" s="232"/>
      <c r="TU17" s="233"/>
      <c r="TV17" s="233"/>
      <c r="TW17" s="233"/>
      <c r="TX17" s="233"/>
      <c r="TY17" s="233"/>
      <c r="TZ17" s="233"/>
      <c r="UA17" s="232"/>
      <c r="UB17" s="233"/>
      <c r="UC17" s="233"/>
      <c r="UD17" s="233"/>
      <c r="UE17" s="233"/>
      <c r="UF17" s="233"/>
      <c r="UG17" s="233"/>
      <c r="UH17" s="232"/>
      <c r="UI17" s="233"/>
      <c r="UJ17" s="233"/>
      <c r="UK17" s="233"/>
      <c r="UL17" s="233"/>
      <c r="UM17" s="233"/>
      <c r="UN17" s="233"/>
      <c r="UO17" s="232"/>
      <c r="UP17" s="233"/>
      <c r="UQ17" s="233"/>
      <c r="UR17" s="233"/>
      <c r="US17" s="233"/>
      <c r="UT17" s="233"/>
      <c r="UU17" s="233"/>
      <c r="UV17" s="232"/>
      <c r="UW17" s="233"/>
      <c r="UX17" s="233"/>
      <c r="UY17" s="233"/>
      <c r="UZ17" s="233"/>
      <c r="VA17" s="233"/>
      <c r="VB17" s="233"/>
      <c r="VC17" s="232"/>
      <c r="VD17" s="233"/>
      <c r="VE17" s="233"/>
      <c r="VF17" s="233"/>
      <c r="VG17" s="233"/>
      <c r="VH17" s="233"/>
      <c r="VI17" s="233"/>
      <c r="VJ17" s="232"/>
      <c r="VK17" s="233"/>
      <c r="VL17" s="233"/>
      <c r="VM17" s="233"/>
      <c r="VN17" s="233"/>
      <c r="VO17" s="233"/>
      <c r="VP17" s="233"/>
      <c r="VQ17" s="232"/>
      <c r="VR17" s="233"/>
      <c r="VS17" s="233"/>
      <c r="VT17" s="233"/>
      <c r="VU17" s="233"/>
      <c r="VV17" s="233"/>
      <c r="VW17" s="233"/>
      <c r="VX17" s="232"/>
      <c r="VY17" s="233"/>
      <c r="VZ17" s="233"/>
      <c r="WA17" s="233"/>
      <c r="WB17" s="233"/>
      <c r="WC17" s="233"/>
      <c r="WD17" s="233"/>
      <c r="WE17" s="232"/>
      <c r="WF17" s="233"/>
      <c r="WG17" s="233"/>
      <c r="WH17" s="233"/>
      <c r="WI17" s="233"/>
      <c r="WJ17" s="233"/>
      <c r="WK17" s="233"/>
      <c r="WL17" s="232"/>
      <c r="WM17" s="233"/>
      <c r="WN17" s="233"/>
      <c r="WO17" s="233"/>
      <c r="WP17" s="233"/>
      <c r="WQ17" s="233"/>
      <c r="WR17" s="233"/>
      <c r="WS17" s="232"/>
      <c r="WT17" s="233"/>
      <c r="WU17" s="233"/>
      <c r="WV17" s="233"/>
      <c r="WW17" s="233"/>
      <c r="WX17" s="233"/>
      <c r="WY17" s="233"/>
      <c r="WZ17" s="232"/>
      <c r="XA17" s="233"/>
      <c r="XB17" s="233"/>
      <c r="XC17" s="233"/>
      <c r="XD17" s="233"/>
      <c r="XE17" s="233"/>
      <c r="XF17" s="233"/>
      <c r="XG17" s="232"/>
      <c r="XH17" s="233"/>
      <c r="XI17" s="233"/>
      <c r="XJ17" s="233"/>
      <c r="XK17" s="233"/>
      <c r="XL17" s="233"/>
      <c r="XM17" s="233"/>
      <c r="XN17" s="232"/>
      <c r="XO17" s="233"/>
      <c r="XP17" s="233"/>
      <c r="XQ17" s="233"/>
      <c r="XR17" s="233"/>
      <c r="XS17" s="233"/>
      <c r="XT17" s="233"/>
      <c r="XU17" s="232"/>
      <c r="XV17" s="233"/>
      <c r="XW17" s="233"/>
      <c r="XX17" s="233"/>
      <c r="XY17" s="233"/>
      <c r="XZ17" s="233"/>
      <c r="YA17" s="233"/>
      <c r="YB17" s="232"/>
      <c r="YC17" s="233"/>
      <c r="YD17" s="233"/>
      <c r="YE17" s="233"/>
      <c r="YF17" s="233"/>
      <c r="YG17" s="233"/>
      <c r="YH17" s="233"/>
      <c r="YI17" s="232"/>
      <c r="YJ17" s="233"/>
      <c r="YK17" s="233"/>
      <c r="YL17" s="233"/>
      <c r="YM17" s="233"/>
      <c r="YN17" s="233"/>
      <c r="YO17" s="233"/>
      <c r="YP17" s="232"/>
      <c r="YQ17" s="233"/>
      <c r="YR17" s="233"/>
      <c r="YS17" s="233"/>
      <c r="YT17" s="233"/>
      <c r="YU17" s="233"/>
      <c r="YV17" s="233"/>
      <c r="YW17" s="232"/>
      <c r="YX17" s="233"/>
      <c r="YY17" s="233"/>
      <c r="YZ17" s="233"/>
      <c r="ZA17" s="233"/>
      <c r="ZB17" s="233"/>
      <c r="ZC17" s="233"/>
      <c r="ZD17" s="232"/>
      <c r="ZE17" s="233"/>
      <c r="ZF17" s="233"/>
      <c r="ZG17" s="233"/>
      <c r="ZH17" s="233"/>
      <c r="ZI17" s="233"/>
      <c r="ZJ17" s="233"/>
      <c r="ZK17" s="232"/>
      <c r="ZL17" s="233"/>
      <c r="ZM17" s="233"/>
      <c r="ZN17" s="233"/>
      <c r="ZO17" s="233"/>
      <c r="ZP17" s="233"/>
      <c r="ZQ17" s="233"/>
      <c r="ZR17" s="232"/>
      <c r="ZS17" s="233"/>
      <c r="ZT17" s="233"/>
      <c r="ZU17" s="233"/>
      <c r="ZV17" s="233"/>
      <c r="ZW17" s="233"/>
      <c r="ZX17" s="233"/>
      <c r="ZY17" s="232"/>
      <c r="ZZ17" s="233"/>
      <c r="AAA17" s="233"/>
      <c r="AAB17" s="233"/>
      <c r="AAC17" s="233"/>
      <c r="AAD17" s="233"/>
      <c r="AAE17" s="233"/>
      <c r="AAF17" s="232"/>
      <c r="AAG17" s="233"/>
      <c r="AAH17" s="233"/>
      <c r="AAI17" s="233"/>
      <c r="AAJ17" s="233"/>
      <c r="AAK17" s="233"/>
      <c r="AAL17" s="233"/>
      <c r="AAM17" s="232"/>
      <c r="AAN17" s="233"/>
      <c r="AAO17" s="233"/>
      <c r="AAP17" s="233"/>
      <c r="AAQ17" s="233"/>
      <c r="AAR17" s="233"/>
      <c r="AAS17" s="233"/>
      <c r="AAT17" s="232"/>
      <c r="AAU17" s="233"/>
      <c r="AAV17" s="233"/>
      <c r="AAW17" s="233"/>
      <c r="AAX17" s="233"/>
      <c r="AAY17" s="233"/>
      <c r="AAZ17" s="233"/>
      <c r="ABA17" s="232"/>
      <c r="ABB17" s="233"/>
      <c r="ABC17" s="233"/>
      <c r="ABD17" s="233"/>
      <c r="ABE17" s="233"/>
      <c r="ABF17" s="233"/>
      <c r="ABG17" s="233"/>
      <c r="ABH17" s="232"/>
      <c r="ABI17" s="233"/>
      <c r="ABJ17" s="233"/>
      <c r="ABK17" s="233"/>
      <c r="ABL17" s="233"/>
      <c r="ABM17" s="233"/>
      <c r="ABN17" s="233"/>
      <c r="ABO17" s="232"/>
      <c r="ABP17" s="233"/>
      <c r="ABQ17" s="233"/>
      <c r="ABR17" s="233"/>
      <c r="ABS17" s="233"/>
      <c r="ABT17" s="233"/>
      <c r="ABU17" s="233"/>
      <c r="ABV17" s="232"/>
      <c r="ABW17" s="233"/>
      <c r="ABX17" s="233"/>
      <c r="ABY17" s="233"/>
      <c r="ABZ17" s="233"/>
      <c r="ACA17" s="233"/>
      <c r="ACB17" s="233"/>
      <c r="ACC17" s="232"/>
      <c r="ACD17" s="233"/>
      <c r="ACE17" s="233"/>
      <c r="ACF17" s="233"/>
      <c r="ACG17" s="233"/>
      <c r="ACH17" s="233"/>
      <c r="ACI17" s="233"/>
      <c r="ACJ17" s="232"/>
      <c r="ACK17" s="233"/>
      <c r="ACL17" s="233"/>
      <c r="ACM17" s="233"/>
      <c r="ACN17" s="233"/>
      <c r="ACO17" s="233"/>
      <c r="ACP17" s="233"/>
      <c r="ACQ17" s="232"/>
      <c r="ACR17" s="233"/>
      <c r="ACS17" s="233"/>
      <c r="ACT17" s="233"/>
      <c r="ACU17" s="233"/>
      <c r="ACV17" s="233"/>
      <c r="ACW17" s="233"/>
      <c r="ACX17" s="232"/>
      <c r="ACY17" s="233"/>
      <c r="ACZ17" s="233"/>
      <c r="ADA17" s="233"/>
      <c r="ADB17" s="233"/>
      <c r="ADC17" s="233"/>
      <c r="ADD17" s="233"/>
      <c r="ADE17" s="232"/>
      <c r="ADF17" s="233"/>
      <c r="ADG17" s="233"/>
      <c r="ADH17" s="233"/>
      <c r="ADI17" s="233"/>
      <c r="ADJ17" s="233"/>
      <c r="ADK17" s="233"/>
      <c r="ADL17" s="232"/>
      <c r="ADM17" s="233"/>
      <c r="ADN17" s="233"/>
      <c r="ADO17" s="233"/>
      <c r="ADP17" s="233"/>
      <c r="ADQ17" s="233"/>
      <c r="ADR17" s="233"/>
      <c r="ADS17" s="232"/>
      <c r="ADT17" s="233"/>
      <c r="ADU17" s="233"/>
      <c r="ADV17" s="233"/>
      <c r="ADW17" s="233"/>
      <c r="ADX17" s="233"/>
      <c r="ADY17" s="233"/>
      <c r="ADZ17" s="232"/>
      <c r="AEA17" s="233"/>
      <c r="AEB17" s="233"/>
      <c r="AEC17" s="233"/>
      <c r="AED17" s="233"/>
      <c r="AEE17" s="233"/>
      <c r="AEF17" s="233"/>
      <c r="AEG17" s="232"/>
      <c r="AEH17" s="233"/>
      <c r="AEI17" s="233"/>
      <c r="AEJ17" s="233"/>
      <c r="AEK17" s="233"/>
      <c r="AEL17" s="233"/>
      <c r="AEM17" s="233"/>
      <c r="AEN17" s="232"/>
      <c r="AEO17" s="233"/>
      <c r="AEP17" s="233"/>
      <c r="AEQ17" s="233"/>
      <c r="AER17" s="233"/>
      <c r="AES17" s="233"/>
      <c r="AET17" s="233"/>
      <c r="AEU17" s="232"/>
      <c r="AEV17" s="233"/>
      <c r="AEW17" s="233"/>
      <c r="AEX17" s="233"/>
      <c r="AEY17" s="233"/>
      <c r="AEZ17" s="233"/>
      <c r="AFA17" s="233"/>
      <c r="AFB17" s="232"/>
      <c r="AFC17" s="233"/>
      <c r="AFD17" s="233"/>
      <c r="AFE17" s="233"/>
      <c r="AFF17" s="233"/>
      <c r="AFG17" s="233"/>
      <c r="AFH17" s="233"/>
      <c r="AFI17" s="232"/>
      <c r="AFJ17" s="233"/>
      <c r="AFK17" s="233"/>
      <c r="AFL17" s="233"/>
      <c r="AFM17" s="233"/>
      <c r="AFN17" s="233"/>
      <c r="AFO17" s="233"/>
      <c r="AFP17" s="232"/>
      <c r="AFQ17" s="233"/>
      <c r="AFR17" s="233"/>
      <c r="AFS17" s="233"/>
      <c r="AFT17" s="233"/>
      <c r="AFU17" s="233"/>
      <c r="AFV17" s="233"/>
      <c r="AFW17" s="232"/>
      <c r="AFX17" s="233"/>
      <c r="AFY17" s="233"/>
      <c r="AFZ17" s="233"/>
      <c r="AGA17" s="233"/>
      <c r="AGB17" s="233"/>
      <c r="AGC17" s="233"/>
      <c r="AGD17" s="232"/>
      <c r="AGE17" s="233"/>
      <c r="AGF17" s="233"/>
      <c r="AGG17" s="233"/>
      <c r="AGH17" s="233"/>
      <c r="AGI17" s="233"/>
      <c r="AGJ17" s="233"/>
      <c r="AGK17" s="232"/>
      <c r="AGL17" s="233"/>
      <c r="AGM17" s="233"/>
      <c r="AGN17" s="233"/>
      <c r="AGO17" s="233"/>
      <c r="AGP17" s="233"/>
      <c r="AGQ17" s="233"/>
      <c r="AGR17" s="232"/>
      <c r="AGS17" s="233"/>
      <c r="AGT17" s="233"/>
      <c r="AGU17" s="233"/>
      <c r="AGV17" s="233"/>
      <c r="AGW17" s="233"/>
      <c r="AGX17" s="233"/>
      <c r="AGY17" s="232"/>
      <c r="AGZ17" s="233"/>
      <c r="AHA17" s="233"/>
      <c r="AHB17" s="233"/>
      <c r="AHC17" s="233"/>
      <c r="AHD17" s="233"/>
      <c r="AHE17" s="233"/>
      <c r="AHF17" s="232"/>
      <c r="AHG17" s="233"/>
      <c r="AHH17" s="233"/>
      <c r="AHI17" s="233"/>
      <c r="AHJ17" s="233"/>
      <c r="AHK17" s="233"/>
      <c r="AHL17" s="233"/>
      <c r="AHM17" s="232"/>
      <c r="AHN17" s="233"/>
      <c r="AHO17" s="233"/>
      <c r="AHP17" s="233"/>
      <c r="AHQ17" s="233"/>
      <c r="AHR17" s="233"/>
      <c r="AHS17" s="233"/>
      <c r="AHT17" s="232"/>
      <c r="AHU17" s="233"/>
      <c r="AHV17" s="233"/>
      <c r="AHW17" s="233"/>
      <c r="AHX17" s="233"/>
      <c r="AHY17" s="233"/>
      <c r="AHZ17" s="233"/>
      <c r="AIA17" s="232"/>
      <c r="AIB17" s="233"/>
      <c r="AIC17" s="233"/>
      <c r="AID17" s="233"/>
      <c r="AIE17" s="233"/>
      <c r="AIF17" s="233"/>
      <c r="AIG17" s="233"/>
      <c r="AIH17" s="232"/>
      <c r="AII17" s="233"/>
      <c r="AIJ17" s="233"/>
      <c r="AIK17" s="233"/>
      <c r="AIL17" s="233"/>
      <c r="AIM17" s="233"/>
      <c r="AIN17" s="233"/>
      <c r="AIO17" s="232"/>
      <c r="AIP17" s="233"/>
      <c r="AIQ17" s="233"/>
      <c r="AIR17" s="233"/>
      <c r="AIS17" s="233"/>
      <c r="AIT17" s="233"/>
      <c r="AIU17" s="233"/>
      <c r="AIV17" s="232"/>
      <c r="AIW17" s="233"/>
      <c r="AIX17" s="233"/>
      <c r="AIY17" s="233"/>
      <c r="AIZ17" s="233"/>
      <c r="AJA17" s="233"/>
      <c r="AJB17" s="233"/>
      <c r="AJC17" s="232"/>
      <c r="AJD17" s="233"/>
      <c r="AJE17" s="233"/>
      <c r="AJF17" s="233"/>
      <c r="AJG17" s="233"/>
      <c r="AJH17" s="233"/>
      <c r="AJI17" s="233"/>
      <c r="AJJ17" s="232"/>
      <c r="AJK17" s="233"/>
      <c r="AJL17" s="233"/>
      <c r="AJM17" s="233"/>
      <c r="AJN17" s="233"/>
      <c r="AJO17" s="233"/>
      <c r="AJP17" s="233"/>
      <c r="AJQ17" s="232"/>
      <c r="AJR17" s="233"/>
      <c r="AJS17" s="233"/>
      <c r="AJT17" s="233"/>
      <c r="AJU17" s="233"/>
      <c r="AJV17" s="233"/>
      <c r="AJW17" s="233"/>
      <c r="AJX17" s="232"/>
      <c r="AJY17" s="233"/>
      <c r="AJZ17" s="233"/>
      <c r="AKA17" s="233"/>
      <c r="AKB17" s="233"/>
      <c r="AKC17" s="233"/>
      <c r="AKD17" s="233"/>
      <c r="AKE17" s="232"/>
      <c r="AKF17" s="233"/>
      <c r="AKG17" s="233"/>
      <c r="AKH17" s="233"/>
      <c r="AKI17" s="233"/>
      <c r="AKJ17" s="233"/>
      <c r="AKK17" s="233"/>
      <c r="AKL17" s="232"/>
      <c r="AKM17" s="233"/>
      <c r="AKN17" s="233"/>
      <c r="AKO17" s="233"/>
      <c r="AKP17" s="233"/>
      <c r="AKQ17" s="233"/>
      <c r="AKR17" s="233"/>
      <c r="AKS17" s="232"/>
      <c r="AKT17" s="233"/>
      <c r="AKU17" s="233"/>
      <c r="AKV17" s="233"/>
      <c r="AKW17" s="233"/>
      <c r="AKX17" s="233"/>
      <c r="AKY17" s="233"/>
      <c r="AKZ17" s="232"/>
      <c r="ALA17" s="233"/>
      <c r="ALB17" s="233"/>
      <c r="ALC17" s="233"/>
      <c r="ALD17" s="233"/>
      <c r="ALE17" s="233"/>
      <c r="ALF17" s="233"/>
      <c r="ALG17" s="232"/>
      <c r="ALH17" s="233"/>
      <c r="ALI17" s="233"/>
      <c r="ALJ17" s="233"/>
      <c r="ALK17" s="233"/>
      <c r="ALL17" s="233"/>
      <c r="ALM17" s="233"/>
      <c r="ALN17" s="232"/>
      <c r="ALO17" s="233"/>
      <c r="ALP17" s="233"/>
      <c r="ALQ17" s="233"/>
      <c r="ALR17" s="233"/>
      <c r="ALS17" s="233"/>
      <c r="ALT17" s="233"/>
      <c r="ALU17" s="232"/>
      <c r="ALV17" s="233"/>
      <c r="ALW17" s="233"/>
      <c r="ALX17" s="233"/>
      <c r="ALY17" s="233"/>
      <c r="ALZ17" s="233"/>
      <c r="AMA17" s="233"/>
      <c r="AMB17" s="232"/>
      <c r="AMC17" s="233"/>
      <c r="AMD17" s="233"/>
      <c r="AME17" s="233"/>
      <c r="AMF17" s="233"/>
      <c r="AMG17" s="233"/>
      <c r="AMH17" s="233"/>
      <c r="AMI17" s="232"/>
      <c r="AMJ17" s="233"/>
      <c r="AMK17" s="233"/>
      <c r="AML17" s="233"/>
      <c r="AMM17" s="233"/>
      <c r="AMN17" s="233"/>
      <c r="AMO17" s="233"/>
      <c r="AMP17" s="232"/>
      <c r="AMQ17" s="233"/>
      <c r="AMR17" s="233"/>
      <c r="AMS17" s="233"/>
      <c r="AMT17" s="233"/>
      <c r="AMU17" s="233"/>
      <c r="AMV17" s="233"/>
      <c r="AMW17" s="232"/>
      <c r="AMX17" s="233"/>
      <c r="AMY17" s="233"/>
      <c r="AMZ17" s="233"/>
      <c r="ANA17" s="233"/>
      <c r="ANB17" s="233"/>
      <c r="ANC17" s="233"/>
      <c r="AND17" s="232"/>
      <c r="ANE17" s="233"/>
      <c r="ANF17" s="233"/>
      <c r="ANG17" s="233"/>
      <c r="ANH17" s="233"/>
      <c r="ANI17" s="233"/>
      <c r="ANJ17" s="233"/>
      <c r="ANK17" s="232"/>
      <c r="ANL17" s="233"/>
      <c r="ANM17" s="233"/>
      <c r="ANN17" s="233"/>
      <c r="ANO17" s="233"/>
      <c r="ANP17" s="233"/>
      <c r="ANQ17" s="233"/>
      <c r="ANR17" s="232"/>
      <c r="ANS17" s="233"/>
      <c r="ANT17" s="233"/>
      <c r="ANU17" s="233"/>
      <c r="ANV17" s="233"/>
      <c r="ANW17" s="233"/>
      <c r="ANX17" s="233"/>
      <c r="ANY17" s="232"/>
      <c r="ANZ17" s="233"/>
      <c r="AOA17" s="233"/>
      <c r="AOB17" s="233"/>
      <c r="AOC17" s="233"/>
      <c r="AOD17" s="233"/>
      <c r="AOE17" s="233"/>
      <c r="AOF17" s="232"/>
      <c r="AOG17" s="233"/>
      <c r="AOH17" s="233"/>
      <c r="AOI17" s="233"/>
      <c r="AOJ17" s="233"/>
      <c r="AOK17" s="233"/>
      <c r="AOL17" s="233"/>
      <c r="AOM17" s="232"/>
      <c r="AON17" s="233"/>
      <c r="AOO17" s="233"/>
      <c r="AOP17" s="233"/>
      <c r="AOQ17" s="233"/>
      <c r="AOR17" s="233"/>
      <c r="AOS17" s="233"/>
      <c r="AOT17" s="232"/>
      <c r="AOU17" s="233"/>
      <c r="AOV17" s="233"/>
      <c r="AOW17" s="233"/>
      <c r="AOX17" s="233"/>
      <c r="AOY17" s="233"/>
      <c r="AOZ17" s="233"/>
      <c r="APA17" s="232"/>
      <c r="APB17" s="233"/>
      <c r="APC17" s="233"/>
      <c r="APD17" s="233"/>
      <c r="APE17" s="233"/>
      <c r="APF17" s="233"/>
      <c r="APG17" s="233"/>
      <c r="APH17" s="232"/>
      <c r="API17" s="233"/>
      <c r="APJ17" s="233"/>
      <c r="APK17" s="233"/>
      <c r="APL17" s="233"/>
      <c r="APM17" s="233"/>
      <c r="APN17" s="233"/>
      <c r="APO17" s="232"/>
      <c r="APP17" s="233"/>
      <c r="APQ17" s="233"/>
      <c r="APR17" s="233"/>
      <c r="APS17" s="233"/>
      <c r="APT17" s="233"/>
      <c r="APU17" s="233"/>
      <c r="APV17" s="232"/>
      <c r="APW17" s="233"/>
      <c r="APX17" s="233"/>
      <c r="APY17" s="233"/>
      <c r="APZ17" s="233"/>
      <c r="AQA17" s="233"/>
      <c r="AQB17" s="233"/>
      <c r="AQC17" s="232"/>
      <c r="AQD17" s="233"/>
      <c r="AQE17" s="233"/>
      <c r="AQF17" s="233"/>
      <c r="AQG17" s="233"/>
      <c r="AQH17" s="233"/>
      <c r="AQI17" s="233"/>
      <c r="AQJ17" s="232"/>
      <c r="AQK17" s="233"/>
      <c r="AQL17" s="233"/>
      <c r="AQM17" s="233"/>
      <c r="AQN17" s="233"/>
      <c r="AQO17" s="233"/>
      <c r="AQP17" s="233"/>
      <c r="AQQ17" s="232"/>
      <c r="AQR17" s="233"/>
      <c r="AQS17" s="233"/>
      <c r="AQT17" s="233"/>
      <c r="AQU17" s="233"/>
      <c r="AQV17" s="233"/>
      <c r="AQW17" s="233"/>
      <c r="AQX17" s="232"/>
      <c r="AQY17" s="233"/>
      <c r="AQZ17" s="233"/>
      <c r="ARA17" s="233"/>
      <c r="ARB17" s="233"/>
      <c r="ARC17" s="233"/>
      <c r="ARD17" s="233"/>
      <c r="ARE17" s="232"/>
      <c r="ARF17" s="233"/>
      <c r="ARG17" s="233"/>
      <c r="ARH17" s="233"/>
      <c r="ARI17" s="233"/>
      <c r="ARJ17" s="233"/>
      <c r="ARK17" s="233"/>
      <c r="ARL17" s="232"/>
      <c r="ARM17" s="233"/>
      <c r="ARN17" s="233"/>
      <c r="ARO17" s="233"/>
      <c r="ARP17" s="233"/>
      <c r="ARQ17" s="233"/>
      <c r="ARR17" s="233"/>
      <c r="ARS17" s="232"/>
      <c r="ART17" s="233"/>
      <c r="ARU17" s="233"/>
      <c r="ARV17" s="233"/>
      <c r="ARW17" s="233"/>
      <c r="ARX17" s="233"/>
      <c r="ARY17" s="233"/>
      <c r="ARZ17" s="232"/>
      <c r="ASA17" s="233"/>
      <c r="ASB17" s="233"/>
      <c r="ASC17" s="233"/>
      <c r="ASD17" s="233"/>
      <c r="ASE17" s="233"/>
      <c r="ASF17" s="233"/>
      <c r="ASG17" s="232"/>
      <c r="ASH17" s="233"/>
      <c r="ASI17" s="233"/>
      <c r="ASJ17" s="233"/>
      <c r="ASK17" s="233"/>
      <c r="ASL17" s="233"/>
      <c r="ASM17" s="233"/>
      <c r="ASN17" s="232"/>
      <c r="ASO17" s="233"/>
      <c r="ASP17" s="233"/>
      <c r="ASQ17" s="233"/>
      <c r="ASR17" s="233"/>
      <c r="ASS17" s="233"/>
      <c r="AST17" s="233"/>
      <c r="ASU17" s="232"/>
      <c r="ASV17" s="233"/>
      <c r="ASW17" s="233"/>
      <c r="ASX17" s="233"/>
      <c r="ASY17" s="233"/>
      <c r="ASZ17" s="233"/>
      <c r="ATA17" s="233"/>
      <c r="ATB17" s="232"/>
      <c r="ATC17" s="233"/>
      <c r="ATD17" s="233"/>
      <c r="ATE17" s="233"/>
      <c r="ATF17" s="233"/>
      <c r="ATG17" s="233"/>
      <c r="ATH17" s="233"/>
      <c r="ATI17" s="232"/>
      <c r="ATJ17" s="233"/>
      <c r="ATK17" s="233"/>
      <c r="ATL17" s="233"/>
      <c r="ATM17" s="233"/>
      <c r="ATN17" s="233"/>
      <c r="ATO17" s="233"/>
      <c r="ATP17" s="232"/>
      <c r="ATQ17" s="233"/>
      <c r="ATR17" s="233"/>
      <c r="ATS17" s="233"/>
      <c r="ATT17" s="233"/>
      <c r="ATU17" s="233"/>
      <c r="ATV17" s="233"/>
      <c r="ATW17" s="232"/>
      <c r="ATX17" s="233"/>
      <c r="ATY17" s="233"/>
      <c r="ATZ17" s="233"/>
      <c r="AUA17" s="233"/>
      <c r="AUB17" s="233"/>
      <c r="AUC17" s="233"/>
      <c r="AUD17" s="232"/>
      <c r="AUE17" s="233"/>
      <c r="AUF17" s="233"/>
      <c r="AUG17" s="233"/>
      <c r="AUH17" s="233"/>
      <c r="AUI17" s="233"/>
      <c r="AUJ17" s="233"/>
      <c r="AUK17" s="232"/>
      <c r="AUL17" s="233"/>
      <c r="AUM17" s="233"/>
      <c r="AUN17" s="233"/>
      <c r="AUO17" s="233"/>
      <c r="AUP17" s="233"/>
      <c r="AUQ17" s="233"/>
      <c r="AUR17" s="232"/>
      <c r="AUS17" s="233"/>
      <c r="AUT17" s="233"/>
      <c r="AUU17" s="233"/>
      <c r="AUV17" s="233"/>
      <c r="AUW17" s="233"/>
      <c r="AUX17" s="233"/>
      <c r="AUY17" s="232"/>
      <c r="AUZ17" s="233"/>
      <c r="AVA17" s="233"/>
      <c r="AVB17" s="233"/>
      <c r="AVC17" s="233"/>
      <c r="AVD17" s="233"/>
      <c r="AVE17" s="233"/>
      <c r="AVF17" s="232"/>
      <c r="AVG17" s="233"/>
      <c r="AVH17" s="233"/>
      <c r="AVI17" s="233"/>
      <c r="AVJ17" s="233"/>
      <c r="AVK17" s="233"/>
      <c r="AVL17" s="233"/>
      <c r="AVM17" s="232"/>
      <c r="AVN17" s="233"/>
      <c r="AVO17" s="233"/>
      <c r="AVP17" s="233"/>
      <c r="AVQ17" s="233"/>
      <c r="AVR17" s="233"/>
      <c r="AVS17" s="233"/>
      <c r="AVT17" s="232"/>
      <c r="AVU17" s="233"/>
      <c r="AVV17" s="233"/>
      <c r="AVW17" s="233"/>
      <c r="AVX17" s="233"/>
      <c r="AVY17" s="233"/>
      <c r="AVZ17" s="233"/>
      <c r="AWA17" s="232"/>
      <c r="AWB17" s="233"/>
      <c r="AWC17" s="233"/>
      <c r="AWD17" s="233"/>
      <c r="AWE17" s="233"/>
      <c r="AWF17" s="233"/>
      <c r="AWG17" s="233"/>
      <c r="AWH17" s="232"/>
      <c r="AWI17" s="233"/>
      <c r="AWJ17" s="233"/>
      <c r="AWK17" s="233"/>
      <c r="AWL17" s="233"/>
      <c r="AWM17" s="233"/>
      <c r="AWN17" s="233"/>
      <c r="AWO17" s="232"/>
      <c r="AWP17" s="233"/>
      <c r="AWQ17" s="233"/>
      <c r="AWR17" s="233"/>
      <c r="AWS17" s="233"/>
      <c r="AWT17" s="233"/>
      <c r="AWU17" s="233"/>
      <c r="AWV17" s="232"/>
      <c r="AWW17" s="233"/>
      <c r="AWX17" s="233"/>
      <c r="AWY17" s="233"/>
      <c r="AWZ17" s="233"/>
      <c r="AXA17" s="233"/>
      <c r="AXB17" s="233"/>
      <c r="AXC17" s="232"/>
      <c r="AXD17" s="233"/>
      <c r="AXE17" s="233"/>
      <c r="AXF17" s="233"/>
      <c r="AXG17" s="233"/>
      <c r="AXH17" s="233"/>
      <c r="AXI17" s="233"/>
      <c r="AXJ17" s="232"/>
      <c r="AXK17" s="233"/>
      <c r="AXL17" s="233"/>
      <c r="AXM17" s="233"/>
      <c r="AXN17" s="233"/>
      <c r="AXO17" s="233"/>
      <c r="AXP17" s="233"/>
      <c r="AXQ17" s="232"/>
      <c r="AXR17" s="233"/>
      <c r="AXS17" s="233"/>
      <c r="AXT17" s="233"/>
      <c r="AXU17" s="233"/>
      <c r="AXV17" s="233"/>
      <c r="AXW17" s="233"/>
      <c r="AXX17" s="232"/>
      <c r="AXY17" s="233"/>
      <c r="AXZ17" s="233"/>
      <c r="AYA17" s="233"/>
      <c r="AYB17" s="233"/>
      <c r="AYC17" s="233"/>
      <c r="AYD17" s="233"/>
      <c r="AYE17" s="232"/>
      <c r="AYF17" s="233"/>
      <c r="AYG17" s="233"/>
      <c r="AYH17" s="233"/>
      <c r="AYI17" s="233"/>
      <c r="AYJ17" s="233"/>
      <c r="AYK17" s="233"/>
      <c r="AYL17" s="232"/>
      <c r="AYM17" s="233"/>
      <c r="AYN17" s="233"/>
      <c r="AYO17" s="233"/>
      <c r="AYP17" s="233"/>
      <c r="AYQ17" s="233"/>
      <c r="AYR17" s="233"/>
      <c r="AYS17" s="232"/>
      <c r="AYT17" s="233"/>
      <c r="AYU17" s="233"/>
      <c r="AYV17" s="233"/>
      <c r="AYW17" s="233"/>
      <c r="AYX17" s="233"/>
      <c r="AYY17" s="233"/>
      <c r="AYZ17" s="232"/>
      <c r="AZA17" s="233"/>
      <c r="AZB17" s="233"/>
      <c r="AZC17" s="233"/>
      <c r="AZD17" s="233"/>
      <c r="AZE17" s="233"/>
      <c r="AZF17" s="233"/>
      <c r="AZG17" s="232"/>
      <c r="AZH17" s="233"/>
      <c r="AZI17" s="233"/>
      <c r="AZJ17" s="233"/>
      <c r="AZK17" s="233"/>
      <c r="AZL17" s="233"/>
      <c r="AZM17" s="233"/>
      <c r="AZN17" s="232"/>
      <c r="AZO17" s="233"/>
      <c r="AZP17" s="233"/>
      <c r="AZQ17" s="233"/>
      <c r="AZR17" s="233"/>
      <c r="AZS17" s="233"/>
      <c r="AZT17" s="233"/>
      <c r="AZU17" s="232"/>
      <c r="AZV17" s="233"/>
      <c r="AZW17" s="233"/>
      <c r="AZX17" s="233"/>
      <c r="AZY17" s="233"/>
      <c r="AZZ17" s="233"/>
      <c r="BAA17" s="233"/>
      <c r="BAB17" s="232"/>
      <c r="BAC17" s="233"/>
      <c r="BAD17" s="233"/>
      <c r="BAE17" s="233"/>
      <c r="BAF17" s="233"/>
      <c r="BAG17" s="233"/>
      <c r="BAH17" s="233"/>
      <c r="BAI17" s="232"/>
      <c r="BAJ17" s="233"/>
      <c r="BAK17" s="233"/>
      <c r="BAL17" s="233"/>
      <c r="BAM17" s="233"/>
      <c r="BAN17" s="233"/>
      <c r="BAO17" s="233"/>
      <c r="BAP17" s="232"/>
      <c r="BAQ17" s="233"/>
      <c r="BAR17" s="233"/>
      <c r="BAS17" s="233"/>
      <c r="BAT17" s="233"/>
      <c r="BAU17" s="233"/>
      <c r="BAV17" s="233"/>
      <c r="BAW17" s="232"/>
      <c r="BAX17" s="233"/>
      <c r="BAY17" s="233"/>
      <c r="BAZ17" s="233"/>
      <c r="BBA17" s="233"/>
      <c r="BBB17" s="233"/>
      <c r="BBC17" s="233"/>
      <c r="BBD17" s="232"/>
      <c r="BBE17" s="233"/>
      <c r="BBF17" s="233"/>
      <c r="BBG17" s="233"/>
      <c r="BBH17" s="233"/>
      <c r="BBI17" s="233"/>
      <c r="BBJ17" s="233"/>
      <c r="BBK17" s="232"/>
      <c r="BBL17" s="233"/>
      <c r="BBM17" s="233"/>
      <c r="BBN17" s="233"/>
      <c r="BBO17" s="233"/>
      <c r="BBP17" s="233"/>
      <c r="BBQ17" s="233"/>
      <c r="BBR17" s="232"/>
      <c r="BBS17" s="233"/>
      <c r="BBT17" s="233"/>
      <c r="BBU17" s="233"/>
      <c r="BBV17" s="233"/>
      <c r="BBW17" s="233"/>
      <c r="BBX17" s="233"/>
      <c r="BBY17" s="232"/>
      <c r="BBZ17" s="233"/>
      <c r="BCA17" s="233"/>
      <c r="BCB17" s="233"/>
      <c r="BCC17" s="233"/>
      <c r="BCD17" s="233"/>
      <c r="BCE17" s="233"/>
      <c r="BCF17" s="232"/>
      <c r="BCG17" s="233"/>
      <c r="BCH17" s="233"/>
      <c r="BCI17" s="233"/>
      <c r="BCJ17" s="233"/>
      <c r="BCK17" s="233"/>
      <c r="BCL17" s="233"/>
      <c r="BCM17" s="232"/>
      <c r="BCN17" s="233"/>
      <c r="BCO17" s="233"/>
      <c r="BCP17" s="233"/>
      <c r="BCQ17" s="233"/>
      <c r="BCR17" s="233"/>
      <c r="BCS17" s="233"/>
      <c r="BCT17" s="232"/>
      <c r="BCU17" s="233"/>
      <c r="BCV17" s="233"/>
      <c r="BCW17" s="233"/>
      <c r="BCX17" s="233"/>
      <c r="BCY17" s="233"/>
      <c r="BCZ17" s="233"/>
      <c r="BDA17" s="232"/>
      <c r="BDB17" s="233"/>
      <c r="BDC17" s="233"/>
      <c r="BDD17" s="233"/>
      <c r="BDE17" s="233"/>
      <c r="BDF17" s="233"/>
      <c r="BDG17" s="233"/>
      <c r="BDH17" s="232"/>
      <c r="BDI17" s="233"/>
      <c r="BDJ17" s="233"/>
      <c r="BDK17" s="233"/>
      <c r="BDL17" s="233"/>
      <c r="BDM17" s="233"/>
      <c r="BDN17" s="233"/>
      <c r="BDO17" s="232"/>
      <c r="BDP17" s="233"/>
      <c r="BDQ17" s="233"/>
      <c r="BDR17" s="233"/>
      <c r="BDS17" s="233"/>
      <c r="BDT17" s="233"/>
      <c r="BDU17" s="233"/>
      <c r="BDV17" s="232"/>
      <c r="BDW17" s="233"/>
      <c r="BDX17" s="233"/>
      <c r="BDY17" s="233"/>
      <c r="BDZ17" s="233"/>
      <c r="BEA17" s="233"/>
      <c r="BEB17" s="233"/>
      <c r="BEC17" s="232"/>
      <c r="BED17" s="233"/>
      <c r="BEE17" s="233"/>
      <c r="BEF17" s="233"/>
      <c r="BEG17" s="233"/>
      <c r="BEH17" s="233"/>
      <c r="BEI17" s="233"/>
      <c r="BEJ17" s="232"/>
      <c r="BEK17" s="233"/>
      <c r="BEL17" s="233"/>
      <c r="BEM17" s="233"/>
      <c r="BEN17" s="233"/>
      <c r="BEO17" s="233"/>
      <c r="BEP17" s="233"/>
      <c r="BEQ17" s="232"/>
      <c r="BER17" s="233"/>
      <c r="BES17" s="233"/>
      <c r="BET17" s="233"/>
      <c r="BEU17" s="233"/>
      <c r="BEV17" s="233"/>
      <c r="BEW17" s="233"/>
      <c r="BEX17" s="232"/>
      <c r="BEY17" s="233"/>
      <c r="BEZ17" s="233"/>
      <c r="BFA17" s="233"/>
      <c r="BFB17" s="233"/>
      <c r="BFC17" s="233"/>
      <c r="BFD17" s="233"/>
      <c r="BFE17" s="232"/>
      <c r="BFF17" s="233"/>
      <c r="BFG17" s="233"/>
      <c r="BFH17" s="233"/>
      <c r="BFI17" s="233"/>
      <c r="BFJ17" s="233"/>
      <c r="BFK17" s="233"/>
      <c r="BFL17" s="232"/>
      <c r="BFM17" s="233"/>
      <c r="BFN17" s="233"/>
      <c r="BFO17" s="233"/>
      <c r="BFP17" s="233"/>
      <c r="BFQ17" s="233"/>
      <c r="BFR17" s="233"/>
      <c r="BFS17" s="232"/>
      <c r="BFT17" s="233"/>
      <c r="BFU17" s="233"/>
      <c r="BFV17" s="233"/>
      <c r="BFW17" s="233"/>
      <c r="BFX17" s="233"/>
      <c r="BFY17" s="233"/>
      <c r="BFZ17" s="232"/>
      <c r="BGA17" s="233"/>
      <c r="BGB17" s="233"/>
      <c r="BGC17" s="233"/>
      <c r="BGD17" s="233"/>
      <c r="BGE17" s="233"/>
      <c r="BGF17" s="233"/>
      <c r="BGG17" s="232"/>
      <c r="BGH17" s="233"/>
      <c r="BGI17" s="233"/>
      <c r="BGJ17" s="233"/>
      <c r="BGK17" s="233"/>
      <c r="BGL17" s="233"/>
      <c r="BGM17" s="233"/>
      <c r="BGN17" s="232"/>
      <c r="BGO17" s="233"/>
      <c r="BGP17" s="233"/>
      <c r="BGQ17" s="233"/>
      <c r="BGR17" s="233"/>
      <c r="BGS17" s="233"/>
      <c r="BGT17" s="233"/>
      <c r="BGU17" s="232"/>
      <c r="BGV17" s="233"/>
      <c r="BGW17" s="233"/>
      <c r="BGX17" s="233"/>
      <c r="BGY17" s="233"/>
      <c r="BGZ17" s="233"/>
      <c r="BHA17" s="233"/>
      <c r="BHB17" s="232"/>
      <c r="BHC17" s="233"/>
      <c r="BHD17" s="233"/>
      <c r="BHE17" s="233"/>
      <c r="BHF17" s="233"/>
      <c r="BHG17" s="233"/>
      <c r="BHH17" s="233"/>
      <c r="BHI17" s="232"/>
      <c r="BHJ17" s="233"/>
      <c r="BHK17" s="233"/>
      <c r="BHL17" s="233"/>
      <c r="BHM17" s="233"/>
      <c r="BHN17" s="233"/>
      <c r="BHO17" s="233"/>
      <c r="BHP17" s="232"/>
      <c r="BHQ17" s="233"/>
      <c r="BHR17" s="233"/>
      <c r="BHS17" s="233"/>
      <c r="BHT17" s="233"/>
      <c r="BHU17" s="233"/>
      <c r="BHV17" s="233"/>
      <c r="BHW17" s="232"/>
      <c r="BHX17" s="233"/>
      <c r="BHY17" s="233"/>
      <c r="BHZ17" s="233"/>
      <c r="BIA17" s="233"/>
      <c r="BIB17" s="233"/>
      <c r="BIC17" s="233"/>
      <c r="BID17" s="232"/>
      <c r="BIE17" s="233"/>
      <c r="BIF17" s="233"/>
      <c r="BIG17" s="233"/>
      <c r="BIH17" s="233"/>
      <c r="BII17" s="233"/>
      <c r="BIJ17" s="233"/>
      <c r="BIK17" s="232"/>
      <c r="BIL17" s="233"/>
      <c r="BIM17" s="233"/>
      <c r="BIN17" s="233"/>
      <c r="BIO17" s="233"/>
      <c r="BIP17" s="233"/>
      <c r="BIQ17" s="233"/>
      <c r="BIR17" s="232"/>
      <c r="BIS17" s="233"/>
      <c r="BIT17" s="233"/>
      <c r="BIU17" s="233"/>
      <c r="BIV17" s="233"/>
      <c r="BIW17" s="233"/>
      <c r="BIX17" s="233"/>
      <c r="BIY17" s="232"/>
      <c r="BIZ17" s="233"/>
      <c r="BJA17" s="233"/>
      <c r="BJB17" s="233"/>
      <c r="BJC17" s="233"/>
      <c r="BJD17" s="233"/>
      <c r="BJE17" s="233"/>
      <c r="BJF17" s="232"/>
      <c r="BJG17" s="233"/>
      <c r="BJH17" s="233"/>
      <c r="BJI17" s="233"/>
      <c r="BJJ17" s="233"/>
      <c r="BJK17" s="233"/>
      <c r="BJL17" s="233"/>
      <c r="BJM17" s="232"/>
      <c r="BJN17" s="233"/>
      <c r="BJO17" s="233"/>
      <c r="BJP17" s="233"/>
      <c r="BJQ17" s="233"/>
      <c r="BJR17" s="233"/>
      <c r="BJS17" s="233"/>
      <c r="BJT17" s="232"/>
      <c r="BJU17" s="233"/>
      <c r="BJV17" s="233"/>
      <c r="BJW17" s="233"/>
      <c r="BJX17" s="233"/>
      <c r="BJY17" s="233"/>
      <c r="BJZ17" s="233"/>
      <c r="BKA17" s="232"/>
      <c r="BKB17" s="233"/>
      <c r="BKC17" s="233"/>
      <c r="BKD17" s="233"/>
      <c r="BKE17" s="233"/>
      <c r="BKF17" s="233"/>
      <c r="BKG17" s="233"/>
      <c r="BKH17" s="232"/>
      <c r="BKI17" s="233"/>
      <c r="BKJ17" s="233"/>
      <c r="BKK17" s="233"/>
      <c r="BKL17" s="233"/>
      <c r="BKM17" s="233"/>
      <c r="BKN17" s="233"/>
      <c r="BKO17" s="232"/>
      <c r="BKP17" s="233"/>
      <c r="BKQ17" s="233"/>
      <c r="BKR17" s="233"/>
      <c r="BKS17" s="233"/>
      <c r="BKT17" s="233"/>
      <c r="BKU17" s="233"/>
      <c r="BKV17" s="232"/>
      <c r="BKW17" s="233"/>
      <c r="BKX17" s="233"/>
      <c r="BKY17" s="233"/>
      <c r="BKZ17" s="233"/>
      <c r="BLA17" s="233"/>
      <c r="BLB17" s="233"/>
      <c r="BLC17" s="232"/>
      <c r="BLD17" s="233"/>
      <c r="BLE17" s="233"/>
      <c r="BLF17" s="233"/>
      <c r="BLG17" s="233"/>
      <c r="BLH17" s="233"/>
      <c r="BLI17" s="233"/>
      <c r="BLJ17" s="232"/>
      <c r="BLK17" s="233"/>
      <c r="BLL17" s="233"/>
      <c r="BLM17" s="233"/>
      <c r="BLN17" s="233"/>
      <c r="BLO17" s="233"/>
      <c r="BLP17" s="233"/>
      <c r="BLQ17" s="232"/>
      <c r="BLR17" s="233"/>
      <c r="BLS17" s="233"/>
      <c r="BLT17" s="233"/>
      <c r="BLU17" s="233"/>
      <c r="BLV17" s="233"/>
      <c r="BLW17" s="233"/>
      <c r="BLX17" s="232"/>
      <c r="BLY17" s="233"/>
      <c r="BLZ17" s="233"/>
      <c r="BMA17" s="233"/>
      <c r="BMB17" s="233"/>
      <c r="BMC17" s="233"/>
      <c r="BMD17" s="233"/>
      <c r="BME17" s="232"/>
      <c r="BMF17" s="233"/>
      <c r="BMG17" s="233"/>
      <c r="BMH17" s="233"/>
      <c r="BMI17" s="233"/>
      <c r="BMJ17" s="233"/>
      <c r="BMK17" s="233"/>
      <c r="BML17" s="232"/>
      <c r="BMM17" s="233"/>
      <c r="BMN17" s="233"/>
      <c r="BMO17" s="233"/>
      <c r="BMP17" s="233"/>
      <c r="BMQ17" s="233"/>
      <c r="BMR17" s="233"/>
      <c r="BMS17" s="232"/>
      <c r="BMT17" s="233"/>
      <c r="BMU17" s="233"/>
      <c r="BMV17" s="233"/>
      <c r="BMW17" s="233"/>
      <c r="BMX17" s="233"/>
      <c r="BMY17" s="233"/>
      <c r="BMZ17" s="232"/>
      <c r="BNA17" s="233"/>
      <c r="BNB17" s="233"/>
      <c r="BNC17" s="233"/>
      <c r="BND17" s="233"/>
      <c r="BNE17" s="233"/>
      <c r="BNF17" s="233"/>
      <c r="BNG17" s="232"/>
      <c r="BNH17" s="233"/>
      <c r="BNI17" s="233"/>
      <c r="BNJ17" s="233"/>
      <c r="BNK17" s="233"/>
      <c r="BNL17" s="233"/>
      <c r="BNM17" s="233"/>
      <c r="BNN17" s="232"/>
      <c r="BNO17" s="233"/>
      <c r="BNP17" s="233"/>
      <c r="BNQ17" s="233"/>
      <c r="BNR17" s="233"/>
      <c r="BNS17" s="233"/>
      <c r="BNT17" s="233"/>
      <c r="BNU17" s="232"/>
      <c r="BNV17" s="233"/>
      <c r="BNW17" s="233"/>
      <c r="BNX17" s="233"/>
      <c r="BNY17" s="233"/>
      <c r="BNZ17" s="233"/>
      <c r="BOA17" s="233"/>
      <c r="BOB17" s="232"/>
      <c r="BOC17" s="233"/>
      <c r="BOD17" s="233"/>
      <c r="BOE17" s="233"/>
      <c r="BOF17" s="233"/>
      <c r="BOG17" s="233"/>
      <c r="BOH17" s="233"/>
      <c r="BOI17" s="232"/>
      <c r="BOJ17" s="233"/>
      <c r="BOK17" s="233"/>
      <c r="BOL17" s="233"/>
      <c r="BOM17" s="233"/>
      <c r="BON17" s="233"/>
      <c r="BOO17" s="233"/>
      <c r="BOP17" s="232"/>
      <c r="BOQ17" s="233"/>
      <c r="BOR17" s="233"/>
      <c r="BOS17" s="233"/>
      <c r="BOT17" s="233"/>
      <c r="BOU17" s="233"/>
      <c r="BOV17" s="233"/>
      <c r="BOW17" s="232"/>
      <c r="BOX17" s="233"/>
      <c r="BOY17" s="233"/>
      <c r="BOZ17" s="233"/>
      <c r="BPA17" s="233"/>
      <c r="BPB17" s="233"/>
      <c r="BPC17" s="233"/>
      <c r="BPD17" s="232"/>
      <c r="BPE17" s="233"/>
      <c r="BPF17" s="233"/>
      <c r="BPG17" s="233"/>
      <c r="BPH17" s="233"/>
      <c r="BPI17" s="233"/>
      <c r="BPJ17" s="233"/>
      <c r="BPK17" s="232"/>
      <c r="BPL17" s="233"/>
      <c r="BPM17" s="233"/>
      <c r="BPN17" s="233"/>
      <c r="BPO17" s="233"/>
      <c r="BPP17" s="233"/>
      <c r="BPQ17" s="233"/>
      <c r="BPR17" s="232"/>
      <c r="BPS17" s="233"/>
      <c r="BPT17" s="233"/>
      <c r="BPU17" s="233"/>
      <c r="BPV17" s="233"/>
      <c r="BPW17" s="233"/>
      <c r="BPX17" s="233"/>
      <c r="BPY17" s="232"/>
      <c r="BPZ17" s="233"/>
      <c r="BQA17" s="233"/>
      <c r="BQB17" s="233"/>
      <c r="BQC17" s="233"/>
      <c r="BQD17" s="233"/>
      <c r="BQE17" s="233"/>
      <c r="BQF17" s="232"/>
      <c r="BQG17" s="233"/>
      <c r="BQH17" s="233"/>
      <c r="BQI17" s="233"/>
      <c r="BQJ17" s="233"/>
      <c r="BQK17" s="233"/>
      <c r="BQL17" s="233"/>
      <c r="BQM17" s="232"/>
      <c r="BQN17" s="233"/>
      <c r="BQO17" s="233"/>
      <c r="BQP17" s="233"/>
      <c r="BQQ17" s="233"/>
      <c r="BQR17" s="233"/>
      <c r="BQS17" s="233"/>
      <c r="BQT17" s="232"/>
      <c r="BQU17" s="233"/>
      <c r="BQV17" s="233"/>
      <c r="BQW17" s="233"/>
      <c r="BQX17" s="233"/>
      <c r="BQY17" s="233"/>
      <c r="BQZ17" s="233"/>
      <c r="BRA17" s="232"/>
      <c r="BRB17" s="233"/>
      <c r="BRC17" s="233"/>
      <c r="BRD17" s="233"/>
      <c r="BRE17" s="233"/>
      <c r="BRF17" s="233"/>
      <c r="BRG17" s="233"/>
      <c r="BRH17" s="232"/>
      <c r="BRI17" s="233"/>
      <c r="BRJ17" s="233"/>
      <c r="BRK17" s="233"/>
      <c r="BRL17" s="233"/>
      <c r="BRM17" s="233"/>
      <c r="BRN17" s="233"/>
      <c r="BRO17" s="232"/>
      <c r="BRP17" s="233"/>
      <c r="BRQ17" s="233"/>
      <c r="BRR17" s="233"/>
      <c r="BRS17" s="233"/>
      <c r="BRT17" s="233"/>
      <c r="BRU17" s="233"/>
      <c r="BRV17" s="232"/>
      <c r="BRW17" s="233"/>
      <c r="BRX17" s="233"/>
      <c r="BRY17" s="233"/>
      <c r="BRZ17" s="233"/>
      <c r="BSA17" s="233"/>
      <c r="BSB17" s="233"/>
      <c r="BSC17" s="232"/>
      <c r="BSD17" s="233"/>
      <c r="BSE17" s="233"/>
      <c r="BSF17" s="233"/>
      <c r="BSG17" s="233"/>
      <c r="BSH17" s="233"/>
      <c r="BSI17" s="233"/>
      <c r="BSJ17" s="232"/>
      <c r="BSK17" s="233"/>
      <c r="BSL17" s="233"/>
      <c r="BSM17" s="233"/>
      <c r="BSN17" s="233"/>
      <c r="BSO17" s="233"/>
      <c r="BSP17" s="233"/>
      <c r="BSQ17" s="232"/>
      <c r="BSR17" s="233"/>
      <c r="BSS17" s="233"/>
      <c r="BST17" s="233"/>
      <c r="BSU17" s="233"/>
      <c r="BSV17" s="233"/>
      <c r="BSW17" s="233"/>
      <c r="BSX17" s="232"/>
      <c r="BSY17" s="233"/>
      <c r="BSZ17" s="233"/>
      <c r="BTA17" s="233"/>
      <c r="BTB17" s="233"/>
      <c r="BTC17" s="233"/>
      <c r="BTD17" s="233"/>
      <c r="BTE17" s="232"/>
      <c r="BTF17" s="233"/>
      <c r="BTG17" s="233"/>
      <c r="BTH17" s="233"/>
      <c r="BTI17" s="233"/>
      <c r="BTJ17" s="233"/>
      <c r="BTK17" s="233"/>
      <c r="BTL17" s="232"/>
      <c r="BTM17" s="233"/>
      <c r="BTN17" s="233"/>
      <c r="BTO17" s="233"/>
      <c r="BTP17" s="233"/>
      <c r="BTQ17" s="233"/>
      <c r="BTR17" s="233"/>
      <c r="BTS17" s="232"/>
      <c r="BTT17" s="233"/>
      <c r="BTU17" s="233"/>
      <c r="BTV17" s="233"/>
      <c r="BTW17" s="233"/>
      <c r="BTX17" s="233"/>
      <c r="BTY17" s="233"/>
      <c r="BTZ17" s="232"/>
      <c r="BUA17" s="233"/>
      <c r="BUB17" s="233"/>
      <c r="BUC17" s="233"/>
      <c r="BUD17" s="233"/>
      <c r="BUE17" s="233"/>
      <c r="BUF17" s="233"/>
      <c r="BUG17" s="232"/>
      <c r="BUH17" s="233"/>
      <c r="BUI17" s="233"/>
      <c r="BUJ17" s="233"/>
      <c r="BUK17" s="233"/>
      <c r="BUL17" s="233"/>
      <c r="BUM17" s="233"/>
      <c r="BUN17" s="232"/>
      <c r="BUO17" s="233"/>
      <c r="BUP17" s="233"/>
      <c r="BUQ17" s="233"/>
      <c r="BUR17" s="233"/>
      <c r="BUS17" s="233"/>
      <c r="BUT17" s="233"/>
      <c r="BUU17" s="232"/>
      <c r="BUV17" s="233"/>
      <c r="BUW17" s="233"/>
      <c r="BUX17" s="233"/>
      <c r="BUY17" s="233"/>
      <c r="BUZ17" s="233"/>
      <c r="BVA17" s="233"/>
      <c r="BVB17" s="232"/>
      <c r="BVC17" s="233"/>
      <c r="BVD17" s="233"/>
      <c r="BVE17" s="233"/>
      <c r="BVF17" s="233"/>
      <c r="BVG17" s="233"/>
      <c r="BVH17" s="233"/>
      <c r="BVI17" s="232"/>
      <c r="BVJ17" s="233"/>
      <c r="BVK17" s="233"/>
      <c r="BVL17" s="233"/>
      <c r="BVM17" s="233"/>
      <c r="BVN17" s="233"/>
      <c r="BVO17" s="233"/>
      <c r="BVP17" s="232"/>
      <c r="BVQ17" s="233"/>
      <c r="BVR17" s="233"/>
      <c r="BVS17" s="233"/>
      <c r="BVT17" s="233"/>
      <c r="BVU17" s="233"/>
      <c r="BVV17" s="233"/>
      <c r="BVW17" s="232"/>
      <c r="BVX17" s="233"/>
      <c r="BVY17" s="233"/>
      <c r="BVZ17" s="233"/>
      <c r="BWA17" s="233"/>
      <c r="BWB17" s="233"/>
      <c r="BWC17" s="233"/>
      <c r="BWD17" s="232"/>
      <c r="BWE17" s="233"/>
      <c r="BWF17" s="233"/>
      <c r="BWG17" s="233"/>
      <c r="BWH17" s="233"/>
      <c r="BWI17" s="233"/>
      <c r="BWJ17" s="233"/>
      <c r="BWK17" s="232"/>
      <c r="BWL17" s="233"/>
      <c r="BWM17" s="233"/>
      <c r="BWN17" s="233"/>
      <c r="BWO17" s="233"/>
      <c r="BWP17" s="233"/>
      <c r="BWQ17" s="233"/>
      <c r="BWR17" s="232"/>
      <c r="BWS17" s="233"/>
      <c r="BWT17" s="233"/>
      <c r="BWU17" s="233"/>
      <c r="BWV17" s="233"/>
      <c r="BWW17" s="233"/>
      <c r="BWX17" s="233"/>
      <c r="BWY17" s="232"/>
      <c r="BWZ17" s="233"/>
      <c r="BXA17" s="233"/>
      <c r="BXB17" s="233"/>
      <c r="BXC17" s="233"/>
      <c r="BXD17" s="233"/>
      <c r="BXE17" s="233"/>
      <c r="BXF17" s="232"/>
      <c r="BXG17" s="233"/>
      <c r="BXH17" s="233"/>
      <c r="BXI17" s="233"/>
      <c r="BXJ17" s="233"/>
      <c r="BXK17" s="233"/>
      <c r="BXL17" s="233"/>
      <c r="BXM17" s="232"/>
      <c r="BXN17" s="233"/>
      <c r="BXO17" s="233"/>
      <c r="BXP17" s="233"/>
      <c r="BXQ17" s="233"/>
      <c r="BXR17" s="233"/>
      <c r="BXS17" s="233"/>
      <c r="BXT17" s="232"/>
      <c r="BXU17" s="233"/>
      <c r="BXV17" s="233"/>
      <c r="BXW17" s="233"/>
      <c r="BXX17" s="233"/>
      <c r="BXY17" s="233"/>
      <c r="BXZ17" s="233"/>
      <c r="BYA17" s="232"/>
      <c r="BYB17" s="233"/>
      <c r="BYC17" s="233"/>
      <c r="BYD17" s="233"/>
      <c r="BYE17" s="233"/>
      <c r="BYF17" s="233"/>
      <c r="BYG17" s="233"/>
      <c r="BYH17" s="232"/>
      <c r="BYI17" s="233"/>
      <c r="BYJ17" s="233"/>
      <c r="BYK17" s="233"/>
      <c r="BYL17" s="233"/>
      <c r="BYM17" s="233"/>
      <c r="BYN17" s="233"/>
      <c r="BYO17" s="232"/>
      <c r="BYP17" s="233"/>
      <c r="BYQ17" s="233"/>
      <c r="BYR17" s="233"/>
      <c r="BYS17" s="233"/>
      <c r="BYT17" s="233"/>
      <c r="BYU17" s="233"/>
      <c r="BYV17" s="232"/>
      <c r="BYW17" s="233"/>
      <c r="BYX17" s="233"/>
      <c r="BYY17" s="233"/>
      <c r="BYZ17" s="233"/>
      <c r="BZA17" s="233"/>
      <c r="BZB17" s="233"/>
      <c r="BZC17" s="232"/>
      <c r="BZD17" s="233"/>
      <c r="BZE17" s="233"/>
      <c r="BZF17" s="233"/>
      <c r="BZG17" s="233"/>
      <c r="BZH17" s="233"/>
      <c r="BZI17" s="233"/>
      <c r="BZJ17" s="232"/>
      <c r="BZK17" s="233"/>
      <c r="BZL17" s="233"/>
      <c r="BZM17" s="233"/>
      <c r="BZN17" s="233"/>
      <c r="BZO17" s="233"/>
      <c r="BZP17" s="233"/>
      <c r="BZQ17" s="232"/>
      <c r="BZR17" s="233"/>
      <c r="BZS17" s="233"/>
      <c r="BZT17" s="233"/>
      <c r="BZU17" s="233"/>
      <c r="BZV17" s="233"/>
      <c r="BZW17" s="233"/>
      <c r="BZX17" s="232"/>
      <c r="BZY17" s="233"/>
      <c r="BZZ17" s="233"/>
      <c r="CAA17" s="233"/>
      <c r="CAB17" s="233"/>
      <c r="CAC17" s="233"/>
      <c r="CAD17" s="233"/>
      <c r="CAE17" s="232"/>
      <c r="CAF17" s="233"/>
      <c r="CAG17" s="233"/>
      <c r="CAH17" s="233"/>
      <c r="CAI17" s="233"/>
      <c r="CAJ17" s="233"/>
      <c r="CAK17" s="233"/>
      <c r="CAL17" s="232"/>
      <c r="CAM17" s="233"/>
      <c r="CAN17" s="233"/>
      <c r="CAO17" s="233"/>
      <c r="CAP17" s="233"/>
      <c r="CAQ17" s="233"/>
      <c r="CAR17" s="233"/>
      <c r="CAS17" s="232"/>
      <c r="CAT17" s="233"/>
      <c r="CAU17" s="233"/>
      <c r="CAV17" s="233"/>
      <c r="CAW17" s="233"/>
      <c r="CAX17" s="233"/>
      <c r="CAY17" s="233"/>
      <c r="CAZ17" s="232"/>
      <c r="CBA17" s="233"/>
      <c r="CBB17" s="233"/>
      <c r="CBC17" s="233"/>
      <c r="CBD17" s="233"/>
      <c r="CBE17" s="233"/>
      <c r="CBF17" s="233"/>
      <c r="CBG17" s="232"/>
      <c r="CBH17" s="233"/>
      <c r="CBI17" s="233"/>
      <c r="CBJ17" s="233"/>
      <c r="CBK17" s="233"/>
      <c r="CBL17" s="233"/>
      <c r="CBM17" s="233"/>
      <c r="CBN17" s="232"/>
      <c r="CBO17" s="233"/>
      <c r="CBP17" s="233"/>
      <c r="CBQ17" s="233"/>
      <c r="CBR17" s="233"/>
      <c r="CBS17" s="233"/>
      <c r="CBT17" s="233"/>
      <c r="CBU17" s="232"/>
      <c r="CBV17" s="233"/>
      <c r="CBW17" s="233"/>
      <c r="CBX17" s="233"/>
      <c r="CBY17" s="233"/>
      <c r="CBZ17" s="233"/>
      <c r="CCA17" s="233"/>
      <c r="CCB17" s="232"/>
      <c r="CCC17" s="233"/>
      <c r="CCD17" s="233"/>
      <c r="CCE17" s="233"/>
      <c r="CCF17" s="233"/>
      <c r="CCG17" s="233"/>
      <c r="CCH17" s="233"/>
      <c r="CCI17" s="232"/>
      <c r="CCJ17" s="233"/>
      <c r="CCK17" s="233"/>
      <c r="CCL17" s="233"/>
      <c r="CCM17" s="233"/>
      <c r="CCN17" s="233"/>
      <c r="CCO17" s="233"/>
      <c r="CCP17" s="232"/>
      <c r="CCQ17" s="233"/>
      <c r="CCR17" s="233"/>
      <c r="CCS17" s="233"/>
      <c r="CCT17" s="233"/>
      <c r="CCU17" s="233"/>
      <c r="CCV17" s="233"/>
      <c r="CCW17" s="232"/>
      <c r="CCX17" s="233"/>
      <c r="CCY17" s="233"/>
      <c r="CCZ17" s="233"/>
      <c r="CDA17" s="233"/>
      <c r="CDB17" s="233"/>
      <c r="CDC17" s="233"/>
      <c r="CDD17" s="232"/>
      <c r="CDE17" s="233"/>
      <c r="CDF17" s="233"/>
      <c r="CDG17" s="233"/>
      <c r="CDH17" s="233"/>
      <c r="CDI17" s="233"/>
      <c r="CDJ17" s="233"/>
      <c r="CDK17" s="232"/>
      <c r="CDL17" s="233"/>
      <c r="CDM17" s="233"/>
      <c r="CDN17" s="233"/>
      <c r="CDO17" s="233"/>
      <c r="CDP17" s="233"/>
      <c r="CDQ17" s="233"/>
      <c r="CDR17" s="232"/>
      <c r="CDS17" s="233"/>
      <c r="CDT17" s="233"/>
      <c r="CDU17" s="233"/>
      <c r="CDV17" s="233"/>
      <c r="CDW17" s="233"/>
      <c r="CDX17" s="233"/>
      <c r="CDY17" s="232"/>
      <c r="CDZ17" s="233"/>
      <c r="CEA17" s="233"/>
      <c r="CEB17" s="233"/>
      <c r="CEC17" s="233"/>
      <c r="CED17" s="233"/>
      <c r="CEE17" s="233"/>
      <c r="CEF17" s="232"/>
      <c r="CEG17" s="233"/>
      <c r="CEH17" s="233"/>
      <c r="CEI17" s="233"/>
      <c r="CEJ17" s="233"/>
      <c r="CEK17" s="233"/>
      <c r="CEL17" s="233"/>
      <c r="CEM17" s="232"/>
      <c r="CEN17" s="233"/>
      <c r="CEO17" s="233"/>
      <c r="CEP17" s="233"/>
      <c r="CEQ17" s="233"/>
      <c r="CER17" s="233"/>
      <c r="CES17" s="233"/>
      <c r="CET17" s="232"/>
      <c r="CEU17" s="233"/>
      <c r="CEV17" s="233"/>
      <c r="CEW17" s="233"/>
      <c r="CEX17" s="233"/>
      <c r="CEY17" s="233"/>
      <c r="CEZ17" s="233"/>
      <c r="CFA17" s="232"/>
      <c r="CFB17" s="233"/>
      <c r="CFC17" s="233"/>
      <c r="CFD17" s="233"/>
      <c r="CFE17" s="233"/>
      <c r="CFF17" s="233"/>
      <c r="CFG17" s="233"/>
      <c r="CFH17" s="232"/>
      <c r="CFI17" s="233"/>
      <c r="CFJ17" s="233"/>
      <c r="CFK17" s="233"/>
      <c r="CFL17" s="233"/>
      <c r="CFM17" s="233"/>
      <c r="CFN17" s="233"/>
      <c r="CFO17" s="232"/>
      <c r="CFP17" s="233"/>
      <c r="CFQ17" s="233"/>
      <c r="CFR17" s="233"/>
      <c r="CFS17" s="233"/>
      <c r="CFT17" s="233"/>
      <c r="CFU17" s="233"/>
      <c r="CFV17" s="232"/>
      <c r="CFW17" s="233"/>
      <c r="CFX17" s="233"/>
      <c r="CFY17" s="233"/>
      <c r="CFZ17" s="233"/>
      <c r="CGA17" s="233"/>
      <c r="CGB17" s="233"/>
      <c r="CGC17" s="232"/>
      <c r="CGD17" s="233"/>
      <c r="CGE17" s="233"/>
      <c r="CGF17" s="233"/>
      <c r="CGG17" s="233"/>
      <c r="CGH17" s="233"/>
      <c r="CGI17" s="233"/>
      <c r="CGJ17" s="232"/>
      <c r="CGK17" s="233"/>
      <c r="CGL17" s="233"/>
      <c r="CGM17" s="233"/>
      <c r="CGN17" s="233"/>
      <c r="CGO17" s="233"/>
      <c r="CGP17" s="233"/>
      <c r="CGQ17" s="232"/>
      <c r="CGR17" s="233"/>
      <c r="CGS17" s="233"/>
      <c r="CGT17" s="233"/>
      <c r="CGU17" s="233"/>
      <c r="CGV17" s="233"/>
      <c r="CGW17" s="233"/>
      <c r="CGX17" s="232"/>
      <c r="CGY17" s="233"/>
      <c r="CGZ17" s="233"/>
      <c r="CHA17" s="233"/>
      <c r="CHB17" s="233"/>
      <c r="CHC17" s="233"/>
      <c r="CHD17" s="233"/>
      <c r="CHE17" s="232"/>
      <c r="CHF17" s="233"/>
      <c r="CHG17" s="233"/>
      <c r="CHH17" s="233"/>
      <c r="CHI17" s="233"/>
      <c r="CHJ17" s="233"/>
      <c r="CHK17" s="233"/>
      <c r="CHL17" s="232"/>
      <c r="CHM17" s="233"/>
      <c r="CHN17" s="233"/>
      <c r="CHO17" s="233"/>
      <c r="CHP17" s="233"/>
      <c r="CHQ17" s="233"/>
      <c r="CHR17" s="233"/>
      <c r="CHS17" s="232"/>
      <c r="CHT17" s="233"/>
      <c r="CHU17" s="233"/>
      <c r="CHV17" s="233"/>
      <c r="CHW17" s="233"/>
      <c r="CHX17" s="233"/>
      <c r="CHY17" s="233"/>
      <c r="CHZ17" s="232"/>
      <c r="CIA17" s="233"/>
      <c r="CIB17" s="233"/>
      <c r="CIC17" s="233"/>
      <c r="CID17" s="233"/>
      <c r="CIE17" s="233"/>
      <c r="CIF17" s="233"/>
      <c r="CIG17" s="232"/>
      <c r="CIH17" s="233"/>
      <c r="CII17" s="233"/>
      <c r="CIJ17" s="233"/>
      <c r="CIK17" s="233"/>
      <c r="CIL17" s="233"/>
      <c r="CIM17" s="233"/>
      <c r="CIN17" s="232"/>
      <c r="CIO17" s="233"/>
      <c r="CIP17" s="233"/>
      <c r="CIQ17" s="233"/>
      <c r="CIR17" s="233"/>
      <c r="CIS17" s="233"/>
      <c r="CIT17" s="233"/>
      <c r="CIU17" s="232"/>
      <c r="CIV17" s="233"/>
      <c r="CIW17" s="233"/>
      <c r="CIX17" s="233"/>
      <c r="CIY17" s="233"/>
      <c r="CIZ17" s="233"/>
      <c r="CJA17" s="233"/>
      <c r="CJB17" s="232"/>
      <c r="CJC17" s="233"/>
      <c r="CJD17" s="233"/>
      <c r="CJE17" s="233"/>
      <c r="CJF17" s="233"/>
      <c r="CJG17" s="233"/>
      <c r="CJH17" s="233"/>
      <c r="CJI17" s="232"/>
      <c r="CJJ17" s="233"/>
      <c r="CJK17" s="233"/>
      <c r="CJL17" s="233"/>
      <c r="CJM17" s="233"/>
      <c r="CJN17" s="233"/>
      <c r="CJO17" s="233"/>
      <c r="CJP17" s="232"/>
      <c r="CJQ17" s="233"/>
      <c r="CJR17" s="233"/>
      <c r="CJS17" s="233"/>
      <c r="CJT17" s="233"/>
      <c r="CJU17" s="233"/>
      <c r="CJV17" s="233"/>
      <c r="CJW17" s="232"/>
      <c r="CJX17" s="233"/>
      <c r="CJY17" s="233"/>
      <c r="CJZ17" s="233"/>
      <c r="CKA17" s="233"/>
      <c r="CKB17" s="233"/>
      <c r="CKC17" s="233"/>
      <c r="CKD17" s="232"/>
      <c r="CKE17" s="233"/>
      <c r="CKF17" s="233"/>
      <c r="CKG17" s="233"/>
      <c r="CKH17" s="233"/>
      <c r="CKI17" s="233"/>
      <c r="CKJ17" s="233"/>
      <c r="CKK17" s="232"/>
      <c r="CKL17" s="233"/>
      <c r="CKM17" s="233"/>
      <c r="CKN17" s="233"/>
      <c r="CKO17" s="233"/>
      <c r="CKP17" s="233"/>
      <c r="CKQ17" s="233"/>
      <c r="CKR17" s="232"/>
      <c r="CKS17" s="233"/>
      <c r="CKT17" s="233"/>
      <c r="CKU17" s="233"/>
      <c r="CKV17" s="233"/>
      <c r="CKW17" s="233"/>
      <c r="CKX17" s="233"/>
      <c r="CKY17" s="232"/>
      <c r="CKZ17" s="233"/>
      <c r="CLA17" s="233"/>
      <c r="CLB17" s="233"/>
      <c r="CLC17" s="233"/>
      <c r="CLD17" s="233"/>
      <c r="CLE17" s="233"/>
      <c r="CLF17" s="232"/>
      <c r="CLG17" s="233"/>
      <c r="CLH17" s="233"/>
      <c r="CLI17" s="233"/>
      <c r="CLJ17" s="233"/>
      <c r="CLK17" s="233"/>
      <c r="CLL17" s="233"/>
      <c r="CLM17" s="232"/>
      <c r="CLN17" s="233"/>
      <c r="CLO17" s="233"/>
      <c r="CLP17" s="233"/>
      <c r="CLQ17" s="233"/>
      <c r="CLR17" s="233"/>
      <c r="CLS17" s="233"/>
      <c r="CLT17" s="232"/>
      <c r="CLU17" s="233"/>
      <c r="CLV17" s="233"/>
      <c r="CLW17" s="233"/>
      <c r="CLX17" s="233"/>
      <c r="CLY17" s="233"/>
      <c r="CLZ17" s="233"/>
      <c r="CMA17" s="232"/>
      <c r="CMB17" s="233"/>
      <c r="CMC17" s="233"/>
      <c r="CMD17" s="233"/>
      <c r="CME17" s="233"/>
      <c r="CMF17" s="233"/>
      <c r="CMG17" s="233"/>
      <c r="CMH17" s="232"/>
      <c r="CMI17" s="233"/>
      <c r="CMJ17" s="233"/>
      <c r="CMK17" s="233"/>
      <c r="CML17" s="233"/>
      <c r="CMM17" s="233"/>
      <c r="CMN17" s="233"/>
      <c r="CMO17" s="232"/>
      <c r="CMP17" s="233"/>
      <c r="CMQ17" s="233"/>
      <c r="CMR17" s="233"/>
      <c r="CMS17" s="233"/>
      <c r="CMT17" s="233"/>
      <c r="CMU17" s="233"/>
      <c r="CMV17" s="232"/>
      <c r="CMW17" s="233"/>
      <c r="CMX17" s="233"/>
      <c r="CMY17" s="233"/>
      <c r="CMZ17" s="233"/>
      <c r="CNA17" s="233"/>
      <c r="CNB17" s="233"/>
      <c r="CNC17" s="232"/>
      <c r="CND17" s="233"/>
      <c r="CNE17" s="233"/>
      <c r="CNF17" s="233"/>
      <c r="CNG17" s="233"/>
      <c r="CNH17" s="233"/>
      <c r="CNI17" s="233"/>
      <c r="CNJ17" s="232"/>
      <c r="CNK17" s="233"/>
      <c r="CNL17" s="233"/>
      <c r="CNM17" s="233"/>
      <c r="CNN17" s="233"/>
      <c r="CNO17" s="233"/>
      <c r="CNP17" s="233"/>
      <c r="CNQ17" s="232"/>
      <c r="CNR17" s="233"/>
      <c r="CNS17" s="233"/>
      <c r="CNT17" s="233"/>
      <c r="CNU17" s="233"/>
      <c r="CNV17" s="233"/>
      <c r="CNW17" s="233"/>
      <c r="CNX17" s="232"/>
      <c r="CNY17" s="233"/>
      <c r="CNZ17" s="233"/>
      <c r="COA17" s="233"/>
      <c r="COB17" s="233"/>
      <c r="COC17" s="233"/>
      <c r="COD17" s="233"/>
      <c r="COE17" s="232"/>
      <c r="COF17" s="233"/>
      <c r="COG17" s="233"/>
      <c r="COH17" s="233"/>
      <c r="COI17" s="233"/>
      <c r="COJ17" s="233"/>
      <c r="COK17" s="233"/>
      <c r="COL17" s="232"/>
      <c r="COM17" s="233"/>
      <c r="CON17" s="233"/>
      <c r="COO17" s="233"/>
      <c r="COP17" s="233"/>
      <c r="COQ17" s="233"/>
      <c r="COR17" s="233"/>
      <c r="COS17" s="232"/>
      <c r="COT17" s="233"/>
      <c r="COU17" s="233"/>
      <c r="COV17" s="233"/>
      <c r="COW17" s="233"/>
      <c r="COX17" s="233"/>
      <c r="COY17" s="233"/>
      <c r="COZ17" s="232"/>
      <c r="CPA17" s="233"/>
      <c r="CPB17" s="233"/>
      <c r="CPC17" s="233"/>
      <c r="CPD17" s="233"/>
      <c r="CPE17" s="233"/>
      <c r="CPF17" s="233"/>
      <c r="CPG17" s="232"/>
      <c r="CPH17" s="233"/>
      <c r="CPI17" s="233"/>
      <c r="CPJ17" s="233"/>
      <c r="CPK17" s="233"/>
      <c r="CPL17" s="233"/>
      <c r="CPM17" s="233"/>
      <c r="CPN17" s="232"/>
      <c r="CPO17" s="233"/>
      <c r="CPP17" s="233"/>
      <c r="CPQ17" s="233"/>
      <c r="CPR17" s="233"/>
      <c r="CPS17" s="233"/>
      <c r="CPT17" s="233"/>
      <c r="CPU17" s="232"/>
      <c r="CPV17" s="233"/>
      <c r="CPW17" s="233"/>
      <c r="CPX17" s="233"/>
      <c r="CPY17" s="233"/>
      <c r="CPZ17" s="233"/>
      <c r="CQA17" s="233"/>
      <c r="CQB17" s="232"/>
      <c r="CQC17" s="233"/>
      <c r="CQD17" s="233"/>
      <c r="CQE17" s="233"/>
      <c r="CQF17" s="233"/>
      <c r="CQG17" s="233"/>
      <c r="CQH17" s="233"/>
      <c r="CQI17" s="232"/>
      <c r="CQJ17" s="233"/>
      <c r="CQK17" s="233"/>
      <c r="CQL17" s="233"/>
      <c r="CQM17" s="233"/>
      <c r="CQN17" s="233"/>
      <c r="CQO17" s="233"/>
      <c r="CQP17" s="232"/>
      <c r="CQQ17" s="233"/>
      <c r="CQR17" s="233"/>
      <c r="CQS17" s="233"/>
      <c r="CQT17" s="233"/>
      <c r="CQU17" s="233"/>
      <c r="CQV17" s="233"/>
      <c r="CQW17" s="232"/>
      <c r="CQX17" s="233"/>
      <c r="CQY17" s="233"/>
      <c r="CQZ17" s="233"/>
      <c r="CRA17" s="233"/>
      <c r="CRB17" s="233"/>
      <c r="CRC17" s="233"/>
      <c r="CRD17" s="232"/>
      <c r="CRE17" s="233"/>
      <c r="CRF17" s="233"/>
      <c r="CRG17" s="233"/>
      <c r="CRH17" s="233"/>
      <c r="CRI17" s="233"/>
      <c r="CRJ17" s="233"/>
      <c r="CRK17" s="232"/>
      <c r="CRL17" s="233"/>
      <c r="CRM17" s="233"/>
      <c r="CRN17" s="233"/>
      <c r="CRO17" s="233"/>
      <c r="CRP17" s="233"/>
      <c r="CRQ17" s="233"/>
      <c r="CRR17" s="232"/>
      <c r="CRS17" s="233"/>
      <c r="CRT17" s="233"/>
      <c r="CRU17" s="233"/>
      <c r="CRV17" s="233"/>
      <c r="CRW17" s="233"/>
      <c r="CRX17" s="233"/>
      <c r="CRY17" s="232"/>
      <c r="CRZ17" s="233"/>
      <c r="CSA17" s="233"/>
      <c r="CSB17" s="233"/>
      <c r="CSC17" s="233"/>
      <c r="CSD17" s="233"/>
      <c r="CSE17" s="233"/>
      <c r="CSF17" s="232"/>
      <c r="CSG17" s="233"/>
      <c r="CSH17" s="233"/>
      <c r="CSI17" s="233"/>
      <c r="CSJ17" s="233"/>
      <c r="CSK17" s="233"/>
      <c r="CSL17" s="233"/>
      <c r="CSM17" s="232"/>
      <c r="CSN17" s="233"/>
      <c r="CSO17" s="233"/>
      <c r="CSP17" s="233"/>
      <c r="CSQ17" s="233"/>
      <c r="CSR17" s="233"/>
      <c r="CSS17" s="233"/>
      <c r="CST17" s="232"/>
      <c r="CSU17" s="233"/>
      <c r="CSV17" s="233"/>
      <c r="CSW17" s="233"/>
      <c r="CSX17" s="233"/>
      <c r="CSY17" s="233"/>
      <c r="CSZ17" s="233"/>
      <c r="CTA17" s="232"/>
      <c r="CTB17" s="233"/>
      <c r="CTC17" s="233"/>
      <c r="CTD17" s="233"/>
      <c r="CTE17" s="233"/>
      <c r="CTF17" s="233"/>
      <c r="CTG17" s="233"/>
      <c r="CTH17" s="232"/>
      <c r="CTI17" s="233"/>
      <c r="CTJ17" s="233"/>
      <c r="CTK17" s="233"/>
      <c r="CTL17" s="233"/>
      <c r="CTM17" s="233"/>
      <c r="CTN17" s="233"/>
      <c r="CTO17" s="232"/>
      <c r="CTP17" s="233"/>
      <c r="CTQ17" s="233"/>
      <c r="CTR17" s="233"/>
      <c r="CTS17" s="233"/>
      <c r="CTT17" s="233"/>
      <c r="CTU17" s="233"/>
      <c r="CTV17" s="232"/>
      <c r="CTW17" s="233"/>
      <c r="CTX17" s="233"/>
      <c r="CTY17" s="233"/>
      <c r="CTZ17" s="233"/>
      <c r="CUA17" s="233"/>
      <c r="CUB17" s="233"/>
      <c r="CUC17" s="232"/>
      <c r="CUD17" s="233"/>
      <c r="CUE17" s="233"/>
      <c r="CUF17" s="233"/>
      <c r="CUG17" s="233"/>
      <c r="CUH17" s="233"/>
      <c r="CUI17" s="233"/>
      <c r="CUJ17" s="232"/>
      <c r="CUK17" s="233"/>
      <c r="CUL17" s="233"/>
      <c r="CUM17" s="233"/>
      <c r="CUN17" s="233"/>
      <c r="CUO17" s="233"/>
      <c r="CUP17" s="233"/>
      <c r="CUQ17" s="232"/>
      <c r="CUR17" s="233"/>
      <c r="CUS17" s="233"/>
      <c r="CUT17" s="233"/>
      <c r="CUU17" s="233"/>
      <c r="CUV17" s="233"/>
      <c r="CUW17" s="233"/>
      <c r="CUX17" s="232"/>
      <c r="CUY17" s="233"/>
      <c r="CUZ17" s="233"/>
      <c r="CVA17" s="233"/>
      <c r="CVB17" s="233"/>
      <c r="CVC17" s="233"/>
      <c r="CVD17" s="233"/>
      <c r="CVE17" s="232"/>
      <c r="CVF17" s="233"/>
      <c r="CVG17" s="233"/>
      <c r="CVH17" s="233"/>
      <c r="CVI17" s="233"/>
      <c r="CVJ17" s="233"/>
      <c r="CVK17" s="233"/>
      <c r="CVL17" s="232"/>
      <c r="CVM17" s="233"/>
      <c r="CVN17" s="233"/>
      <c r="CVO17" s="233"/>
      <c r="CVP17" s="233"/>
      <c r="CVQ17" s="233"/>
      <c r="CVR17" s="233"/>
      <c r="CVS17" s="232"/>
      <c r="CVT17" s="233"/>
      <c r="CVU17" s="233"/>
      <c r="CVV17" s="233"/>
      <c r="CVW17" s="233"/>
      <c r="CVX17" s="233"/>
      <c r="CVY17" s="233"/>
      <c r="CVZ17" s="232"/>
      <c r="CWA17" s="233"/>
      <c r="CWB17" s="233"/>
      <c r="CWC17" s="233"/>
      <c r="CWD17" s="233"/>
      <c r="CWE17" s="233"/>
      <c r="CWF17" s="233"/>
      <c r="CWG17" s="232"/>
      <c r="CWH17" s="233"/>
      <c r="CWI17" s="233"/>
      <c r="CWJ17" s="233"/>
      <c r="CWK17" s="233"/>
      <c r="CWL17" s="233"/>
      <c r="CWM17" s="233"/>
      <c r="CWN17" s="232"/>
      <c r="CWO17" s="233"/>
      <c r="CWP17" s="233"/>
      <c r="CWQ17" s="233"/>
      <c r="CWR17" s="233"/>
      <c r="CWS17" s="233"/>
      <c r="CWT17" s="233"/>
      <c r="CWU17" s="232"/>
      <c r="CWV17" s="233"/>
      <c r="CWW17" s="233"/>
      <c r="CWX17" s="233"/>
      <c r="CWY17" s="233"/>
      <c r="CWZ17" s="233"/>
      <c r="CXA17" s="233"/>
      <c r="CXB17" s="232"/>
      <c r="CXC17" s="233"/>
      <c r="CXD17" s="233"/>
      <c r="CXE17" s="233"/>
      <c r="CXF17" s="233"/>
      <c r="CXG17" s="233"/>
      <c r="CXH17" s="233"/>
      <c r="CXI17" s="232"/>
      <c r="CXJ17" s="233"/>
      <c r="CXK17" s="233"/>
      <c r="CXL17" s="233"/>
      <c r="CXM17" s="233"/>
      <c r="CXN17" s="233"/>
      <c r="CXO17" s="233"/>
      <c r="CXP17" s="232"/>
      <c r="CXQ17" s="233"/>
      <c r="CXR17" s="233"/>
      <c r="CXS17" s="233"/>
      <c r="CXT17" s="233"/>
      <c r="CXU17" s="233"/>
      <c r="CXV17" s="233"/>
      <c r="CXW17" s="232"/>
      <c r="CXX17" s="233"/>
      <c r="CXY17" s="233"/>
      <c r="CXZ17" s="233"/>
      <c r="CYA17" s="233"/>
      <c r="CYB17" s="233"/>
      <c r="CYC17" s="233"/>
      <c r="CYD17" s="232"/>
      <c r="CYE17" s="233"/>
      <c r="CYF17" s="233"/>
      <c r="CYG17" s="233"/>
      <c r="CYH17" s="233"/>
      <c r="CYI17" s="233"/>
      <c r="CYJ17" s="233"/>
      <c r="CYK17" s="232"/>
      <c r="CYL17" s="233"/>
      <c r="CYM17" s="233"/>
      <c r="CYN17" s="233"/>
      <c r="CYO17" s="233"/>
      <c r="CYP17" s="233"/>
      <c r="CYQ17" s="233"/>
      <c r="CYR17" s="232"/>
      <c r="CYS17" s="233"/>
      <c r="CYT17" s="233"/>
      <c r="CYU17" s="233"/>
      <c r="CYV17" s="233"/>
      <c r="CYW17" s="233"/>
      <c r="CYX17" s="233"/>
      <c r="CYY17" s="232"/>
      <c r="CYZ17" s="233"/>
      <c r="CZA17" s="233"/>
      <c r="CZB17" s="233"/>
      <c r="CZC17" s="233"/>
      <c r="CZD17" s="233"/>
      <c r="CZE17" s="233"/>
      <c r="CZF17" s="232"/>
      <c r="CZG17" s="233"/>
      <c r="CZH17" s="233"/>
      <c r="CZI17" s="233"/>
      <c r="CZJ17" s="233"/>
      <c r="CZK17" s="233"/>
      <c r="CZL17" s="233"/>
      <c r="CZM17" s="232"/>
      <c r="CZN17" s="233"/>
      <c r="CZO17" s="233"/>
      <c r="CZP17" s="233"/>
      <c r="CZQ17" s="233"/>
      <c r="CZR17" s="233"/>
      <c r="CZS17" s="233"/>
      <c r="CZT17" s="232"/>
      <c r="CZU17" s="233"/>
      <c r="CZV17" s="233"/>
      <c r="CZW17" s="233"/>
      <c r="CZX17" s="233"/>
      <c r="CZY17" s="233"/>
      <c r="CZZ17" s="233"/>
      <c r="DAA17" s="232"/>
      <c r="DAB17" s="233"/>
      <c r="DAC17" s="233"/>
      <c r="DAD17" s="233"/>
      <c r="DAE17" s="233"/>
      <c r="DAF17" s="233"/>
      <c r="DAG17" s="233"/>
      <c r="DAH17" s="232"/>
      <c r="DAI17" s="233"/>
      <c r="DAJ17" s="233"/>
      <c r="DAK17" s="233"/>
      <c r="DAL17" s="233"/>
      <c r="DAM17" s="233"/>
      <c r="DAN17" s="233"/>
      <c r="DAO17" s="232"/>
      <c r="DAP17" s="233"/>
      <c r="DAQ17" s="233"/>
      <c r="DAR17" s="233"/>
      <c r="DAS17" s="233"/>
      <c r="DAT17" s="233"/>
      <c r="DAU17" s="233"/>
      <c r="DAV17" s="232"/>
      <c r="DAW17" s="233"/>
      <c r="DAX17" s="233"/>
      <c r="DAY17" s="233"/>
      <c r="DAZ17" s="233"/>
      <c r="DBA17" s="233"/>
      <c r="DBB17" s="233"/>
      <c r="DBC17" s="232"/>
      <c r="DBD17" s="233"/>
      <c r="DBE17" s="233"/>
      <c r="DBF17" s="233"/>
      <c r="DBG17" s="233"/>
      <c r="DBH17" s="233"/>
      <c r="DBI17" s="233"/>
      <c r="DBJ17" s="232"/>
      <c r="DBK17" s="233"/>
      <c r="DBL17" s="233"/>
      <c r="DBM17" s="233"/>
      <c r="DBN17" s="233"/>
      <c r="DBO17" s="233"/>
      <c r="DBP17" s="233"/>
      <c r="DBQ17" s="232"/>
      <c r="DBR17" s="233"/>
      <c r="DBS17" s="233"/>
      <c r="DBT17" s="233"/>
      <c r="DBU17" s="233"/>
      <c r="DBV17" s="233"/>
      <c r="DBW17" s="233"/>
      <c r="DBX17" s="232"/>
      <c r="DBY17" s="233"/>
      <c r="DBZ17" s="233"/>
      <c r="DCA17" s="233"/>
      <c r="DCB17" s="233"/>
      <c r="DCC17" s="233"/>
      <c r="DCD17" s="233"/>
      <c r="DCE17" s="232"/>
      <c r="DCF17" s="233"/>
      <c r="DCG17" s="233"/>
      <c r="DCH17" s="233"/>
      <c r="DCI17" s="233"/>
      <c r="DCJ17" s="233"/>
      <c r="DCK17" s="233"/>
      <c r="DCL17" s="232"/>
      <c r="DCM17" s="233"/>
      <c r="DCN17" s="233"/>
      <c r="DCO17" s="233"/>
      <c r="DCP17" s="233"/>
      <c r="DCQ17" s="233"/>
      <c r="DCR17" s="233"/>
      <c r="DCS17" s="232"/>
      <c r="DCT17" s="233"/>
      <c r="DCU17" s="233"/>
      <c r="DCV17" s="233"/>
      <c r="DCW17" s="233"/>
      <c r="DCX17" s="233"/>
      <c r="DCY17" s="233"/>
      <c r="DCZ17" s="232"/>
      <c r="DDA17" s="233"/>
      <c r="DDB17" s="233"/>
      <c r="DDC17" s="233"/>
      <c r="DDD17" s="233"/>
      <c r="DDE17" s="233"/>
      <c r="DDF17" s="233"/>
      <c r="DDG17" s="232"/>
      <c r="DDH17" s="233"/>
      <c r="DDI17" s="233"/>
      <c r="DDJ17" s="233"/>
      <c r="DDK17" s="233"/>
      <c r="DDL17" s="233"/>
      <c r="DDM17" s="233"/>
      <c r="DDN17" s="232"/>
      <c r="DDO17" s="233"/>
      <c r="DDP17" s="233"/>
      <c r="DDQ17" s="233"/>
      <c r="DDR17" s="233"/>
      <c r="DDS17" s="233"/>
      <c r="DDT17" s="233"/>
      <c r="DDU17" s="232"/>
      <c r="DDV17" s="233"/>
      <c r="DDW17" s="233"/>
      <c r="DDX17" s="233"/>
      <c r="DDY17" s="233"/>
      <c r="DDZ17" s="233"/>
      <c r="DEA17" s="233"/>
      <c r="DEB17" s="232"/>
      <c r="DEC17" s="233"/>
      <c r="DED17" s="233"/>
      <c r="DEE17" s="233"/>
      <c r="DEF17" s="233"/>
      <c r="DEG17" s="233"/>
      <c r="DEH17" s="233"/>
      <c r="DEI17" s="232"/>
      <c r="DEJ17" s="233"/>
      <c r="DEK17" s="233"/>
      <c r="DEL17" s="233"/>
      <c r="DEM17" s="233"/>
      <c r="DEN17" s="233"/>
      <c r="DEO17" s="233"/>
      <c r="DEP17" s="232"/>
      <c r="DEQ17" s="233"/>
      <c r="DER17" s="233"/>
      <c r="DES17" s="233"/>
      <c r="DET17" s="233"/>
      <c r="DEU17" s="233"/>
      <c r="DEV17" s="233"/>
      <c r="DEW17" s="232"/>
      <c r="DEX17" s="233"/>
      <c r="DEY17" s="233"/>
      <c r="DEZ17" s="233"/>
      <c r="DFA17" s="233"/>
      <c r="DFB17" s="233"/>
      <c r="DFC17" s="233"/>
      <c r="DFD17" s="232"/>
      <c r="DFE17" s="233"/>
      <c r="DFF17" s="233"/>
      <c r="DFG17" s="233"/>
      <c r="DFH17" s="233"/>
      <c r="DFI17" s="233"/>
      <c r="DFJ17" s="233"/>
      <c r="DFK17" s="232"/>
      <c r="DFL17" s="233"/>
      <c r="DFM17" s="233"/>
      <c r="DFN17" s="233"/>
      <c r="DFO17" s="233"/>
      <c r="DFP17" s="233"/>
      <c r="DFQ17" s="233"/>
      <c r="DFR17" s="232"/>
      <c r="DFS17" s="233"/>
      <c r="DFT17" s="233"/>
      <c r="DFU17" s="233"/>
      <c r="DFV17" s="233"/>
      <c r="DFW17" s="233"/>
      <c r="DFX17" s="233"/>
      <c r="DFY17" s="232"/>
      <c r="DFZ17" s="233"/>
      <c r="DGA17" s="233"/>
      <c r="DGB17" s="233"/>
      <c r="DGC17" s="233"/>
      <c r="DGD17" s="233"/>
      <c r="DGE17" s="233"/>
      <c r="DGF17" s="232"/>
      <c r="DGG17" s="233"/>
      <c r="DGH17" s="233"/>
      <c r="DGI17" s="233"/>
      <c r="DGJ17" s="233"/>
      <c r="DGK17" s="233"/>
      <c r="DGL17" s="233"/>
      <c r="DGM17" s="232"/>
      <c r="DGN17" s="233"/>
      <c r="DGO17" s="233"/>
      <c r="DGP17" s="233"/>
      <c r="DGQ17" s="233"/>
      <c r="DGR17" s="233"/>
      <c r="DGS17" s="233"/>
      <c r="DGT17" s="232"/>
      <c r="DGU17" s="233"/>
      <c r="DGV17" s="233"/>
      <c r="DGW17" s="233"/>
      <c r="DGX17" s="233"/>
      <c r="DGY17" s="233"/>
      <c r="DGZ17" s="233"/>
      <c r="DHA17" s="232"/>
      <c r="DHB17" s="233"/>
      <c r="DHC17" s="233"/>
      <c r="DHD17" s="233"/>
      <c r="DHE17" s="233"/>
      <c r="DHF17" s="233"/>
      <c r="DHG17" s="233"/>
      <c r="DHH17" s="232"/>
      <c r="DHI17" s="233"/>
      <c r="DHJ17" s="233"/>
      <c r="DHK17" s="233"/>
      <c r="DHL17" s="233"/>
      <c r="DHM17" s="233"/>
      <c r="DHN17" s="233"/>
      <c r="DHO17" s="232"/>
      <c r="DHP17" s="233"/>
      <c r="DHQ17" s="233"/>
      <c r="DHR17" s="233"/>
      <c r="DHS17" s="233"/>
      <c r="DHT17" s="233"/>
      <c r="DHU17" s="233"/>
      <c r="DHV17" s="232"/>
      <c r="DHW17" s="233"/>
      <c r="DHX17" s="233"/>
      <c r="DHY17" s="233"/>
      <c r="DHZ17" s="233"/>
      <c r="DIA17" s="233"/>
      <c r="DIB17" s="233"/>
      <c r="DIC17" s="232"/>
      <c r="DID17" s="233"/>
      <c r="DIE17" s="233"/>
      <c r="DIF17" s="233"/>
      <c r="DIG17" s="233"/>
      <c r="DIH17" s="233"/>
      <c r="DII17" s="233"/>
      <c r="DIJ17" s="232"/>
      <c r="DIK17" s="233"/>
      <c r="DIL17" s="233"/>
      <c r="DIM17" s="233"/>
      <c r="DIN17" s="233"/>
      <c r="DIO17" s="233"/>
      <c r="DIP17" s="233"/>
      <c r="DIQ17" s="232"/>
      <c r="DIR17" s="233"/>
      <c r="DIS17" s="233"/>
      <c r="DIT17" s="233"/>
      <c r="DIU17" s="233"/>
      <c r="DIV17" s="233"/>
      <c r="DIW17" s="233"/>
      <c r="DIX17" s="232"/>
      <c r="DIY17" s="233"/>
      <c r="DIZ17" s="233"/>
      <c r="DJA17" s="233"/>
      <c r="DJB17" s="233"/>
      <c r="DJC17" s="233"/>
      <c r="DJD17" s="233"/>
      <c r="DJE17" s="232"/>
      <c r="DJF17" s="233"/>
      <c r="DJG17" s="233"/>
      <c r="DJH17" s="233"/>
      <c r="DJI17" s="233"/>
      <c r="DJJ17" s="233"/>
      <c r="DJK17" s="233"/>
      <c r="DJL17" s="232"/>
      <c r="DJM17" s="233"/>
      <c r="DJN17" s="233"/>
      <c r="DJO17" s="233"/>
      <c r="DJP17" s="233"/>
      <c r="DJQ17" s="233"/>
      <c r="DJR17" s="233"/>
      <c r="DJS17" s="232"/>
      <c r="DJT17" s="233"/>
      <c r="DJU17" s="233"/>
      <c r="DJV17" s="233"/>
      <c r="DJW17" s="233"/>
      <c r="DJX17" s="233"/>
      <c r="DJY17" s="233"/>
      <c r="DJZ17" s="232"/>
      <c r="DKA17" s="233"/>
      <c r="DKB17" s="233"/>
      <c r="DKC17" s="233"/>
      <c r="DKD17" s="233"/>
      <c r="DKE17" s="233"/>
      <c r="DKF17" s="233"/>
      <c r="DKG17" s="232"/>
      <c r="DKH17" s="233"/>
      <c r="DKI17" s="233"/>
      <c r="DKJ17" s="233"/>
      <c r="DKK17" s="233"/>
      <c r="DKL17" s="233"/>
      <c r="DKM17" s="233"/>
      <c r="DKN17" s="232"/>
      <c r="DKO17" s="233"/>
      <c r="DKP17" s="233"/>
      <c r="DKQ17" s="233"/>
      <c r="DKR17" s="233"/>
      <c r="DKS17" s="233"/>
      <c r="DKT17" s="233"/>
      <c r="DKU17" s="232"/>
      <c r="DKV17" s="233"/>
      <c r="DKW17" s="233"/>
      <c r="DKX17" s="233"/>
      <c r="DKY17" s="233"/>
      <c r="DKZ17" s="233"/>
      <c r="DLA17" s="233"/>
      <c r="DLB17" s="232"/>
      <c r="DLC17" s="233"/>
      <c r="DLD17" s="233"/>
      <c r="DLE17" s="233"/>
      <c r="DLF17" s="233"/>
      <c r="DLG17" s="233"/>
      <c r="DLH17" s="233"/>
      <c r="DLI17" s="232"/>
      <c r="DLJ17" s="233"/>
      <c r="DLK17" s="233"/>
      <c r="DLL17" s="233"/>
      <c r="DLM17" s="233"/>
      <c r="DLN17" s="233"/>
      <c r="DLO17" s="233"/>
      <c r="DLP17" s="232"/>
      <c r="DLQ17" s="233"/>
      <c r="DLR17" s="233"/>
      <c r="DLS17" s="233"/>
      <c r="DLT17" s="233"/>
      <c r="DLU17" s="233"/>
      <c r="DLV17" s="233"/>
      <c r="DLW17" s="232"/>
      <c r="DLX17" s="233"/>
      <c r="DLY17" s="233"/>
      <c r="DLZ17" s="233"/>
      <c r="DMA17" s="233"/>
      <c r="DMB17" s="233"/>
      <c r="DMC17" s="233"/>
      <c r="DMD17" s="232"/>
      <c r="DME17" s="233"/>
      <c r="DMF17" s="233"/>
      <c r="DMG17" s="233"/>
      <c r="DMH17" s="233"/>
      <c r="DMI17" s="233"/>
      <c r="DMJ17" s="233"/>
      <c r="DMK17" s="232"/>
      <c r="DML17" s="233"/>
      <c r="DMM17" s="233"/>
      <c r="DMN17" s="233"/>
      <c r="DMO17" s="233"/>
      <c r="DMP17" s="233"/>
      <c r="DMQ17" s="233"/>
      <c r="DMR17" s="232"/>
      <c r="DMS17" s="233"/>
      <c r="DMT17" s="233"/>
      <c r="DMU17" s="233"/>
      <c r="DMV17" s="233"/>
      <c r="DMW17" s="233"/>
      <c r="DMX17" s="233"/>
      <c r="DMY17" s="232"/>
      <c r="DMZ17" s="233"/>
      <c r="DNA17" s="233"/>
      <c r="DNB17" s="233"/>
      <c r="DNC17" s="233"/>
      <c r="DND17" s="233"/>
      <c r="DNE17" s="233"/>
      <c r="DNF17" s="232"/>
      <c r="DNG17" s="233"/>
      <c r="DNH17" s="233"/>
      <c r="DNI17" s="233"/>
      <c r="DNJ17" s="233"/>
      <c r="DNK17" s="233"/>
      <c r="DNL17" s="233"/>
      <c r="DNM17" s="232"/>
      <c r="DNN17" s="233"/>
      <c r="DNO17" s="233"/>
      <c r="DNP17" s="233"/>
      <c r="DNQ17" s="233"/>
      <c r="DNR17" s="233"/>
      <c r="DNS17" s="233"/>
      <c r="DNT17" s="232"/>
      <c r="DNU17" s="233"/>
      <c r="DNV17" s="233"/>
      <c r="DNW17" s="233"/>
      <c r="DNX17" s="233"/>
      <c r="DNY17" s="233"/>
      <c r="DNZ17" s="233"/>
      <c r="DOA17" s="232"/>
      <c r="DOB17" s="233"/>
      <c r="DOC17" s="233"/>
      <c r="DOD17" s="233"/>
      <c r="DOE17" s="233"/>
      <c r="DOF17" s="233"/>
      <c r="DOG17" s="233"/>
      <c r="DOH17" s="232"/>
      <c r="DOI17" s="233"/>
      <c r="DOJ17" s="233"/>
      <c r="DOK17" s="233"/>
      <c r="DOL17" s="233"/>
      <c r="DOM17" s="233"/>
      <c r="DON17" s="233"/>
      <c r="DOO17" s="232"/>
      <c r="DOP17" s="233"/>
      <c r="DOQ17" s="233"/>
      <c r="DOR17" s="233"/>
      <c r="DOS17" s="233"/>
      <c r="DOT17" s="233"/>
      <c r="DOU17" s="233"/>
      <c r="DOV17" s="232"/>
      <c r="DOW17" s="233"/>
      <c r="DOX17" s="233"/>
      <c r="DOY17" s="233"/>
      <c r="DOZ17" s="233"/>
      <c r="DPA17" s="233"/>
      <c r="DPB17" s="233"/>
      <c r="DPC17" s="232"/>
      <c r="DPD17" s="233"/>
      <c r="DPE17" s="233"/>
      <c r="DPF17" s="233"/>
      <c r="DPG17" s="233"/>
      <c r="DPH17" s="233"/>
      <c r="DPI17" s="233"/>
      <c r="DPJ17" s="232"/>
      <c r="DPK17" s="233"/>
      <c r="DPL17" s="233"/>
      <c r="DPM17" s="233"/>
      <c r="DPN17" s="233"/>
      <c r="DPO17" s="233"/>
      <c r="DPP17" s="233"/>
      <c r="DPQ17" s="232"/>
      <c r="DPR17" s="233"/>
      <c r="DPS17" s="233"/>
      <c r="DPT17" s="233"/>
      <c r="DPU17" s="233"/>
      <c r="DPV17" s="233"/>
      <c r="DPW17" s="233"/>
      <c r="DPX17" s="232"/>
      <c r="DPY17" s="233"/>
      <c r="DPZ17" s="233"/>
      <c r="DQA17" s="233"/>
      <c r="DQB17" s="233"/>
      <c r="DQC17" s="233"/>
      <c r="DQD17" s="233"/>
      <c r="DQE17" s="232"/>
      <c r="DQF17" s="233"/>
      <c r="DQG17" s="233"/>
      <c r="DQH17" s="233"/>
      <c r="DQI17" s="233"/>
      <c r="DQJ17" s="233"/>
      <c r="DQK17" s="233"/>
      <c r="DQL17" s="232"/>
      <c r="DQM17" s="233"/>
      <c r="DQN17" s="233"/>
      <c r="DQO17" s="233"/>
      <c r="DQP17" s="233"/>
      <c r="DQQ17" s="233"/>
      <c r="DQR17" s="233"/>
      <c r="DQS17" s="232"/>
      <c r="DQT17" s="233"/>
      <c r="DQU17" s="233"/>
      <c r="DQV17" s="233"/>
      <c r="DQW17" s="233"/>
      <c r="DQX17" s="233"/>
      <c r="DQY17" s="233"/>
      <c r="DQZ17" s="232"/>
      <c r="DRA17" s="233"/>
      <c r="DRB17" s="233"/>
      <c r="DRC17" s="233"/>
      <c r="DRD17" s="233"/>
      <c r="DRE17" s="233"/>
      <c r="DRF17" s="233"/>
      <c r="DRG17" s="232"/>
      <c r="DRH17" s="233"/>
      <c r="DRI17" s="233"/>
      <c r="DRJ17" s="233"/>
      <c r="DRK17" s="233"/>
      <c r="DRL17" s="233"/>
      <c r="DRM17" s="233"/>
      <c r="DRN17" s="232"/>
      <c r="DRO17" s="233"/>
      <c r="DRP17" s="233"/>
      <c r="DRQ17" s="233"/>
      <c r="DRR17" s="233"/>
      <c r="DRS17" s="233"/>
      <c r="DRT17" s="233"/>
      <c r="DRU17" s="232"/>
      <c r="DRV17" s="233"/>
      <c r="DRW17" s="233"/>
      <c r="DRX17" s="233"/>
      <c r="DRY17" s="233"/>
      <c r="DRZ17" s="233"/>
      <c r="DSA17" s="233"/>
      <c r="DSB17" s="232"/>
      <c r="DSC17" s="233"/>
      <c r="DSD17" s="233"/>
      <c r="DSE17" s="233"/>
      <c r="DSF17" s="233"/>
      <c r="DSG17" s="233"/>
      <c r="DSH17" s="233"/>
      <c r="DSI17" s="232"/>
      <c r="DSJ17" s="233"/>
      <c r="DSK17" s="233"/>
      <c r="DSL17" s="233"/>
      <c r="DSM17" s="233"/>
      <c r="DSN17" s="233"/>
      <c r="DSO17" s="233"/>
      <c r="DSP17" s="232"/>
      <c r="DSQ17" s="233"/>
      <c r="DSR17" s="233"/>
      <c r="DSS17" s="233"/>
      <c r="DST17" s="233"/>
      <c r="DSU17" s="233"/>
      <c r="DSV17" s="233"/>
      <c r="DSW17" s="232"/>
      <c r="DSX17" s="233"/>
      <c r="DSY17" s="233"/>
      <c r="DSZ17" s="233"/>
      <c r="DTA17" s="233"/>
      <c r="DTB17" s="233"/>
      <c r="DTC17" s="233"/>
      <c r="DTD17" s="232"/>
      <c r="DTE17" s="233"/>
      <c r="DTF17" s="233"/>
      <c r="DTG17" s="233"/>
      <c r="DTH17" s="233"/>
      <c r="DTI17" s="233"/>
      <c r="DTJ17" s="233"/>
      <c r="DTK17" s="232"/>
      <c r="DTL17" s="233"/>
      <c r="DTM17" s="233"/>
      <c r="DTN17" s="233"/>
      <c r="DTO17" s="233"/>
      <c r="DTP17" s="233"/>
      <c r="DTQ17" s="233"/>
      <c r="DTR17" s="232"/>
      <c r="DTS17" s="233"/>
      <c r="DTT17" s="233"/>
      <c r="DTU17" s="233"/>
      <c r="DTV17" s="233"/>
      <c r="DTW17" s="233"/>
      <c r="DTX17" s="233"/>
      <c r="DTY17" s="232"/>
      <c r="DTZ17" s="233"/>
      <c r="DUA17" s="233"/>
      <c r="DUB17" s="233"/>
      <c r="DUC17" s="233"/>
      <c r="DUD17" s="233"/>
      <c r="DUE17" s="233"/>
      <c r="DUF17" s="232"/>
      <c r="DUG17" s="233"/>
      <c r="DUH17" s="233"/>
      <c r="DUI17" s="233"/>
      <c r="DUJ17" s="233"/>
      <c r="DUK17" s="233"/>
      <c r="DUL17" s="233"/>
      <c r="DUM17" s="232"/>
      <c r="DUN17" s="233"/>
      <c r="DUO17" s="233"/>
      <c r="DUP17" s="233"/>
      <c r="DUQ17" s="233"/>
      <c r="DUR17" s="233"/>
      <c r="DUS17" s="233"/>
      <c r="DUT17" s="232"/>
      <c r="DUU17" s="233"/>
      <c r="DUV17" s="233"/>
      <c r="DUW17" s="233"/>
      <c r="DUX17" s="233"/>
      <c r="DUY17" s="233"/>
      <c r="DUZ17" s="233"/>
      <c r="DVA17" s="232"/>
      <c r="DVB17" s="233"/>
      <c r="DVC17" s="233"/>
      <c r="DVD17" s="233"/>
      <c r="DVE17" s="233"/>
      <c r="DVF17" s="233"/>
      <c r="DVG17" s="233"/>
      <c r="DVH17" s="232"/>
      <c r="DVI17" s="233"/>
      <c r="DVJ17" s="233"/>
      <c r="DVK17" s="233"/>
      <c r="DVL17" s="233"/>
      <c r="DVM17" s="233"/>
      <c r="DVN17" s="233"/>
      <c r="DVO17" s="232"/>
      <c r="DVP17" s="233"/>
      <c r="DVQ17" s="233"/>
      <c r="DVR17" s="233"/>
      <c r="DVS17" s="233"/>
      <c r="DVT17" s="233"/>
      <c r="DVU17" s="233"/>
      <c r="DVV17" s="232"/>
      <c r="DVW17" s="233"/>
      <c r="DVX17" s="233"/>
      <c r="DVY17" s="233"/>
      <c r="DVZ17" s="233"/>
      <c r="DWA17" s="233"/>
      <c r="DWB17" s="233"/>
      <c r="DWC17" s="232"/>
      <c r="DWD17" s="233"/>
      <c r="DWE17" s="233"/>
      <c r="DWF17" s="233"/>
      <c r="DWG17" s="233"/>
      <c r="DWH17" s="233"/>
      <c r="DWI17" s="233"/>
      <c r="DWJ17" s="232"/>
      <c r="DWK17" s="233"/>
      <c r="DWL17" s="233"/>
      <c r="DWM17" s="233"/>
      <c r="DWN17" s="233"/>
      <c r="DWO17" s="233"/>
      <c r="DWP17" s="233"/>
      <c r="DWQ17" s="232"/>
      <c r="DWR17" s="233"/>
      <c r="DWS17" s="233"/>
      <c r="DWT17" s="233"/>
      <c r="DWU17" s="233"/>
      <c r="DWV17" s="233"/>
      <c r="DWW17" s="233"/>
      <c r="DWX17" s="232"/>
      <c r="DWY17" s="233"/>
      <c r="DWZ17" s="233"/>
      <c r="DXA17" s="233"/>
      <c r="DXB17" s="233"/>
      <c r="DXC17" s="233"/>
      <c r="DXD17" s="233"/>
      <c r="DXE17" s="232"/>
      <c r="DXF17" s="233"/>
      <c r="DXG17" s="233"/>
      <c r="DXH17" s="233"/>
      <c r="DXI17" s="233"/>
      <c r="DXJ17" s="233"/>
      <c r="DXK17" s="233"/>
      <c r="DXL17" s="232"/>
      <c r="DXM17" s="233"/>
      <c r="DXN17" s="233"/>
      <c r="DXO17" s="233"/>
      <c r="DXP17" s="233"/>
      <c r="DXQ17" s="233"/>
      <c r="DXR17" s="233"/>
      <c r="DXS17" s="232"/>
      <c r="DXT17" s="233"/>
      <c r="DXU17" s="233"/>
      <c r="DXV17" s="233"/>
      <c r="DXW17" s="233"/>
      <c r="DXX17" s="233"/>
      <c r="DXY17" s="233"/>
      <c r="DXZ17" s="232"/>
      <c r="DYA17" s="233"/>
      <c r="DYB17" s="233"/>
      <c r="DYC17" s="233"/>
      <c r="DYD17" s="233"/>
      <c r="DYE17" s="233"/>
      <c r="DYF17" s="233"/>
      <c r="DYG17" s="232"/>
      <c r="DYH17" s="233"/>
      <c r="DYI17" s="233"/>
      <c r="DYJ17" s="233"/>
      <c r="DYK17" s="233"/>
      <c r="DYL17" s="233"/>
      <c r="DYM17" s="233"/>
      <c r="DYN17" s="232"/>
      <c r="DYO17" s="233"/>
      <c r="DYP17" s="233"/>
      <c r="DYQ17" s="233"/>
      <c r="DYR17" s="233"/>
      <c r="DYS17" s="233"/>
      <c r="DYT17" s="233"/>
      <c r="DYU17" s="232"/>
      <c r="DYV17" s="233"/>
      <c r="DYW17" s="233"/>
      <c r="DYX17" s="233"/>
      <c r="DYY17" s="233"/>
      <c r="DYZ17" s="233"/>
      <c r="DZA17" s="233"/>
      <c r="DZB17" s="232"/>
      <c r="DZC17" s="233"/>
      <c r="DZD17" s="233"/>
      <c r="DZE17" s="233"/>
      <c r="DZF17" s="233"/>
      <c r="DZG17" s="233"/>
      <c r="DZH17" s="233"/>
      <c r="DZI17" s="232"/>
      <c r="DZJ17" s="233"/>
      <c r="DZK17" s="233"/>
      <c r="DZL17" s="233"/>
      <c r="DZM17" s="233"/>
      <c r="DZN17" s="233"/>
      <c r="DZO17" s="233"/>
      <c r="DZP17" s="232"/>
      <c r="DZQ17" s="233"/>
      <c r="DZR17" s="233"/>
      <c r="DZS17" s="233"/>
      <c r="DZT17" s="233"/>
      <c r="DZU17" s="233"/>
      <c r="DZV17" s="233"/>
      <c r="DZW17" s="232"/>
      <c r="DZX17" s="233"/>
      <c r="DZY17" s="233"/>
      <c r="DZZ17" s="233"/>
      <c r="EAA17" s="233"/>
      <c r="EAB17" s="233"/>
      <c r="EAC17" s="233"/>
      <c r="EAD17" s="232"/>
      <c r="EAE17" s="233"/>
      <c r="EAF17" s="233"/>
      <c r="EAG17" s="233"/>
      <c r="EAH17" s="233"/>
      <c r="EAI17" s="233"/>
      <c r="EAJ17" s="233"/>
      <c r="EAK17" s="232"/>
      <c r="EAL17" s="233"/>
      <c r="EAM17" s="233"/>
      <c r="EAN17" s="233"/>
      <c r="EAO17" s="233"/>
      <c r="EAP17" s="233"/>
      <c r="EAQ17" s="233"/>
      <c r="EAR17" s="232"/>
      <c r="EAS17" s="233"/>
      <c r="EAT17" s="233"/>
      <c r="EAU17" s="233"/>
      <c r="EAV17" s="233"/>
      <c r="EAW17" s="233"/>
      <c r="EAX17" s="233"/>
      <c r="EAY17" s="232"/>
      <c r="EAZ17" s="233"/>
      <c r="EBA17" s="233"/>
      <c r="EBB17" s="233"/>
      <c r="EBC17" s="233"/>
      <c r="EBD17" s="233"/>
      <c r="EBE17" s="233"/>
      <c r="EBF17" s="232"/>
      <c r="EBG17" s="233"/>
      <c r="EBH17" s="233"/>
      <c r="EBI17" s="233"/>
      <c r="EBJ17" s="233"/>
      <c r="EBK17" s="233"/>
      <c r="EBL17" s="233"/>
      <c r="EBM17" s="232"/>
      <c r="EBN17" s="233"/>
      <c r="EBO17" s="233"/>
      <c r="EBP17" s="233"/>
      <c r="EBQ17" s="233"/>
      <c r="EBR17" s="233"/>
      <c r="EBS17" s="233"/>
      <c r="EBT17" s="232"/>
      <c r="EBU17" s="233"/>
      <c r="EBV17" s="233"/>
      <c r="EBW17" s="233"/>
      <c r="EBX17" s="233"/>
      <c r="EBY17" s="233"/>
      <c r="EBZ17" s="233"/>
      <c r="ECA17" s="232"/>
      <c r="ECB17" s="233"/>
      <c r="ECC17" s="233"/>
      <c r="ECD17" s="233"/>
      <c r="ECE17" s="233"/>
      <c r="ECF17" s="233"/>
      <c r="ECG17" s="233"/>
      <c r="ECH17" s="232"/>
      <c r="ECI17" s="233"/>
      <c r="ECJ17" s="233"/>
      <c r="ECK17" s="233"/>
      <c r="ECL17" s="233"/>
      <c r="ECM17" s="233"/>
      <c r="ECN17" s="233"/>
      <c r="ECO17" s="232"/>
      <c r="ECP17" s="233"/>
      <c r="ECQ17" s="233"/>
      <c r="ECR17" s="233"/>
      <c r="ECS17" s="233"/>
      <c r="ECT17" s="233"/>
      <c r="ECU17" s="233"/>
      <c r="ECV17" s="232"/>
      <c r="ECW17" s="233"/>
      <c r="ECX17" s="233"/>
      <c r="ECY17" s="233"/>
      <c r="ECZ17" s="233"/>
      <c r="EDA17" s="233"/>
      <c r="EDB17" s="233"/>
      <c r="EDC17" s="232"/>
      <c r="EDD17" s="233"/>
      <c r="EDE17" s="233"/>
      <c r="EDF17" s="233"/>
      <c r="EDG17" s="233"/>
      <c r="EDH17" s="233"/>
      <c r="EDI17" s="233"/>
      <c r="EDJ17" s="232"/>
      <c r="EDK17" s="233"/>
      <c r="EDL17" s="233"/>
      <c r="EDM17" s="233"/>
      <c r="EDN17" s="233"/>
      <c r="EDO17" s="233"/>
      <c r="EDP17" s="233"/>
      <c r="EDQ17" s="232"/>
      <c r="EDR17" s="233"/>
      <c r="EDS17" s="233"/>
      <c r="EDT17" s="233"/>
      <c r="EDU17" s="233"/>
      <c r="EDV17" s="233"/>
      <c r="EDW17" s="233"/>
      <c r="EDX17" s="232"/>
      <c r="EDY17" s="233"/>
      <c r="EDZ17" s="233"/>
      <c r="EEA17" s="233"/>
      <c r="EEB17" s="233"/>
      <c r="EEC17" s="233"/>
      <c r="EED17" s="233"/>
      <c r="EEE17" s="232"/>
      <c r="EEF17" s="233"/>
      <c r="EEG17" s="233"/>
      <c r="EEH17" s="233"/>
      <c r="EEI17" s="233"/>
      <c r="EEJ17" s="233"/>
      <c r="EEK17" s="233"/>
      <c r="EEL17" s="232"/>
      <c r="EEM17" s="233"/>
      <c r="EEN17" s="233"/>
      <c r="EEO17" s="233"/>
      <c r="EEP17" s="233"/>
      <c r="EEQ17" s="233"/>
      <c r="EER17" s="233"/>
      <c r="EES17" s="232"/>
      <c r="EET17" s="233"/>
      <c r="EEU17" s="233"/>
      <c r="EEV17" s="233"/>
      <c r="EEW17" s="233"/>
      <c r="EEX17" s="233"/>
      <c r="EEY17" s="233"/>
      <c r="EEZ17" s="232"/>
      <c r="EFA17" s="233"/>
      <c r="EFB17" s="233"/>
      <c r="EFC17" s="233"/>
      <c r="EFD17" s="233"/>
      <c r="EFE17" s="233"/>
      <c r="EFF17" s="233"/>
      <c r="EFG17" s="232"/>
      <c r="EFH17" s="233"/>
      <c r="EFI17" s="233"/>
      <c r="EFJ17" s="233"/>
      <c r="EFK17" s="233"/>
      <c r="EFL17" s="233"/>
      <c r="EFM17" s="233"/>
      <c r="EFN17" s="232"/>
      <c r="EFO17" s="233"/>
      <c r="EFP17" s="233"/>
      <c r="EFQ17" s="233"/>
      <c r="EFR17" s="233"/>
      <c r="EFS17" s="233"/>
      <c r="EFT17" s="233"/>
      <c r="EFU17" s="232"/>
      <c r="EFV17" s="233"/>
      <c r="EFW17" s="233"/>
      <c r="EFX17" s="233"/>
      <c r="EFY17" s="233"/>
      <c r="EFZ17" s="233"/>
      <c r="EGA17" s="233"/>
      <c r="EGB17" s="232"/>
      <c r="EGC17" s="233"/>
      <c r="EGD17" s="233"/>
      <c r="EGE17" s="233"/>
      <c r="EGF17" s="233"/>
      <c r="EGG17" s="233"/>
      <c r="EGH17" s="233"/>
      <c r="EGI17" s="232"/>
      <c r="EGJ17" s="233"/>
      <c r="EGK17" s="233"/>
      <c r="EGL17" s="233"/>
      <c r="EGM17" s="233"/>
      <c r="EGN17" s="233"/>
      <c r="EGO17" s="233"/>
      <c r="EGP17" s="232"/>
      <c r="EGQ17" s="233"/>
      <c r="EGR17" s="233"/>
      <c r="EGS17" s="233"/>
      <c r="EGT17" s="233"/>
      <c r="EGU17" s="233"/>
      <c r="EGV17" s="233"/>
      <c r="EGW17" s="232"/>
      <c r="EGX17" s="233"/>
      <c r="EGY17" s="233"/>
      <c r="EGZ17" s="233"/>
      <c r="EHA17" s="233"/>
      <c r="EHB17" s="233"/>
      <c r="EHC17" s="233"/>
      <c r="EHD17" s="232"/>
      <c r="EHE17" s="233"/>
      <c r="EHF17" s="233"/>
      <c r="EHG17" s="233"/>
      <c r="EHH17" s="233"/>
      <c r="EHI17" s="233"/>
      <c r="EHJ17" s="233"/>
      <c r="EHK17" s="232"/>
      <c r="EHL17" s="233"/>
      <c r="EHM17" s="233"/>
      <c r="EHN17" s="233"/>
      <c r="EHO17" s="233"/>
      <c r="EHP17" s="233"/>
      <c r="EHQ17" s="233"/>
      <c r="EHR17" s="232"/>
      <c r="EHS17" s="233"/>
      <c r="EHT17" s="233"/>
      <c r="EHU17" s="233"/>
      <c r="EHV17" s="233"/>
      <c r="EHW17" s="233"/>
      <c r="EHX17" s="233"/>
      <c r="EHY17" s="232"/>
      <c r="EHZ17" s="233"/>
      <c r="EIA17" s="233"/>
      <c r="EIB17" s="233"/>
      <c r="EIC17" s="233"/>
      <c r="EID17" s="233"/>
      <c r="EIE17" s="233"/>
      <c r="EIF17" s="232"/>
      <c r="EIG17" s="233"/>
      <c r="EIH17" s="233"/>
      <c r="EII17" s="233"/>
      <c r="EIJ17" s="233"/>
      <c r="EIK17" s="233"/>
      <c r="EIL17" s="233"/>
      <c r="EIM17" s="232"/>
      <c r="EIN17" s="233"/>
      <c r="EIO17" s="233"/>
      <c r="EIP17" s="233"/>
      <c r="EIQ17" s="233"/>
      <c r="EIR17" s="233"/>
      <c r="EIS17" s="233"/>
      <c r="EIT17" s="232"/>
      <c r="EIU17" s="233"/>
      <c r="EIV17" s="233"/>
      <c r="EIW17" s="233"/>
      <c r="EIX17" s="233"/>
      <c r="EIY17" s="233"/>
      <c r="EIZ17" s="233"/>
      <c r="EJA17" s="232"/>
      <c r="EJB17" s="233"/>
      <c r="EJC17" s="233"/>
      <c r="EJD17" s="233"/>
      <c r="EJE17" s="233"/>
      <c r="EJF17" s="233"/>
      <c r="EJG17" s="233"/>
      <c r="EJH17" s="232"/>
      <c r="EJI17" s="233"/>
      <c r="EJJ17" s="233"/>
      <c r="EJK17" s="233"/>
      <c r="EJL17" s="233"/>
      <c r="EJM17" s="233"/>
      <c r="EJN17" s="233"/>
      <c r="EJO17" s="232"/>
      <c r="EJP17" s="233"/>
      <c r="EJQ17" s="233"/>
      <c r="EJR17" s="233"/>
      <c r="EJS17" s="233"/>
      <c r="EJT17" s="233"/>
      <c r="EJU17" s="233"/>
      <c r="EJV17" s="232"/>
      <c r="EJW17" s="233"/>
      <c r="EJX17" s="233"/>
      <c r="EJY17" s="233"/>
      <c r="EJZ17" s="233"/>
      <c r="EKA17" s="233"/>
      <c r="EKB17" s="233"/>
      <c r="EKC17" s="232"/>
      <c r="EKD17" s="233"/>
      <c r="EKE17" s="233"/>
      <c r="EKF17" s="233"/>
      <c r="EKG17" s="233"/>
      <c r="EKH17" s="233"/>
      <c r="EKI17" s="233"/>
      <c r="EKJ17" s="232"/>
      <c r="EKK17" s="233"/>
      <c r="EKL17" s="233"/>
      <c r="EKM17" s="233"/>
      <c r="EKN17" s="233"/>
      <c r="EKO17" s="233"/>
      <c r="EKP17" s="233"/>
      <c r="EKQ17" s="232"/>
      <c r="EKR17" s="233"/>
      <c r="EKS17" s="233"/>
      <c r="EKT17" s="233"/>
      <c r="EKU17" s="233"/>
      <c r="EKV17" s="233"/>
      <c r="EKW17" s="233"/>
      <c r="EKX17" s="232"/>
      <c r="EKY17" s="233"/>
      <c r="EKZ17" s="233"/>
      <c r="ELA17" s="233"/>
      <c r="ELB17" s="233"/>
      <c r="ELC17" s="233"/>
      <c r="ELD17" s="233"/>
      <c r="ELE17" s="232"/>
      <c r="ELF17" s="233"/>
      <c r="ELG17" s="233"/>
      <c r="ELH17" s="233"/>
      <c r="ELI17" s="233"/>
      <c r="ELJ17" s="233"/>
      <c r="ELK17" s="233"/>
      <c r="ELL17" s="232"/>
      <c r="ELM17" s="233"/>
      <c r="ELN17" s="233"/>
      <c r="ELO17" s="233"/>
      <c r="ELP17" s="233"/>
      <c r="ELQ17" s="233"/>
      <c r="ELR17" s="233"/>
      <c r="ELS17" s="232"/>
      <c r="ELT17" s="233"/>
      <c r="ELU17" s="233"/>
      <c r="ELV17" s="233"/>
      <c r="ELW17" s="233"/>
      <c r="ELX17" s="233"/>
      <c r="ELY17" s="233"/>
      <c r="ELZ17" s="232"/>
      <c r="EMA17" s="233"/>
      <c r="EMB17" s="233"/>
      <c r="EMC17" s="233"/>
      <c r="EMD17" s="233"/>
      <c r="EME17" s="233"/>
      <c r="EMF17" s="233"/>
      <c r="EMG17" s="232"/>
      <c r="EMH17" s="233"/>
      <c r="EMI17" s="233"/>
      <c r="EMJ17" s="233"/>
      <c r="EMK17" s="233"/>
      <c r="EML17" s="233"/>
      <c r="EMM17" s="233"/>
      <c r="EMN17" s="232"/>
      <c r="EMO17" s="233"/>
      <c r="EMP17" s="233"/>
      <c r="EMQ17" s="233"/>
      <c r="EMR17" s="233"/>
      <c r="EMS17" s="233"/>
      <c r="EMT17" s="233"/>
      <c r="EMU17" s="232"/>
      <c r="EMV17" s="233"/>
      <c r="EMW17" s="233"/>
      <c r="EMX17" s="233"/>
      <c r="EMY17" s="233"/>
      <c r="EMZ17" s="233"/>
      <c r="ENA17" s="233"/>
      <c r="ENB17" s="232"/>
      <c r="ENC17" s="233"/>
      <c r="END17" s="233"/>
      <c r="ENE17" s="233"/>
      <c r="ENF17" s="233"/>
      <c r="ENG17" s="233"/>
      <c r="ENH17" s="233"/>
      <c r="ENI17" s="232"/>
      <c r="ENJ17" s="233"/>
      <c r="ENK17" s="233"/>
      <c r="ENL17" s="233"/>
      <c r="ENM17" s="233"/>
      <c r="ENN17" s="233"/>
      <c r="ENO17" s="233"/>
      <c r="ENP17" s="232"/>
      <c r="ENQ17" s="233"/>
      <c r="ENR17" s="233"/>
      <c r="ENS17" s="233"/>
      <c r="ENT17" s="233"/>
      <c r="ENU17" s="233"/>
      <c r="ENV17" s="233"/>
      <c r="ENW17" s="232"/>
      <c r="ENX17" s="233"/>
      <c r="ENY17" s="233"/>
      <c r="ENZ17" s="233"/>
      <c r="EOA17" s="233"/>
      <c r="EOB17" s="233"/>
      <c r="EOC17" s="233"/>
      <c r="EOD17" s="232"/>
      <c r="EOE17" s="233"/>
      <c r="EOF17" s="233"/>
      <c r="EOG17" s="233"/>
      <c r="EOH17" s="233"/>
      <c r="EOI17" s="233"/>
      <c r="EOJ17" s="233"/>
      <c r="EOK17" s="232"/>
      <c r="EOL17" s="233"/>
      <c r="EOM17" s="233"/>
      <c r="EON17" s="233"/>
      <c r="EOO17" s="233"/>
      <c r="EOP17" s="233"/>
      <c r="EOQ17" s="233"/>
      <c r="EOR17" s="232"/>
      <c r="EOS17" s="233"/>
      <c r="EOT17" s="233"/>
      <c r="EOU17" s="233"/>
      <c r="EOV17" s="233"/>
      <c r="EOW17" s="233"/>
      <c r="EOX17" s="233"/>
      <c r="EOY17" s="232"/>
      <c r="EOZ17" s="233"/>
      <c r="EPA17" s="233"/>
      <c r="EPB17" s="233"/>
      <c r="EPC17" s="233"/>
      <c r="EPD17" s="233"/>
      <c r="EPE17" s="233"/>
      <c r="EPF17" s="232"/>
      <c r="EPG17" s="233"/>
      <c r="EPH17" s="233"/>
      <c r="EPI17" s="233"/>
      <c r="EPJ17" s="233"/>
      <c r="EPK17" s="233"/>
      <c r="EPL17" s="233"/>
      <c r="EPM17" s="232"/>
      <c r="EPN17" s="233"/>
      <c r="EPO17" s="233"/>
      <c r="EPP17" s="233"/>
      <c r="EPQ17" s="233"/>
      <c r="EPR17" s="233"/>
      <c r="EPS17" s="233"/>
      <c r="EPT17" s="232"/>
      <c r="EPU17" s="233"/>
      <c r="EPV17" s="233"/>
      <c r="EPW17" s="233"/>
      <c r="EPX17" s="233"/>
      <c r="EPY17" s="233"/>
      <c r="EPZ17" s="233"/>
      <c r="EQA17" s="232"/>
      <c r="EQB17" s="233"/>
      <c r="EQC17" s="233"/>
      <c r="EQD17" s="233"/>
      <c r="EQE17" s="233"/>
      <c r="EQF17" s="233"/>
      <c r="EQG17" s="233"/>
      <c r="EQH17" s="232"/>
      <c r="EQI17" s="233"/>
      <c r="EQJ17" s="233"/>
      <c r="EQK17" s="233"/>
      <c r="EQL17" s="233"/>
      <c r="EQM17" s="233"/>
      <c r="EQN17" s="233"/>
      <c r="EQO17" s="232"/>
      <c r="EQP17" s="233"/>
      <c r="EQQ17" s="233"/>
      <c r="EQR17" s="233"/>
      <c r="EQS17" s="233"/>
      <c r="EQT17" s="233"/>
      <c r="EQU17" s="233"/>
      <c r="EQV17" s="232"/>
      <c r="EQW17" s="233"/>
      <c r="EQX17" s="233"/>
      <c r="EQY17" s="233"/>
      <c r="EQZ17" s="233"/>
      <c r="ERA17" s="233"/>
      <c r="ERB17" s="233"/>
      <c r="ERC17" s="232"/>
      <c r="ERD17" s="233"/>
      <c r="ERE17" s="233"/>
      <c r="ERF17" s="233"/>
      <c r="ERG17" s="233"/>
      <c r="ERH17" s="233"/>
      <c r="ERI17" s="233"/>
      <c r="ERJ17" s="232"/>
      <c r="ERK17" s="233"/>
      <c r="ERL17" s="233"/>
      <c r="ERM17" s="233"/>
      <c r="ERN17" s="233"/>
      <c r="ERO17" s="233"/>
      <c r="ERP17" s="233"/>
      <c r="ERQ17" s="232"/>
      <c r="ERR17" s="233"/>
      <c r="ERS17" s="233"/>
      <c r="ERT17" s="233"/>
      <c r="ERU17" s="233"/>
      <c r="ERV17" s="233"/>
      <c r="ERW17" s="233"/>
      <c r="ERX17" s="232"/>
      <c r="ERY17" s="233"/>
      <c r="ERZ17" s="233"/>
      <c r="ESA17" s="233"/>
      <c r="ESB17" s="233"/>
      <c r="ESC17" s="233"/>
      <c r="ESD17" s="233"/>
      <c r="ESE17" s="232"/>
      <c r="ESF17" s="233"/>
      <c r="ESG17" s="233"/>
      <c r="ESH17" s="233"/>
      <c r="ESI17" s="233"/>
      <c r="ESJ17" s="233"/>
      <c r="ESK17" s="233"/>
      <c r="ESL17" s="232"/>
      <c r="ESM17" s="233"/>
      <c r="ESN17" s="233"/>
      <c r="ESO17" s="233"/>
      <c r="ESP17" s="233"/>
      <c r="ESQ17" s="233"/>
      <c r="ESR17" s="233"/>
      <c r="ESS17" s="232"/>
      <c r="EST17" s="233"/>
      <c r="ESU17" s="233"/>
      <c r="ESV17" s="233"/>
      <c r="ESW17" s="233"/>
      <c r="ESX17" s="233"/>
      <c r="ESY17" s="233"/>
      <c r="ESZ17" s="232"/>
      <c r="ETA17" s="233"/>
      <c r="ETB17" s="233"/>
      <c r="ETC17" s="233"/>
      <c r="ETD17" s="233"/>
      <c r="ETE17" s="233"/>
      <c r="ETF17" s="233"/>
      <c r="ETG17" s="232"/>
      <c r="ETH17" s="233"/>
      <c r="ETI17" s="233"/>
      <c r="ETJ17" s="233"/>
      <c r="ETK17" s="233"/>
      <c r="ETL17" s="233"/>
      <c r="ETM17" s="233"/>
      <c r="ETN17" s="232"/>
      <c r="ETO17" s="233"/>
      <c r="ETP17" s="233"/>
      <c r="ETQ17" s="233"/>
      <c r="ETR17" s="233"/>
      <c r="ETS17" s="233"/>
      <c r="ETT17" s="233"/>
      <c r="ETU17" s="232"/>
      <c r="ETV17" s="233"/>
      <c r="ETW17" s="233"/>
      <c r="ETX17" s="233"/>
      <c r="ETY17" s="233"/>
      <c r="ETZ17" s="233"/>
      <c r="EUA17" s="233"/>
      <c r="EUB17" s="232"/>
      <c r="EUC17" s="233"/>
      <c r="EUD17" s="233"/>
      <c r="EUE17" s="233"/>
      <c r="EUF17" s="233"/>
      <c r="EUG17" s="233"/>
      <c r="EUH17" s="233"/>
      <c r="EUI17" s="232"/>
      <c r="EUJ17" s="233"/>
      <c r="EUK17" s="233"/>
      <c r="EUL17" s="233"/>
      <c r="EUM17" s="233"/>
      <c r="EUN17" s="233"/>
      <c r="EUO17" s="233"/>
      <c r="EUP17" s="232"/>
      <c r="EUQ17" s="233"/>
      <c r="EUR17" s="233"/>
      <c r="EUS17" s="233"/>
      <c r="EUT17" s="233"/>
      <c r="EUU17" s="233"/>
      <c r="EUV17" s="233"/>
      <c r="EUW17" s="232"/>
      <c r="EUX17" s="233"/>
      <c r="EUY17" s="233"/>
      <c r="EUZ17" s="233"/>
      <c r="EVA17" s="233"/>
      <c r="EVB17" s="233"/>
      <c r="EVC17" s="233"/>
      <c r="EVD17" s="232"/>
      <c r="EVE17" s="233"/>
      <c r="EVF17" s="233"/>
      <c r="EVG17" s="233"/>
      <c r="EVH17" s="233"/>
      <c r="EVI17" s="233"/>
      <c r="EVJ17" s="233"/>
      <c r="EVK17" s="232"/>
      <c r="EVL17" s="233"/>
      <c r="EVM17" s="233"/>
      <c r="EVN17" s="233"/>
      <c r="EVO17" s="233"/>
      <c r="EVP17" s="233"/>
      <c r="EVQ17" s="233"/>
      <c r="EVR17" s="232"/>
      <c r="EVS17" s="233"/>
      <c r="EVT17" s="233"/>
      <c r="EVU17" s="233"/>
      <c r="EVV17" s="233"/>
      <c r="EVW17" s="233"/>
      <c r="EVX17" s="233"/>
      <c r="EVY17" s="232"/>
      <c r="EVZ17" s="233"/>
      <c r="EWA17" s="233"/>
      <c r="EWB17" s="233"/>
      <c r="EWC17" s="233"/>
      <c r="EWD17" s="233"/>
      <c r="EWE17" s="233"/>
      <c r="EWF17" s="232"/>
      <c r="EWG17" s="233"/>
      <c r="EWH17" s="233"/>
      <c r="EWI17" s="233"/>
      <c r="EWJ17" s="233"/>
      <c r="EWK17" s="233"/>
      <c r="EWL17" s="233"/>
      <c r="EWM17" s="232"/>
      <c r="EWN17" s="233"/>
      <c r="EWO17" s="233"/>
      <c r="EWP17" s="233"/>
      <c r="EWQ17" s="233"/>
      <c r="EWR17" s="233"/>
      <c r="EWS17" s="233"/>
      <c r="EWT17" s="232"/>
      <c r="EWU17" s="233"/>
      <c r="EWV17" s="233"/>
      <c r="EWW17" s="233"/>
      <c r="EWX17" s="233"/>
      <c r="EWY17" s="233"/>
      <c r="EWZ17" s="233"/>
      <c r="EXA17" s="232"/>
      <c r="EXB17" s="233"/>
      <c r="EXC17" s="233"/>
      <c r="EXD17" s="233"/>
      <c r="EXE17" s="233"/>
      <c r="EXF17" s="233"/>
      <c r="EXG17" s="233"/>
      <c r="EXH17" s="232"/>
      <c r="EXI17" s="233"/>
      <c r="EXJ17" s="233"/>
      <c r="EXK17" s="233"/>
      <c r="EXL17" s="233"/>
      <c r="EXM17" s="233"/>
      <c r="EXN17" s="233"/>
      <c r="EXO17" s="232"/>
      <c r="EXP17" s="233"/>
      <c r="EXQ17" s="233"/>
      <c r="EXR17" s="233"/>
      <c r="EXS17" s="233"/>
      <c r="EXT17" s="233"/>
      <c r="EXU17" s="233"/>
      <c r="EXV17" s="232"/>
      <c r="EXW17" s="233"/>
      <c r="EXX17" s="233"/>
      <c r="EXY17" s="233"/>
      <c r="EXZ17" s="233"/>
      <c r="EYA17" s="233"/>
      <c r="EYB17" s="233"/>
      <c r="EYC17" s="232"/>
      <c r="EYD17" s="233"/>
      <c r="EYE17" s="233"/>
      <c r="EYF17" s="233"/>
      <c r="EYG17" s="233"/>
      <c r="EYH17" s="233"/>
      <c r="EYI17" s="233"/>
      <c r="EYJ17" s="232"/>
      <c r="EYK17" s="233"/>
      <c r="EYL17" s="233"/>
      <c r="EYM17" s="233"/>
      <c r="EYN17" s="233"/>
      <c r="EYO17" s="233"/>
      <c r="EYP17" s="233"/>
      <c r="EYQ17" s="232"/>
      <c r="EYR17" s="233"/>
      <c r="EYS17" s="233"/>
      <c r="EYT17" s="233"/>
      <c r="EYU17" s="233"/>
      <c r="EYV17" s="233"/>
      <c r="EYW17" s="233"/>
      <c r="EYX17" s="232"/>
      <c r="EYY17" s="233"/>
      <c r="EYZ17" s="233"/>
      <c r="EZA17" s="233"/>
      <c r="EZB17" s="233"/>
      <c r="EZC17" s="233"/>
      <c r="EZD17" s="233"/>
      <c r="EZE17" s="232"/>
      <c r="EZF17" s="233"/>
      <c r="EZG17" s="233"/>
      <c r="EZH17" s="233"/>
      <c r="EZI17" s="233"/>
      <c r="EZJ17" s="233"/>
      <c r="EZK17" s="233"/>
      <c r="EZL17" s="232"/>
      <c r="EZM17" s="233"/>
      <c r="EZN17" s="233"/>
      <c r="EZO17" s="233"/>
      <c r="EZP17" s="233"/>
      <c r="EZQ17" s="233"/>
      <c r="EZR17" s="233"/>
      <c r="EZS17" s="232"/>
      <c r="EZT17" s="233"/>
      <c r="EZU17" s="233"/>
      <c r="EZV17" s="233"/>
      <c r="EZW17" s="233"/>
      <c r="EZX17" s="233"/>
      <c r="EZY17" s="233"/>
      <c r="EZZ17" s="232"/>
      <c r="FAA17" s="233"/>
      <c r="FAB17" s="233"/>
      <c r="FAC17" s="233"/>
      <c r="FAD17" s="233"/>
      <c r="FAE17" s="233"/>
      <c r="FAF17" s="233"/>
      <c r="FAG17" s="232"/>
      <c r="FAH17" s="233"/>
      <c r="FAI17" s="233"/>
      <c r="FAJ17" s="233"/>
      <c r="FAK17" s="233"/>
      <c r="FAL17" s="233"/>
      <c r="FAM17" s="233"/>
      <c r="FAN17" s="232"/>
      <c r="FAO17" s="233"/>
      <c r="FAP17" s="233"/>
      <c r="FAQ17" s="233"/>
      <c r="FAR17" s="233"/>
      <c r="FAS17" s="233"/>
      <c r="FAT17" s="233"/>
      <c r="FAU17" s="232"/>
      <c r="FAV17" s="233"/>
      <c r="FAW17" s="233"/>
      <c r="FAX17" s="233"/>
      <c r="FAY17" s="233"/>
      <c r="FAZ17" s="233"/>
      <c r="FBA17" s="233"/>
      <c r="FBB17" s="232"/>
      <c r="FBC17" s="233"/>
      <c r="FBD17" s="233"/>
      <c r="FBE17" s="233"/>
      <c r="FBF17" s="233"/>
      <c r="FBG17" s="233"/>
      <c r="FBH17" s="233"/>
      <c r="FBI17" s="232"/>
      <c r="FBJ17" s="233"/>
      <c r="FBK17" s="233"/>
      <c r="FBL17" s="233"/>
      <c r="FBM17" s="233"/>
      <c r="FBN17" s="233"/>
      <c r="FBO17" s="233"/>
      <c r="FBP17" s="232"/>
      <c r="FBQ17" s="233"/>
      <c r="FBR17" s="233"/>
      <c r="FBS17" s="233"/>
      <c r="FBT17" s="233"/>
      <c r="FBU17" s="233"/>
      <c r="FBV17" s="233"/>
      <c r="FBW17" s="232"/>
      <c r="FBX17" s="233"/>
      <c r="FBY17" s="233"/>
      <c r="FBZ17" s="233"/>
      <c r="FCA17" s="233"/>
      <c r="FCB17" s="233"/>
      <c r="FCC17" s="233"/>
      <c r="FCD17" s="232"/>
      <c r="FCE17" s="233"/>
      <c r="FCF17" s="233"/>
      <c r="FCG17" s="233"/>
      <c r="FCH17" s="233"/>
      <c r="FCI17" s="233"/>
      <c r="FCJ17" s="233"/>
      <c r="FCK17" s="232"/>
      <c r="FCL17" s="233"/>
      <c r="FCM17" s="233"/>
      <c r="FCN17" s="233"/>
      <c r="FCO17" s="233"/>
      <c r="FCP17" s="233"/>
      <c r="FCQ17" s="233"/>
      <c r="FCR17" s="232"/>
      <c r="FCS17" s="233"/>
      <c r="FCT17" s="233"/>
      <c r="FCU17" s="233"/>
      <c r="FCV17" s="233"/>
      <c r="FCW17" s="233"/>
      <c r="FCX17" s="233"/>
      <c r="FCY17" s="232"/>
      <c r="FCZ17" s="233"/>
      <c r="FDA17" s="233"/>
      <c r="FDB17" s="233"/>
      <c r="FDC17" s="233"/>
      <c r="FDD17" s="233"/>
      <c r="FDE17" s="233"/>
      <c r="FDF17" s="232"/>
      <c r="FDG17" s="233"/>
      <c r="FDH17" s="233"/>
      <c r="FDI17" s="233"/>
      <c r="FDJ17" s="233"/>
      <c r="FDK17" s="233"/>
      <c r="FDL17" s="233"/>
      <c r="FDM17" s="232"/>
      <c r="FDN17" s="233"/>
      <c r="FDO17" s="233"/>
      <c r="FDP17" s="233"/>
      <c r="FDQ17" s="233"/>
      <c r="FDR17" s="233"/>
      <c r="FDS17" s="233"/>
      <c r="FDT17" s="232"/>
      <c r="FDU17" s="233"/>
      <c r="FDV17" s="233"/>
      <c r="FDW17" s="233"/>
      <c r="FDX17" s="233"/>
      <c r="FDY17" s="233"/>
      <c r="FDZ17" s="233"/>
      <c r="FEA17" s="232"/>
      <c r="FEB17" s="233"/>
      <c r="FEC17" s="233"/>
      <c r="FED17" s="233"/>
      <c r="FEE17" s="233"/>
      <c r="FEF17" s="233"/>
      <c r="FEG17" s="233"/>
      <c r="FEH17" s="232"/>
      <c r="FEI17" s="233"/>
      <c r="FEJ17" s="233"/>
      <c r="FEK17" s="233"/>
      <c r="FEL17" s="233"/>
      <c r="FEM17" s="233"/>
      <c r="FEN17" s="233"/>
      <c r="FEO17" s="232"/>
      <c r="FEP17" s="233"/>
      <c r="FEQ17" s="233"/>
      <c r="FER17" s="233"/>
      <c r="FES17" s="233"/>
      <c r="FET17" s="233"/>
      <c r="FEU17" s="233"/>
      <c r="FEV17" s="232"/>
      <c r="FEW17" s="233"/>
      <c r="FEX17" s="233"/>
      <c r="FEY17" s="233"/>
      <c r="FEZ17" s="233"/>
      <c r="FFA17" s="233"/>
      <c r="FFB17" s="233"/>
      <c r="FFC17" s="232"/>
      <c r="FFD17" s="233"/>
      <c r="FFE17" s="233"/>
      <c r="FFF17" s="233"/>
      <c r="FFG17" s="233"/>
      <c r="FFH17" s="233"/>
      <c r="FFI17" s="233"/>
      <c r="FFJ17" s="232"/>
      <c r="FFK17" s="233"/>
      <c r="FFL17" s="233"/>
      <c r="FFM17" s="233"/>
      <c r="FFN17" s="233"/>
      <c r="FFO17" s="233"/>
      <c r="FFP17" s="233"/>
      <c r="FFQ17" s="232"/>
      <c r="FFR17" s="233"/>
      <c r="FFS17" s="233"/>
      <c r="FFT17" s="233"/>
      <c r="FFU17" s="233"/>
      <c r="FFV17" s="233"/>
      <c r="FFW17" s="233"/>
      <c r="FFX17" s="232"/>
      <c r="FFY17" s="233"/>
      <c r="FFZ17" s="233"/>
      <c r="FGA17" s="233"/>
      <c r="FGB17" s="233"/>
      <c r="FGC17" s="233"/>
      <c r="FGD17" s="233"/>
      <c r="FGE17" s="232"/>
      <c r="FGF17" s="233"/>
      <c r="FGG17" s="233"/>
      <c r="FGH17" s="233"/>
      <c r="FGI17" s="233"/>
      <c r="FGJ17" s="233"/>
      <c r="FGK17" s="233"/>
      <c r="FGL17" s="232"/>
      <c r="FGM17" s="233"/>
      <c r="FGN17" s="233"/>
      <c r="FGO17" s="233"/>
      <c r="FGP17" s="233"/>
      <c r="FGQ17" s="233"/>
      <c r="FGR17" s="233"/>
      <c r="FGS17" s="232"/>
      <c r="FGT17" s="233"/>
      <c r="FGU17" s="233"/>
      <c r="FGV17" s="233"/>
      <c r="FGW17" s="233"/>
      <c r="FGX17" s="233"/>
      <c r="FGY17" s="233"/>
      <c r="FGZ17" s="232"/>
      <c r="FHA17" s="233"/>
      <c r="FHB17" s="233"/>
      <c r="FHC17" s="233"/>
      <c r="FHD17" s="233"/>
      <c r="FHE17" s="233"/>
      <c r="FHF17" s="233"/>
      <c r="FHG17" s="232"/>
      <c r="FHH17" s="233"/>
      <c r="FHI17" s="233"/>
      <c r="FHJ17" s="233"/>
      <c r="FHK17" s="233"/>
      <c r="FHL17" s="233"/>
      <c r="FHM17" s="233"/>
      <c r="FHN17" s="232"/>
      <c r="FHO17" s="233"/>
      <c r="FHP17" s="233"/>
      <c r="FHQ17" s="233"/>
      <c r="FHR17" s="233"/>
      <c r="FHS17" s="233"/>
      <c r="FHT17" s="233"/>
      <c r="FHU17" s="232"/>
      <c r="FHV17" s="233"/>
      <c r="FHW17" s="233"/>
      <c r="FHX17" s="233"/>
      <c r="FHY17" s="233"/>
      <c r="FHZ17" s="233"/>
      <c r="FIA17" s="233"/>
      <c r="FIB17" s="232"/>
      <c r="FIC17" s="233"/>
      <c r="FID17" s="233"/>
      <c r="FIE17" s="233"/>
      <c r="FIF17" s="233"/>
      <c r="FIG17" s="233"/>
      <c r="FIH17" s="233"/>
      <c r="FII17" s="232"/>
      <c r="FIJ17" s="233"/>
      <c r="FIK17" s="233"/>
      <c r="FIL17" s="233"/>
      <c r="FIM17" s="233"/>
      <c r="FIN17" s="233"/>
      <c r="FIO17" s="233"/>
      <c r="FIP17" s="232"/>
      <c r="FIQ17" s="233"/>
      <c r="FIR17" s="233"/>
      <c r="FIS17" s="233"/>
      <c r="FIT17" s="233"/>
      <c r="FIU17" s="233"/>
      <c r="FIV17" s="233"/>
      <c r="FIW17" s="232"/>
      <c r="FIX17" s="233"/>
      <c r="FIY17" s="233"/>
      <c r="FIZ17" s="233"/>
      <c r="FJA17" s="233"/>
      <c r="FJB17" s="233"/>
      <c r="FJC17" s="233"/>
      <c r="FJD17" s="232"/>
      <c r="FJE17" s="233"/>
      <c r="FJF17" s="233"/>
      <c r="FJG17" s="233"/>
      <c r="FJH17" s="233"/>
      <c r="FJI17" s="233"/>
      <c r="FJJ17" s="233"/>
      <c r="FJK17" s="232"/>
      <c r="FJL17" s="233"/>
      <c r="FJM17" s="233"/>
      <c r="FJN17" s="233"/>
      <c r="FJO17" s="233"/>
      <c r="FJP17" s="233"/>
      <c r="FJQ17" s="233"/>
      <c r="FJR17" s="232"/>
      <c r="FJS17" s="233"/>
      <c r="FJT17" s="233"/>
      <c r="FJU17" s="233"/>
      <c r="FJV17" s="233"/>
      <c r="FJW17" s="233"/>
      <c r="FJX17" s="233"/>
      <c r="FJY17" s="232"/>
      <c r="FJZ17" s="233"/>
      <c r="FKA17" s="233"/>
      <c r="FKB17" s="233"/>
      <c r="FKC17" s="233"/>
      <c r="FKD17" s="233"/>
      <c r="FKE17" s="233"/>
      <c r="FKF17" s="232"/>
      <c r="FKG17" s="233"/>
      <c r="FKH17" s="233"/>
      <c r="FKI17" s="233"/>
      <c r="FKJ17" s="233"/>
      <c r="FKK17" s="233"/>
      <c r="FKL17" s="233"/>
      <c r="FKM17" s="232"/>
      <c r="FKN17" s="233"/>
      <c r="FKO17" s="233"/>
      <c r="FKP17" s="233"/>
      <c r="FKQ17" s="233"/>
      <c r="FKR17" s="233"/>
      <c r="FKS17" s="233"/>
      <c r="FKT17" s="232"/>
      <c r="FKU17" s="233"/>
      <c r="FKV17" s="233"/>
      <c r="FKW17" s="233"/>
      <c r="FKX17" s="233"/>
      <c r="FKY17" s="233"/>
      <c r="FKZ17" s="233"/>
      <c r="FLA17" s="232"/>
      <c r="FLB17" s="233"/>
      <c r="FLC17" s="233"/>
      <c r="FLD17" s="233"/>
      <c r="FLE17" s="233"/>
      <c r="FLF17" s="233"/>
      <c r="FLG17" s="233"/>
      <c r="FLH17" s="232"/>
      <c r="FLI17" s="233"/>
      <c r="FLJ17" s="233"/>
      <c r="FLK17" s="233"/>
      <c r="FLL17" s="233"/>
      <c r="FLM17" s="233"/>
      <c r="FLN17" s="233"/>
      <c r="FLO17" s="232"/>
      <c r="FLP17" s="233"/>
      <c r="FLQ17" s="233"/>
      <c r="FLR17" s="233"/>
      <c r="FLS17" s="233"/>
      <c r="FLT17" s="233"/>
      <c r="FLU17" s="233"/>
      <c r="FLV17" s="232"/>
      <c r="FLW17" s="233"/>
      <c r="FLX17" s="233"/>
      <c r="FLY17" s="233"/>
      <c r="FLZ17" s="233"/>
      <c r="FMA17" s="233"/>
      <c r="FMB17" s="233"/>
      <c r="FMC17" s="232"/>
      <c r="FMD17" s="233"/>
      <c r="FME17" s="233"/>
      <c r="FMF17" s="233"/>
      <c r="FMG17" s="233"/>
      <c r="FMH17" s="233"/>
      <c r="FMI17" s="233"/>
      <c r="FMJ17" s="232"/>
      <c r="FMK17" s="233"/>
      <c r="FML17" s="233"/>
      <c r="FMM17" s="233"/>
      <c r="FMN17" s="233"/>
      <c r="FMO17" s="233"/>
      <c r="FMP17" s="233"/>
      <c r="FMQ17" s="232"/>
      <c r="FMR17" s="233"/>
      <c r="FMS17" s="233"/>
      <c r="FMT17" s="233"/>
      <c r="FMU17" s="233"/>
      <c r="FMV17" s="233"/>
      <c r="FMW17" s="233"/>
      <c r="FMX17" s="232"/>
      <c r="FMY17" s="233"/>
      <c r="FMZ17" s="233"/>
      <c r="FNA17" s="233"/>
      <c r="FNB17" s="233"/>
      <c r="FNC17" s="233"/>
      <c r="FND17" s="233"/>
      <c r="FNE17" s="232"/>
      <c r="FNF17" s="233"/>
      <c r="FNG17" s="233"/>
      <c r="FNH17" s="233"/>
      <c r="FNI17" s="233"/>
      <c r="FNJ17" s="233"/>
      <c r="FNK17" s="233"/>
      <c r="FNL17" s="232"/>
      <c r="FNM17" s="233"/>
      <c r="FNN17" s="233"/>
      <c r="FNO17" s="233"/>
      <c r="FNP17" s="233"/>
      <c r="FNQ17" s="233"/>
      <c r="FNR17" s="233"/>
      <c r="FNS17" s="232"/>
      <c r="FNT17" s="233"/>
      <c r="FNU17" s="233"/>
      <c r="FNV17" s="233"/>
      <c r="FNW17" s="233"/>
      <c r="FNX17" s="233"/>
      <c r="FNY17" s="233"/>
      <c r="FNZ17" s="232"/>
      <c r="FOA17" s="233"/>
      <c r="FOB17" s="233"/>
      <c r="FOC17" s="233"/>
      <c r="FOD17" s="233"/>
      <c r="FOE17" s="233"/>
      <c r="FOF17" s="233"/>
      <c r="FOG17" s="232"/>
      <c r="FOH17" s="233"/>
      <c r="FOI17" s="233"/>
      <c r="FOJ17" s="233"/>
      <c r="FOK17" s="233"/>
      <c r="FOL17" s="233"/>
      <c r="FOM17" s="233"/>
      <c r="FON17" s="232"/>
      <c r="FOO17" s="233"/>
      <c r="FOP17" s="233"/>
      <c r="FOQ17" s="233"/>
      <c r="FOR17" s="233"/>
      <c r="FOS17" s="233"/>
      <c r="FOT17" s="233"/>
      <c r="FOU17" s="232"/>
      <c r="FOV17" s="233"/>
      <c r="FOW17" s="233"/>
      <c r="FOX17" s="233"/>
      <c r="FOY17" s="233"/>
      <c r="FOZ17" s="233"/>
      <c r="FPA17" s="233"/>
      <c r="FPB17" s="232"/>
      <c r="FPC17" s="233"/>
      <c r="FPD17" s="233"/>
      <c r="FPE17" s="233"/>
      <c r="FPF17" s="233"/>
      <c r="FPG17" s="233"/>
      <c r="FPH17" s="233"/>
      <c r="FPI17" s="232"/>
      <c r="FPJ17" s="233"/>
      <c r="FPK17" s="233"/>
      <c r="FPL17" s="233"/>
      <c r="FPM17" s="233"/>
      <c r="FPN17" s="233"/>
      <c r="FPO17" s="233"/>
      <c r="FPP17" s="232"/>
      <c r="FPQ17" s="233"/>
      <c r="FPR17" s="233"/>
      <c r="FPS17" s="233"/>
      <c r="FPT17" s="233"/>
      <c r="FPU17" s="233"/>
      <c r="FPV17" s="233"/>
      <c r="FPW17" s="232"/>
      <c r="FPX17" s="233"/>
      <c r="FPY17" s="233"/>
      <c r="FPZ17" s="233"/>
      <c r="FQA17" s="233"/>
      <c r="FQB17" s="233"/>
      <c r="FQC17" s="233"/>
      <c r="FQD17" s="232"/>
      <c r="FQE17" s="233"/>
      <c r="FQF17" s="233"/>
      <c r="FQG17" s="233"/>
      <c r="FQH17" s="233"/>
      <c r="FQI17" s="233"/>
      <c r="FQJ17" s="233"/>
      <c r="FQK17" s="232"/>
      <c r="FQL17" s="233"/>
      <c r="FQM17" s="233"/>
      <c r="FQN17" s="233"/>
      <c r="FQO17" s="233"/>
      <c r="FQP17" s="233"/>
      <c r="FQQ17" s="233"/>
      <c r="FQR17" s="232"/>
      <c r="FQS17" s="233"/>
      <c r="FQT17" s="233"/>
      <c r="FQU17" s="233"/>
      <c r="FQV17" s="233"/>
      <c r="FQW17" s="233"/>
      <c r="FQX17" s="233"/>
      <c r="FQY17" s="232"/>
      <c r="FQZ17" s="233"/>
      <c r="FRA17" s="233"/>
      <c r="FRB17" s="233"/>
      <c r="FRC17" s="233"/>
      <c r="FRD17" s="233"/>
      <c r="FRE17" s="233"/>
      <c r="FRF17" s="232"/>
      <c r="FRG17" s="233"/>
      <c r="FRH17" s="233"/>
      <c r="FRI17" s="233"/>
      <c r="FRJ17" s="233"/>
      <c r="FRK17" s="233"/>
      <c r="FRL17" s="233"/>
      <c r="FRM17" s="232"/>
      <c r="FRN17" s="233"/>
      <c r="FRO17" s="233"/>
      <c r="FRP17" s="233"/>
      <c r="FRQ17" s="233"/>
      <c r="FRR17" s="233"/>
      <c r="FRS17" s="233"/>
      <c r="FRT17" s="232"/>
      <c r="FRU17" s="233"/>
      <c r="FRV17" s="233"/>
      <c r="FRW17" s="233"/>
      <c r="FRX17" s="233"/>
      <c r="FRY17" s="233"/>
      <c r="FRZ17" s="233"/>
      <c r="FSA17" s="232"/>
      <c r="FSB17" s="233"/>
      <c r="FSC17" s="233"/>
      <c r="FSD17" s="233"/>
      <c r="FSE17" s="233"/>
      <c r="FSF17" s="233"/>
      <c r="FSG17" s="233"/>
      <c r="FSH17" s="232"/>
      <c r="FSI17" s="233"/>
      <c r="FSJ17" s="233"/>
      <c r="FSK17" s="233"/>
      <c r="FSL17" s="233"/>
      <c r="FSM17" s="233"/>
      <c r="FSN17" s="233"/>
      <c r="FSO17" s="232"/>
      <c r="FSP17" s="233"/>
      <c r="FSQ17" s="233"/>
      <c r="FSR17" s="233"/>
      <c r="FSS17" s="233"/>
      <c r="FST17" s="233"/>
      <c r="FSU17" s="233"/>
      <c r="FSV17" s="232"/>
      <c r="FSW17" s="233"/>
      <c r="FSX17" s="233"/>
      <c r="FSY17" s="233"/>
      <c r="FSZ17" s="233"/>
      <c r="FTA17" s="233"/>
      <c r="FTB17" s="233"/>
      <c r="FTC17" s="232"/>
      <c r="FTD17" s="233"/>
      <c r="FTE17" s="233"/>
      <c r="FTF17" s="233"/>
      <c r="FTG17" s="233"/>
      <c r="FTH17" s="233"/>
      <c r="FTI17" s="233"/>
      <c r="FTJ17" s="232"/>
      <c r="FTK17" s="233"/>
      <c r="FTL17" s="233"/>
      <c r="FTM17" s="233"/>
      <c r="FTN17" s="233"/>
      <c r="FTO17" s="233"/>
      <c r="FTP17" s="233"/>
      <c r="FTQ17" s="232"/>
      <c r="FTR17" s="233"/>
      <c r="FTS17" s="233"/>
      <c r="FTT17" s="233"/>
      <c r="FTU17" s="233"/>
      <c r="FTV17" s="233"/>
      <c r="FTW17" s="233"/>
      <c r="FTX17" s="232"/>
      <c r="FTY17" s="233"/>
      <c r="FTZ17" s="233"/>
      <c r="FUA17" s="233"/>
      <c r="FUB17" s="233"/>
      <c r="FUC17" s="233"/>
      <c r="FUD17" s="233"/>
      <c r="FUE17" s="232"/>
      <c r="FUF17" s="233"/>
      <c r="FUG17" s="233"/>
      <c r="FUH17" s="233"/>
      <c r="FUI17" s="233"/>
      <c r="FUJ17" s="233"/>
      <c r="FUK17" s="233"/>
      <c r="FUL17" s="232"/>
      <c r="FUM17" s="233"/>
      <c r="FUN17" s="233"/>
      <c r="FUO17" s="233"/>
      <c r="FUP17" s="233"/>
      <c r="FUQ17" s="233"/>
      <c r="FUR17" s="233"/>
      <c r="FUS17" s="232"/>
      <c r="FUT17" s="233"/>
      <c r="FUU17" s="233"/>
      <c r="FUV17" s="233"/>
      <c r="FUW17" s="233"/>
      <c r="FUX17" s="233"/>
      <c r="FUY17" s="233"/>
      <c r="FUZ17" s="232"/>
      <c r="FVA17" s="233"/>
      <c r="FVB17" s="233"/>
      <c r="FVC17" s="233"/>
      <c r="FVD17" s="233"/>
      <c r="FVE17" s="233"/>
      <c r="FVF17" s="233"/>
      <c r="FVG17" s="232"/>
      <c r="FVH17" s="233"/>
      <c r="FVI17" s="233"/>
      <c r="FVJ17" s="233"/>
      <c r="FVK17" s="233"/>
      <c r="FVL17" s="233"/>
      <c r="FVM17" s="233"/>
      <c r="FVN17" s="232"/>
      <c r="FVO17" s="233"/>
      <c r="FVP17" s="233"/>
      <c r="FVQ17" s="233"/>
      <c r="FVR17" s="233"/>
      <c r="FVS17" s="233"/>
      <c r="FVT17" s="233"/>
      <c r="FVU17" s="232"/>
      <c r="FVV17" s="233"/>
      <c r="FVW17" s="233"/>
      <c r="FVX17" s="233"/>
      <c r="FVY17" s="233"/>
      <c r="FVZ17" s="233"/>
      <c r="FWA17" s="233"/>
      <c r="FWB17" s="232"/>
      <c r="FWC17" s="233"/>
      <c r="FWD17" s="233"/>
      <c r="FWE17" s="233"/>
      <c r="FWF17" s="233"/>
      <c r="FWG17" s="233"/>
      <c r="FWH17" s="233"/>
      <c r="FWI17" s="232"/>
      <c r="FWJ17" s="233"/>
      <c r="FWK17" s="233"/>
      <c r="FWL17" s="233"/>
      <c r="FWM17" s="233"/>
      <c r="FWN17" s="233"/>
      <c r="FWO17" s="233"/>
      <c r="FWP17" s="232"/>
      <c r="FWQ17" s="233"/>
      <c r="FWR17" s="233"/>
      <c r="FWS17" s="233"/>
      <c r="FWT17" s="233"/>
      <c r="FWU17" s="233"/>
      <c r="FWV17" s="233"/>
      <c r="FWW17" s="232"/>
      <c r="FWX17" s="233"/>
      <c r="FWY17" s="233"/>
      <c r="FWZ17" s="233"/>
      <c r="FXA17" s="233"/>
      <c r="FXB17" s="233"/>
      <c r="FXC17" s="233"/>
      <c r="FXD17" s="232"/>
      <c r="FXE17" s="233"/>
      <c r="FXF17" s="233"/>
      <c r="FXG17" s="233"/>
      <c r="FXH17" s="233"/>
      <c r="FXI17" s="233"/>
      <c r="FXJ17" s="233"/>
      <c r="FXK17" s="232"/>
      <c r="FXL17" s="233"/>
      <c r="FXM17" s="233"/>
      <c r="FXN17" s="233"/>
      <c r="FXO17" s="233"/>
      <c r="FXP17" s="233"/>
      <c r="FXQ17" s="233"/>
      <c r="FXR17" s="232"/>
      <c r="FXS17" s="233"/>
      <c r="FXT17" s="233"/>
      <c r="FXU17" s="233"/>
      <c r="FXV17" s="233"/>
      <c r="FXW17" s="233"/>
      <c r="FXX17" s="233"/>
      <c r="FXY17" s="232"/>
      <c r="FXZ17" s="233"/>
      <c r="FYA17" s="233"/>
      <c r="FYB17" s="233"/>
      <c r="FYC17" s="233"/>
      <c r="FYD17" s="233"/>
      <c r="FYE17" s="233"/>
      <c r="FYF17" s="232"/>
      <c r="FYG17" s="233"/>
      <c r="FYH17" s="233"/>
      <c r="FYI17" s="233"/>
      <c r="FYJ17" s="233"/>
      <c r="FYK17" s="233"/>
      <c r="FYL17" s="233"/>
      <c r="FYM17" s="232"/>
      <c r="FYN17" s="233"/>
      <c r="FYO17" s="233"/>
      <c r="FYP17" s="233"/>
      <c r="FYQ17" s="233"/>
      <c r="FYR17" s="233"/>
      <c r="FYS17" s="233"/>
      <c r="FYT17" s="232"/>
      <c r="FYU17" s="233"/>
      <c r="FYV17" s="233"/>
      <c r="FYW17" s="233"/>
      <c r="FYX17" s="233"/>
      <c r="FYY17" s="233"/>
      <c r="FYZ17" s="233"/>
      <c r="FZA17" s="232"/>
      <c r="FZB17" s="233"/>
      <c r="FZC17" s="233"/>
      <c r="FZD17" s="233"/>
      <c r="FZE17" s="233"/>
      <c r="FZF17" s="233"/>
      <c r="FZG17" s="233"/>
      <c r="FZH17" s="232"/>
      <c r="FZI17" s="233"/>
      <c r="FZJ17" s="233"/>
      <c r="FZK17" s="233"/>
      <c r="FZL17" s="233"/>
      <c r="FZM17" s="233"/>
      <c r="FZN17" s="233"/>
      <c r="FZO17" s="232"/>
      <c r="FZP17" s="233"/>
      <c r="FZQ17" s="233"/>
      <c r="FZR17" s="233"/>
      <c r="FZS17" s="233"/>
      <c r="FZT17" s="233"/>
      <c r="FZU17" s="233"/>
      <c r="FZV17" s="232"/>
      <c r="FZW17" s="233"/>
      <c r="FZX17" s="233"/>
      <c r="FZY17" s="233"/>
      <c r="FZZ17" s="233"/>
      <c r="GAA17" s="233"/>
      <c r="GAB17" s="233"/>
      <c r="GAC17" s="232"/>
      <c r="GAD17" s="233"/>
      <c r="GAE17" s="233"/>
      <c r="GAF17" s="233"/>
      <c r="GAG17" s="233"/>
      <c r="GAH17" s="233"/>
      <c r="GAI17" s="233"/>
      <c r="GAJ17" s="232"/>
      <c r="GAK17" s="233"/>
      <c r="GAL17" s="233"/>
      <c r="GAM17" s="233"/>
      <c r="GAN17" s="233"/>
      <c r="GAO17" s="233"/>
      <c r="GAP17" s="233"/>
      <c r="GAQ17" s="232"/>
      <c r="GAR17" s="233"/>
      <c r="GAS17" s="233"/>
      <c r="GAT17" s="233"/>
      <c r="GAU17" s="233"/>
      <c r="GAV17" s="233"/>
      <c r="GAW17" s="233"/>
      <c r="GAX17" s="232"/>
      <c r="GAY17" s="233"/>
      <c r="GAZ17" s="233"/>
      <c r="GBA17" s="233"/>
      <c r="GBB17" s="233"/>
      <c r="GBC17" s="233"/>
      <c r="GBD17" s="233"/>
      <c r="GBE17" s="232"/>
      <c r="GBF17" s="233"/>
      <c r="GBG17" s="233"/>
      <c r="GBH17" s="233"/>
      <c r="GBI17" s="233"/>
      <c r="GBJ17" s="233"/>
      <c r="GBK17" s="233"/>
      <c r="GBL17" s="232"/>
      <c r="GBM17" s="233"/>
      <c r="GBN17" s="233"/>
      <c r="GBO17" s="233"/>
      <c r="GBP17" s="233"/>
      <c r="GBQ17" s="233"/>
      <c r="GBR17" s="233"/>
      <c r="GBS17" s="232"/>
      <c r="GBT17" s="233"/>
      <c r="GBU17" s="233"/>
      <c r="GBV17" s="233"/>
      <c r="GBW17" s="233"/>
      <c r="GBX17" s="233"/>
      <c r="GBY17" s="233"/>
      <c r="GBZ17" s="232"/>
      <c r="GCA17" s="233"/>
      <c r="GCB17" s="233"/>
      <c r="GCC17" s="233"/>
      <c r="GCD17" s="233"/>
      <c r="GCE17" s="233"/>
      <c r="GCF17" s="233"/>
      <c r="GCG17" s="232"/>
      <c r="GCH17" s="233"/>
      <c r="GCI17" s="233"/>
      <c r="GCJ17" s="233"/>
      <c r="GCK17" s="233"/>
      <c r="GCL17" s="233"/>
      <c r="GCM17" s="233"/>
      <c r="GCN17" s="232"/>
      <c r="GCO17" s="233"/>
      <c r="GCP17" s="233"/>
      <c r="GCQ17" s="233"/>
      <c r="GCR17" s="233"/>
      <c r="GCS17" s="233"/>
      <c r="GCT17" s="233"/>
      <c r="GCU17" s="232"/>
      <c r="GCV17" s="233"/>
      <c r="GCW17" s="233"/>
      <c r="GCX17" s="233"/>
      <c r="GCY17" s="233"/>
      <c r="GCZ17" s="233"/>
      <c r="GDA17" s="233"/>
      <c r="GDB17" s="232"/>
      <c r="GDC17" s="233"/>
      <c r="GDD17" s="233"/>
      <c r="GDE17" s="233"/>
      <c r="GDF17" s="233"/>
      <c r="GDG17" s="233"/>
      <c r="GDH17" s="233"/>
      <c r="GDI17" s="232"/>
      <c r="GDJ17" s="233"/>
      <c r="GDK17" s="233"/>
      <c r="GDL17" s="233"/>
      <c r="GDM17" s="233"/>
      <c r="GDN17" s="233"/>
      <c r="GDO17" s="233"/>
      <c r="GDP17" s="232"/>
      <c r="GDQ17" s="233"/>
      <c r="GDR17" s="233"/>
      <c r="GDS17" s="233"/>
      <c r="GDT17" s="233"/>
      <c r="GDU17" s="233"/>
      <c r="GDV17" s="233"/>
      <c r="GDW17" s="232"/>
      <c r="GDX17" s="233"/>
      <c r="GDY17" s="233"/>
      <c r="GDZ17" s="233"/>
      <c r="GEA17" s="233"/>
      <c r="GEB17" s="233"/>
      <c r="GEC17" s="233"/>
      <c r="GED17" s="232"/>
      <c r="GEE17" s="233"/>
      <c r="GEF17" s="233"/>
      <c r="GEG17" s="233"/>
      <c r="GEH17" s="233"/>
      <c r="GEI17" s="233"/>
      <c r="GEJ17" s="233"/>
      <c r="GEK17" s="232"/>
      <c r="GEL17" s="233"/>
      <c r="GEM17" s="233"/>
      <c r="GEN17" s="233"/>
      <c r="GEO17" s="233"/>
      <c r="GEP17" s="233"/>
      <c r="GEQ17" s="233"/>
      <c r="GER17" s="232"/>
      <c r="GES17" s="233"/>
      <c r="GET17" s="233"/>
      <c r="GEU17" s="233"/>
      <c r="GEV17" s="233"/>
      <c r="GEW17" s="233"/>
      <c r="GEX17" s="233"/>
      <c r="GEY17" s="232"/>
      <c r="GEZ17" s="233"/>
      <c r="GFA17" s="233"/>
      <c r="GFB17" s="233"/>
      <c r="GFC17" s="233"/>
      <c r="GFD17" s="233"/>
      <c r="GFE17" s="233"/>
      <c r="GFF17" s="232"/>
      <c r="GFG17" s="233"/>
      <c r="GFH17" s="233"/>
      <c r="GFI17" s="233"/>
      <c r="GFJ17" s="233"/>
      <c r="GFK17" s="233"/>
      <c r="GFL17" s="233"/>
      <c r="GFM17" s="232"/>
      <c r="GFN17" s="233"/>
      <c r="GFO17" s="233"/>
      <c r="GFP17" s="233"/>
      <c r="GFQ17" s="233"/>
      <c r="GFR17" s="233"/>
      <c r="GFS17" s="233"/>
      <c r="GFT17" s="232"/>
      <c r="GFU17" s="233"/>
      <c r="GFV17" s="233"/>
      <c r="GFW17" s="233"/>
      <c r="GFX17" s="233"/>
      <c r="GFY17" s="233"/>
      <c r="GFZ17" s="233"/>
      <c r="GGA17" s="232"/>
      <c r="GGB17" s="233"/>
      <c r="GGC17" s="233"/>
      <c r="GGD17" s="233"/>
      <c r="GGE17" s="233"/>
      <c r="GGF17" s="233"/>
      <c r="GGG17" s="233"/>
      <c r="GGH17" s="232"/>
      <c r="GGI17" s="233"/>
      <c r="GGJ17" s="233"/>
      <c r="GGK17" s="233"/>
      <c r="GGL17" s="233"/>
      <c r="GGM17" s="233"/>
      <c r="GGN17" s="233"/>
      <c r="GGO17" s="232"/>
      <c r="GGP17" s="233"/>
      <c r="GGQ17" s="233"/>
      <c r="GGR17" s="233"/>
      <c r="GGS17" s="233"/>
      <c r="GGT17" s="233"/>
      <c r="GGU17" s="233"/>
      <c r="GGV17" s="232"/>
      <c r="GGW17" s="233"/>
      <c r="GGX17" s="233"/>
      <c r="GGY17" s="233"/>
      <c r="GGZ17" s="233"/>
      <c r="GHA17" s="233"/>
      <c r="GHB17" s="233"/>
      <c r="GHC17" s="232"/>
      <c r="GHD17" s="233"/>
      <c r="GHE17" s="233"/>
      <c r="GHF17" s="233"/>
      <c r="GHG17" s="233"/>
      <c r="GHH17" s="233"/>
      <c r="GHI17" s="233"/>
      <c r="GHJ17" s="232"/>
      <c r="GHK17" s="233"/>
      <c r="GHL17" s="233"/>
      <c r="GHM17" s="233"/>
      <c r="GHN17" s="233"/>
      <c r="GHO17" s="233"/>
      <c r="GHP17" s="233"/>
      <c r="GHQ17" s="232"/>
      <c r="GHR17" s="233"/>
      <c r="GHS17" s="233"/>
      <c r="GHT17" s="233"/>
      <c r="GHU17" s="233"/>
      <c r="GHV17" s="233"/>
      <c r="GHW17" s="233"/>
      <c r="GHX17" s="232"/>
      <c r="GHY17" s="233"/>
      <c r="GHZ17" s="233"/>
      <c r="GIA17" s="233"/>
      <c r="GIB17" s="233"/>
      <c r="GIC17" s="233"/>
      <c r="GID17" s="233"/>
      <c r="GIE17" s="232"/>
      <c r="GIF17" s="233"/>
      <c r="GIG17" s="233"/>
      <c r="GIH17" s="233"/>
      <c r="GII17" s="233"/>
      <c r="GIJ17" s="233"/>
      <c r="GIK17" s="233"/>
      <c r="GIL17" s="232"/>
      <c r="GIM17" s="233"/>
      <c r="GIN17" s="233"/>
      <c r="GIO17" s="233"/>
      <c r="GIP17" s="233"/>
      <c r="GIQ17" s="233"/>
      <c r="GIR17" s="233"/>
      <c r="GIS17" s="232"/>
      <c r="GIT17" s="233"/>
      <c r="GIU17" s="233"/>
      <c r="GIV17" s="233"/>
      <c r="GIW17" s="233"/>
      <c r="GIX17" s="233"/>
      <c r="GIY17" s="233"/>
      <c r="GIZ17" s="232"/>
      <c r="GJA17" s="233"/>
      <c r="GJB17" s="233"/>
      <c r="GJC17" s="233"/>
      <c r="GJD17" s="233"/>
      <c r="GJE17" s="233"/>
      <c r="GJF17" s="233"/>
      <c r="GJG17" s="232"/>
      <c r="GJH17" s="233"/>
      <c r="GJI17" s="233"/>
      <c r="GJJ17" s="233"/>
      <c r="GJK17" s="233"/>
      <c r="GJL17" s="233"/>
      <c r="GJM17" s="233"/>
      <c r="GJN17" s="232"/>
      <c r="GJO17" s="233"/>
      <c r="GJP17" s="233"/>
      <c r="GJQ17" s="233"/>
      <c r="GJR17" s="233"/>
      <c r="GJS17" s="233"/>
      <c r="GJT17" s="233"/>
      <c r="GJU17" s="232"/>
      <c r="GJV17" s="233"/>
      <c r="GJW17" s="233"/>
      <c r="GJX17" s="233"/>
      <c r="GJY17" s="233"/>
      <c r="GJZ17" s="233"/>
      <c r="GKA17" s="233"/>
      <c r="GKB17" s="232"/>
      <c r="GKC17" s="233"/>
      <c r="GKD17" s="233"/>
      <c r="GKE17" s="233"/>
      <c r="GKF17" s="233"/>
      <c r="GKG17" s="233"/>
      <c r="GKH17" s="233"/>
      <c r="GKI17" s="232"/>
      <c r="GKJ17" s="233"/>
      <c r="GKK17" s="233"/>
      <c r="GKL17" s="233"/>
      <c r="GKM17" s="233"/>
      <c r="GKN17" s="233"/>
      <c r="GKO17" s="233"/>
      <c r="GKP17" s="232"/>
      <c r="GKQ17" s="233"/>
      <c r="GKR17" s="233"/>
      <c r="GKS17" s="233"/>
      <c r="GKT17" s="233"/>
      <c r="GKU17" s="233"/>
      <c r="GKV17" s="233"/>
      <c r="GKW17" s="232"/>
      <c r="GKX17" s="233"/>
      <c r="GKY17" s="233"/>
      <c r="GKZ17" s="233"/>
      <c r="GLA17" s="233"/>
      <c r="GLB17" s="233"/>
      <c r="GLC17" s="233"/>
      <c r="GLD17" s="232"/>
      <c r="GLE17" s="233"/>
      <c r="GLF17" s="233"/>
      <c r="GLG17" s="233"/>
      <c r="GLH17" s="233"/>
      <c r="GLI17" s="233"/>
      <c r="GLJ17" s="233"/>
      <c r="GLK17" s="232"/>
      <c r="GLL17" s="233"/>
      <c r="GLM17" s="233"/>
      <c r="GLN17" s="233"/>
      <c r="GLO17" s="233"/>
      <c r="GLP17" s="233"/>
      <c r="GLQ17" s="233"/>
      <c r="GLR17" s="232"/>
      <c r="GLS17" s="233"/>
      <c r="GLT17" s="233"/>
      <c r="GLU17" s="233"/>
      <c r="GLV17" s="233"/>
      <c r="GLW17" s="233"/>
      <c r="GLX17" s="233"/>
      <c r="GLY17" s="232"/>
      <c r="GLZ17" s="233"/>
      <c r="GMA17" s="233"/>
      <c r="GMB17" s="233"/>
      <c r="GMC17" s="233"/>
      <c r="GMD17" s="233"/>
      <c r="GME17" s="233"/>
      <c r="GMF17" s="232"/>
      <c r="GMG17" s="233"/>
      <c r="GMH17" s="233"/>
      <c r="GMI17" s="233"/>
      <c r="GMJ17" s="233"/>
      <c r="GMK17" s="233"/>
      <c r="GML17" s="233"/>
      <c r="GMM17" s="232"/>
      <c r="GMN17" s="233"/>
      <c r="GMO17" s="233"/>
      <c r="GMP17" s="233"/>
      <c r="GMQ17" s="233"/>
      <c r="GMR17" s="233"/>
      <c r="GMS17" s="233"/>
      <c r="GMT17" s="232"/>
      <c r="GMU17" s="233"/>
      <c r="GMV17" s="233"/>
      <c r="GMW17" s="233"/>
      <c r="GMX17" s="233"/>
      <c r="GMY17" s="233"/>
      <c r="GMZ17" s="233"/>
      <c r="GNA17" s="232"/>
      <c r="GNB17" s="233"/>
      <c r="GNC17" s="233"/>
      <c r="GND17" s="233"/>
      <c r="GNE17" s="233"/>
      <c r="GNF17" s="233"/>
      <c r="GNG17" s="233"/>
      <c r="GNH17" s="232"/>
      <c r="GNI17" s="233"/>
      <c r="GNJ17" s="233"/>
      <c r="GNK17" s="233"/>
      <c r="GNL17" s="233"/>
      <c r="GNM17" s="233"/>
      <c r="GNN17" s="233"/>
      <c r="GNO17" s="232"/>
      <c r="GNP17" s="233"/>
      <c r="GNQ17" s="233"/>
      <c r="GNR17" s="233"/>
      <c r="GNS17" s="233"/>
      <c r="GNT17" s="233"/>
      <c r="GNU17" s="233"/>
      <c r="GNV17" s="232"/>
      <c r="GNW17" s="233"/>
      <c r="GNX17" s="233"/>
      <c r="GNY17" s="233"/>
      <c r="GNZ17" s="233"/>
      <c r="GOA17" s="233"/>
      <c r="GOB17" s="233"/>
      <c r="GOC17" s="232"/>
      <c r="GOD17" s="233"/>
      <c r="GOE17" s="233"/>
      <c r="GOF17" s="233"/>
      <c r="GOG17" s="233"/>
      <c r="GOH17" s="233"/>
      <c r="GOI17" s="233"/>
      <c r="GOJ17" s="232"/>
      <c r="GOK17" s="233"/>
      <c r="GOL17" s="233"/>
      <c r="GOM17" s="233"/>
      <c r="GON17" s="233"/>
      <c r="GOO17" s="233"/>
      <c r="GOP17" s="233"/>
      <c r="GOQ17" s="232"/>
      <c r="GOR17" s="233"/>
      <c r="GOS17" s="233"/>
      <c r="GOT17" s="233"/>
      <c r="GOU17" s="233"/>
      <c r="GOV17" s="233"/>
      <c r="GOW17" s="233"/>
      <c r="GOX17" s="232"/>
      <c r="GOY17" s="233"/>
      <c r="GOZ17" s="233"/>
      <c r="GPA17" s="233"/>
      <c r="GPB17" s="233"/>
      <c r="GPC17" s="233"/>
      <c r="GPD17" s="233"/>
      <c r="GPE17" s="232"/>
      <c r="GPF17" s="233"/>
      <c r="GPG17" s="233"/>
      <c r="GPH17" s="233"/>
      <c r="GPI17" s="233"/>
      <c r="GPJ17" s="233"/>
      <c r="GPK17" s="233"/>
      <c r="GPL17" s="232"/>
      <c r="GPM17" s="233"/>
      <c r="GPN17" s="233"/>
      <c r="GPO17" s="233"/>
      <c r="GPP17" s="233"/>
      <c r="GPQ17" s="233"/>
      <c r="GPR17" s="233"/>
      <c r="GPS17" s="232"/>
      <c r="GPT17" s="233"/>
      <c r="GPU17" s="233"/>
      <c r="GPV17" s="233"/>
      <c r="GPW17" s="233"/>
      <c r="GPX17" s="233"/>
      <c r="GPY17" s="233"/>
      <c r="GPZ17" s="232"/>
      <c r="GQA17" s="233"/>
      <c r="GQB17" s="233"/>
      <c r="GQC17" s="233"/>
      <c r="GQD17" s="233"/>
      <c r="GQE17" s="233"/>
      <c r="GQF17" s="233"/>
      <c r="GQG17" s="232"/>
      <c r="GQH17" s="233"/>
      <c r="GQI17" s="233"/>
      <c r="GQJ17" s="233"/>
      <c r="GQK17" s="233"/>
      <c r="GQL17" s="233"/>
      <c r="GQM17" s="233"/>
      <c r="GQN17" s="232"/>
      <c r="GQO17" s="233"/>
      <c r="GQP17" s="233"/>
      <c r="GQQ17" s="233"/>
      <c r="GQR17" s="233"/>
      <c r="GQS17" s="233"/>
      <c r="GQT17" s="233"/>
      <c r="GQU17" s="232"/>
      <c r="GQV17" s="233"/>
      <c r="GQW17" s="233"/>
      <c r="GQX17" s="233"/>
      <c r="GQY17" s="233"/>
      <c r="GQZ17" s="233"/>
      <c r="GRA17" s="233"/>
      <c r="GRB17" s="232"/>
      <c r="GRC17" s="233"/>
      <c r="GRD17" s="233"/>
      <c r="GRE17" s="233"/>
      <c r="GRF17" s="233"/>
      <c r="GRG17" s="233"/>
      <c r="GRH17" s="233"/>
      <c r="GRI17" s="232"/>
      <c r="GRJ17" s="233"/>
      <c r="GRK17" s="233"/>
      <c r="GRL17" s="233"/>
      <c r="GRM17" s="233"/>
      <c r="GRN17" s="233"/>
      <c r="GRO17" s="233"/>
      <c r="GRP17" s="232"/>
      <c r="GRQ17" s="233"/>
      <c r="GRR17" s="233"/>
      <c r="GRS17" s="233"/>
      <c r="GRT17" s="233"/>
      <c r="GRU17" s="233"/>
      <c r="GRV17" s="233"/>
      <c r="GRW17" s="232"/>
      <c r="GRX17" s="233"/>
      <c r="GRY17" s="233"/>
      <c r="GRZ17" s="233"/>
      <c r="GSA17" s="233"/>
      <c r="GSB17" s="233"/>
      <c r="GSC17" s="233"/>
      <c r="GSD17" s="232"/>
      <c r="GSE17" s="233"/>
      <c r="GSF17" s="233"/>
      <c r="GSG17" s="233"/>
      <c r="GSH17" s="233"/>
      <c r="GSI17" s="233"/>
      <c r="GSJ17" s="233"/>
      <c r="GSK17" s="232"/>
      <c r="GSL17" s="233"/>
      <c r="GSM17" s="233"/>
      <c r="GSN17" s="233"/>
      <c r="GSO17" s="233"/>
      <c r="GSP17" s="233"/>
      <c r="GSQ17" s="233"/>
      <c r="GSR17" s="232"/>
      <c r="GSS17" s="233"/>
      <c r="GST17" s="233"/>
      <c r="GSU17" s="233"/>
      <c r="GSV17" s="233"/>
      <c r="GSW17" s="233"/>
      <c r="GSX17" s="233"/>
      <c r="GSY17" s="232"/>
      <c r="GSZ17" s="233"/>
      <c r="GTA17" s="233"/>
      <c r="GTB17" s="233"/>
      <c r="GTC17" s="233"/>
      <c r="GTD17" s="233"/>
      <c r="GTE17" s="233"/>
      <c r="GTF17" s="232"/>
      <c r="GTG17" s="233"/>
      <c r="GTH17" s="233"/>
      <c r="GTI17" s="233"/>
      <c r="GTJ17" s="233"/>
      <c r="GTK17" s="233"/>
      <c r="GTL17" s="233"/>
      <c r="GTM17" s="232"/>
      <c r="GTN17" s="233"/>
      <c r="GTO17" s="233"/>
      <c r="GTP17" s="233"/>
      <c r="GTQ17" s="233"/>
      <c r="GTR17" s="233"/>
      <c r="GTS17" s="233"/>
      <c r="GTT17" s="232"/>
      <c r="GTU17" s="233"/>
      <c r="GTV17" s="233"/>
      <c r="GTW17" s="233"/>
      <c r="GTX17" s="233"/>
      <c r="GTY17" s="233"/>
      <c r="GTZ17" s="233"/>
      <c r="GUA17" s="232"/>
      <c r="GUB17" s="233"/>
      <c r="GUC17" s="233"/>
      <c r="GUD17" s="233"/>
      <c r="GUE17" s="233"/>
      <c r="GUF17" s="233"/>
      <c r="GUG17" s="233"/>
      <c r="GUH17" s="232"/>
      <c r="GUI17" s="233"/>
      <c r="GUJ17" s="233"/>
      <c r="GUK17" s="233"/>
      <c r="GUL17" s="233"/>
      <c r="GUM17" s="233"/>
      <c r="GUN17" s="233"/>
      <c r="GUO17" s="232"/>
      <c r="GUP17" s="233"/>
      <c r="GUQ17" s="233"/>
      <c r="GUR17" s="233"/>
      <c r="GUS17" s="233"/>
      <c r="GUT17" s="233"/>
      <c r="GUU17" s="233"/>
      <c r="GUV17" s="232"/>
      <c r="GUW17" s="233"/>
      <c r="GUX17" s="233"/>
      <c r="GUY17" s="233"/>
      <c r="GUZ17" s="233"/>
      <c r="GVA17" s="233"/>
      <c r="GVB17" s="233"/>
      <c r="GVC17" s="232"/>
      <c r="GVD17" s="233"/>
      <c r="GVE17" s="233"/>
      <c r="GVF17" s="233"/>
      <c r="GVG17" s="233"/>
      <c r="GVH17" s="233"/>
      <c r="GVI17" s="233"/>
      <c r="GVJ17" s="232"/>
      <c r="GVK17" s="233"/>
      <c r="GVL17" s="233"/>
      <c r="GVM17" s="233"/>
      <c r="GVN17" s="233"/>
      <c r="GVO17" s="233"/>
      <c r="GVP17" s="233"/>
      <c r="GVQ17" s="232"/>
      <c r="GVR17" s="233"/>
      <c r="GVS17" s="233"/>
      <c r="GVT17" s="233"/>
      <c r="GVU17" s="233"/>
      <c r="GVV17" s="233"/>
      <c r="GVW17" s="233"/>
      <c r="GVX17" s="232"/>
      <c r="GVY17" s="233"/>
      <c r="GVZ17" s="233"/>
      <c r="GWA17" s="233"/>
      <c r="GWB17" s="233"/>
      <c r="GWC17" s="233"/>
      <c r="GWD17" s="233"/>
      <c r="GWE17" s="232"/>
      <c r="GWF17" s="233"/>
      <c r="GWG17" s="233"/>
      <c r="GWH17" s="233"/>
      <c r="GWI17" s="233"/>
      <c r="GWJ17" s="233"/>
      <c r="GWK17" s="233"/>
      <c r="GWL17" s="232"/>
      <c r="GWM17" s="233"/>
      <c r="GWN17" s="233"/>
      <c r="GWO17" s="233"/>
      <c r="GWP17" s="233"/>
      <c r="GWQ17" s="233"/>
      <c r="GWR17" s="233"/>
      <c r="GWS17" s="232"/>
      <c r="GWT17" s="233"/>
      <c r="GWU17" s="233"/>
      <c r="GWV17" s="233"/>
      <c r="GWW17" s="233"/>
      <c r="GWX17" s="233"/>
      <c r="GWY17" s="233"/>
      <c r="GWZ17" s="232"/>
      <c r="GXA17" s="233"/>
      <c r="GXB17" s="233"/>
      <c r="GXC17" s="233"/>
      <c r="GXD17" s="233"/>
      <c r="GXE17" s="233"/>
      <c r="GXF17" s="233"/>
      <c r="GXG17" s="232"/>
      <c r="GXH17" s="233"/>
      <c r="GXI17" s="233"/>
      <c r="GXJ17" s="233"/>
      <c r="GXK17" s="233"/>
      <c r="GXL17" s="233"/>
      <c r="GXM17" s="233"/>
      <c r="GXN17" s="232"/>
      <c r="GXO17" s="233"/>
      <c r="GXP17" s="233"/>
      <c r="GXQ17" s="233"/>
      <c r="GXR17" s="233"/>
      <c r="GXS17" s="233"/>
      <c r="GXT17" s="233"/>
      <c r="GXU17" s="232"/>
      <c r="GXV17" s="233"/>
      <c r="GXW17" s="233"/>
      <c r="GXX17" s="233"/>
      <c r="GXY17" s="233"/>
      <c r="GXZ17" s="233"/>
      <c r="GYA17" s="233"/>
      <c r="GYB17" s="232"/>
      <c r="GYC17" s="233"/>
      <c r="GYD17" s="233"/>
      <c r="GYE17" s="233"/>
      <c r="GYF17" s="233"/>
      <c r="GYG17" s="233"/>
      <c r="GYH17" s="233"/>
      <c r="GYI17" s="232"/>
      <c r="GYJ17" s="233"/>
      <c r="GYK17" s="233"/>
      <c r="GYL17" s="233"/>
      <c r="GYM17" s="233"/>
      <c r="GYN17" s="233"/>
      <c r="GYO17" s="233"/>
      <c r="GYP17" s="232"/>
      <c r="GYQ17" s="233"/>
      <c r="GYR17" s="233"/>
      <c r="GYS17" s="233"/>
      <c r="GYT17" s="233"/>
      <c r="GYU17" s="233"/>
      <c r="GYV17" s="233"/>
      <c r="GYW17" s="232"/>
      <c r="GYX17" s="233"/>
      <c r="GYY17" s="233"/>
      <c r="GYZ17" s="233"/>
      <c r="GZA17" s="233"/>
      <c r="GZB17" s="233"/>
      <c r="GZC17" s="233"/>
      <c r="GZD17" s="232"/>
      <c r="GZE17" s="233"/>
      <c r="GZF17" s="233"/>
      <c r="GZG17" s="233"/>
      <c r="GZH17" s="233"/>
      <c r="GZI17" s="233"/>
      <c r="GZJ17" s="233"/>
      <c r="GZK17" s="232"/>
      <c r="GZL17" s="233"/>
      <c r="GZM17" s="233"/>
      <c r="GZN17" s="233"/>
      <c r="GZO17" s="233"/>
      <c r="GZP17" s="233"/>
      <c r="GZQ17" s="233"/>
      <c r="GZR17" s="232"/>
      <c r="GZS17" s="233"/>
      <c r="GZT17" s="233"/>
      <c r="GZU17" s="233"/>
      <c r="GZV17" s="233"/>
      <c r="GZW17" s="233"/>
      <c r="GZX17" s="233"/>
      <c r="GZY17" s="232"/>
      <c r="GZZ17" s="233"/>
      <c r="HAA17" s="233"/>
      <c r="HAB17" s="233"/>
      <c r="HAC17" s="233"/>
      <c r="HAD17" s="233"/>
      <c r="HAE17" s="233"/>
      <c r="HAF17" s="232"/>
      <c r="HAG17" s="233"/>
      <c r="HAH17" s="233"/>
      <c r="HAI17" s="233"/>
      <c r="HAJ17" s="233"/>
      <c r="HAK17" s="233"/>
      <c r="HAL17" s="233"/>
      <c r="HAM17" s="232"/>
      <c r="HAN17" s="233"/>
      <c r="HAO17" s="233"/>
      <c r="HAP17" s="233"/>
      <c r="HAQ17" s="233"/>
      <c r="HAR17" s="233"/>
      <c r="HAS17" s="233"/>
      <c r="HAT17" s="232"/>
      <c r="HAU17" s="233"/>
      <c r="HAV17" s="233"/>
      <c r="HAW17" s="233"/>
      <c r="HAX17" s="233"/>
      <c r="HAY17" s="233"/>
      <c r="HAZ17" s="233"/>
      <c r="HBA17" s="232"/>
      <c r="HBB17" s="233"/>
      <c r="HBC17" s="233"/>
      <c r="HBD17" s="233"/>
      <c r="HBE17" s="233"/>
      <c r="HBF17" s="233"/>
      <c r="HBG17" s="233"/>
      <c r="HBH17" s="232"/>
      <c r="HBI17" s="233"/>
      <c r="HBJ17" s="233"/>
      <c r="HBK17" s="233"/>
      <c r="HBL17" s="233"/>
      <c r="HBM17" s="233"/>
      <c r="HBN17" s="233"/>
      <c r="HBO17" s="232"/>
      <c r="HBP17" s="233"/>
      <c r="HBQ17" s="233"/>
      <c r="HBR17" s="233"/>
      <c r="HBS17" s="233"/>
      <c r="HBT17" s="233"/>
      <c r="HBU17" s="233"/>
      <c r="HBV17" s="232"/>
      <c r="HBW17" s="233"/>
      <c r="HBX17" s="233"/>
      <c r="HBY17" s="233"/>
      <c r="HBZ17" s="233"/>
      <c r="HCA17" s="233"/>
      <c r="HCB17" s="233"/>
      <c r="HCC17" s="232"/>
      <c r="HCD17" s="233"/>
      <c r="HCE17" s="233"/>
      <c r="HCF17" s="233"/>
      <c r="HCG17" s="233"/>
      <c r="HCH17" s="233"/>
      <c r="HCI17" s="233"/>
      <c r="HCJ17" s="232"/>
      <c r="HCK17" s="233"/>
      <c r="HCL17" s="233"/>
      <c r="HCM17" s="233"/>
      <c r="HCN17" s="233"/>
      <c r="HCO17" s="233"/>
      <c r="HCP17" s="233"/>
      <c r="HCQ17" s="232"/>
      <c r="HCR17" s="233"/>
      <c r="HCS17" s="233"/>
      <c r="HCT17" s="233"/>
      <c r="HCU17" s="233"/>
      <c r="HCV17" s="233"/>
      <c r="HCW17" s="233"/>
      <c r="HCX17" s="232"/>
      <c r="HCY17" s="233"/>
      <c r="HCZ17" s="233"/>
      <c r="HDA17" s="233"/>
      <c r="HDB17" s="233"/>
      <c r="HDC17" s="233"/>
      <c r="HDD17" s="233"/>
      <c r="HDE17" s="232"/>
      <c r="HDF17" s="233"/>
      <c r="HDG17" s="233"/>
      <c r="HDH17" s="233"/>
      <c r="HDI17" s="233"/>
      <c r="HDJ17" s="233"/>
      <c r="HDK17" s="233"/>
      <c r="HDL17" s="232"/>
      <c r="HDM17" s="233"/>
      <c r="HDN17" s="233"/>
      <c r="HDO17" s="233"/>
      <c r="HDP17" s="233"/>
      <c r="HDQ17" s="233"/>
      <c r="HDR17" s="233"/>
      <c r="HDS17" s="232"/>
      <c r="HDT17" s="233"/>
      <c r="HDU17" s="233"/>
      <c r="HDV17" s="233"/>
      <c r="HDW17" s="233"/>
      <c r="HDX17" s="233"/>
      <c r="HDY17" s="233"/>
      <c r="HDZ17" s="232"/>
      <c r="HEA17" s="233"/>
      <c r="HEB17" s="233"/>
      <c r="HEC17" s="233"/>
      <c r="HED17" s="233"/>
      <c r="HEE17" s="233"/>
      <c r="HEF17" s="233"/>
      <c r="HEG17" s="232"/>
      <c r="HEH17" s="233"/>
      <c r="HEI17" s="233"/>
      <c r="HEJ17" s="233"/>
      <c r="HEK17" s="233"/>
      <c r="HEL17" s="233"/>
      <c r="HEM17" s="233"/>
      <c r="HEN17" s="232"/>
      <c r="HEO17" s="233"/>
      <c r="HEP17" s="233"/>
      <c r="HEQ17" s="233"/>
      <c r="HER17" s="233"/>
      <c r="HES17" s="233"/>
      <c r="HET17" s="233"/>
      <c r="HEU17" s="232"/>
      <c r="HEV17" s="233"/>
      <c r="HEW17" s="233"/>
      <c r="HEX17" s="233"/>
      <c r="HEY17" s="233"/>
      <c r="HEZ17" s="233"/>
      <c r="HFA17" s="233"/>
      <c r="HFB17" s="232"/>
      <c r="HFC17" s="233"/>
      <c r="HFD17" s="233"/>
      <c r="HFE17" s="233"/>
      <c r="HFF17" s="233"/>
      <c r="HFG17" s="233"/>
      <c r="HFH17" s="233"/>
      <c r="HFI17" s="232"/>
      <c r="HFJ17" s="233"/>
      <c r="HFK17" s="233"/>
      <c r="HFL17" s="233"/>
      <c r="HFM17" s="233"/>
      <c r="HFN17" s="233"/>
      <c r="HFO17" s="233"/>
      <c r="HFP17" s="232"/>
      <c r="HFQ17" s="233"/>
      <c r="HFR17" s="233"/>
      <c r="HFS17" s="233"/>
      <c r="HFT17" s="233"/>
      <c r="HFU17" s="233"/>
      <c r="HFV17" s="233"/>
      <c r="HFW17" s="232"/>
      <c r="HFX17" s="233"/>
      <c r="HFY17" s="233"/>
      <c r="HFZ17" s="233"/>
      <c r="HGA17" s="233"/>
      <c r="HGB17" s="233"/>
      <c r="HGC17" s="233"/>
      <c r="HGD17" s="232"/>
      <c r="HGE17" s="233"/>
      <c r="HGF17" s="233"/>
      <c r="HGG17" s="233"/>
      <c r="HGH17" s="233"/>
      <c r="HGI17" s="233"/>
      <c r="HGJ17" s="233"/>
      <c r="HGK17" s="232"/>
      <c r="HGL17" s="233"/>
      <c r="HGM17" s="233"/>
      <c r="HGN17" s="233"/>
      <c r="HGO17" s="233"/>
      <c r="HGP17" s="233"/>
      <c r="HGQ17" s="233"/>
      <c r="HGR17" s="232"/>
      <c r="HGS17" s="233"/>
      <c r="HGT17" s="233"/>
      <c r="HGU17" s="233"/>
      <c r="HGV17" s="233"/>
      <c r="HGW17" s="233"/>
      <c r="HGX17" s="233"/>
      <c r="HGY17" s="232"/>
      <c r="HGZ17" s="233"/>
      <c r="HHA17" s="233"/>
      <c r="HHB17" s="233"/>
      <c r="HHC17" s="233"/>
      <c r="HHD17" s="233"/>
      <c r="HHE17" s="233"/>
      <c r="HHF17" s="232"/>
      <c r="HHG17" s="233"/>
      <c r="HHH17" s="233"/>
      <c r="HHI17" s="233"/>
      <c r="HHJ17" s="233"/>
      <c r="HHK17" s="233"/>
      <c r="HHL17" s="233"/>
      <c r="HHM17" s="232"/>
      <c r="HHN17" s="233"/>
      <c r="HHO17" s="233"/>
      <c r="HHP17" s="233"/>
      <c r="HHQ17" s="233"/>
      <c r="HHR17" s="233"/>
      <c r="HHS17" s="233"/>
      <c r="HHT17" s="232"/>
      <c r="HHU17" s="233"/>
      <c r="HHV17" s="233"/>
      <c r="HHW17" s="233"/>
      <c r="HHX17" s="233"/>
      <c r="HHY17" s="233"/>
      <c r="HHZ17" s="233"/>
      <c r="HIA17" s="232"/>
      <c r="HIB17" s="233"/>
      <c r="HIC17" s="233"/>
      <c r="HID17" s="233"/>
      <c r="HIE17" s="233"/>
      <c r="HIF17" s="233"/>
      <c r="HIG17" s="233"/>
      <c r="HIH17" s="232"/>
      <c r="HII17" s="233"/>
      <c r="HIJ17" s="233"/>
      <c r="HIK17" s="233"/>
      <c r="HIL17" s="233"/>
      <c r="HIM17" s="233"/>
      <c r="HIN17" s="233"/>
      <c r="HIO17" s="232"/>
      <c r="HIP17" s="233"/>
      <c r="HIQ17" s="233"/>
      <c r="HIR17" s="233"/>
      <c r="HIS17" s="233"/>
      <c r="HIT17" s="233"/>
      <c r="HIU17" s="233"/>
      <c r="HIV17" s="232"/>
      <c r="HIW17" s="233"/>
      <c r="HIX17" s="233"/>
      <c r="HIY17" s="233"/>
      <c r="HIZ17" s="233"/>
      <c r="HJA17" s="233"/>
      <c r="HJB17" s="233"/>
      <c r="HJC17" s="232"/>
      <c r="HJD17" s="233"/>
      <c r="HJE17" s="233"/>
      <c r="HJF17" s="233"/>
      <c r="HJG17" s="233"/>
      <c r="HJH17" s="233"/>
      <c r="HJI17" s="233"/>
      <c r="HJJ17" s="232"/>
      <c r="HJK17" s="233"/>
      <c r="HJL17" s="233"/>
      <c r="HJM17" s="233"/>
      <c r="HJN17" s="233"/>
      <c r="HJO17" s="233"/>
      <c r="HJP17" s="233"/>
      <c r="HJQ17" s="232"/>
      <c r="HJR17" s="233"/>
      <c r="HJS17" s="233"/>
      <c r="HJT17" s="233"/>
      <c r="HJU17" s="233"/>
      <c r="HJV17" s="233"/>
      <c r="HJW17" s="233"/>
      <c r="HJX17" s="232"/>
      <c r="HJY17" s="233"/>
      <c r="HJZ17" s="233"/>
      <c r="HKA17" s="233"/>
      <c r="HKB17" s="233"/>
      <c r="HKC17" s="233"/>
      <c r="HKD17" s="233"/>
      <c r="HKE17" s="232"/>
      <c r="HKF17" s="233"/>
      <c r="HKG17" s="233"/>
      <c r="HKH17" s="233"/>
      <c r="HKI17" s="233"/>
      <c r="HKJ17" s="233"/>
      <c r="HKK17" s="233"/>
      <c r="HKL17" s="232"/>
      <c r="HKM17" s="233"/>
      <c r="HKN17" s="233"/>
      <c r="HKO17" s="233"/>
      <c r="HKP17" s="233"/>
      <c r="HKQ17" s="233"/>
      <c r="HKR17" s="233"/>
      <c r="HKS17" s="232"/>
      <c r="HKT17" s="233"/>
      <c r="HKU17" s="233"/>
      <c r="HKV17" s="233"/>
      <c r="HKW17" s="233"/>
      <c r="HKX17" s="233"/>
      <c r="HKY17" s="233"/>
      <c r="HKZ17" s="232"/>
      <c r="HLA17" s="233"/>
      <c r="HLB17" s="233"/>
      <c r="HLC17" s="233"/>
      <c r="HLD17" s="233"/>
      <c r="HLE17" s="233"/>
      <c r="HLF17" s="233"/>
      <c r="HLG17" s="232"/>
      <c r="HLH17" s="233"/>
      <c r="HLI17" s="233"/>
      <c r="HLJ17" s="233"/>
      <c r="HLK17" s="233"/>
      <c r="HLL17" s="233"/>
      <c r="HLM17" s="233"/>
      <c r="HLN17" s="232"/>
      <c r="HLO17" s="233"/>
      <c r="HLP17" s="233"/>
      <c r="HLQ17" s="233"/>
      <c r="HLR17" s="233"/>
      <c r="HLS17" s="233"/>
      <c r="HLT17" s="233"/>
      <c r="HLU17" s="232"/>
      <c r="HLV17" s="233"/>
      <c r="HLW17" s="233"/>
      <c r="HLX17" s="233"/>
      <c r="HLY17" s="233"/>
      <c r="HLZ17" s="233"/>
      <c r="HMA17" s="233"/>
      <c r="HMB17" s="232"/>
      <c r="HMC17" s="233"/>
      <c r="HMD17" s="233"/>
      <c r="HME17" s="233"/>
      <c r="HMF17" s="233"/>
      <c r="HMG17" s="233"/>
      <c r="HMH17" s="233"/>
      <c r="HMI17" s="232"/>
      <c r="HMJ17" s="233"/>
      <c r="HMK17" s="233"/>
      <c r="HML17" s="233"/>
      <c r="HMM17" s="233"/>
      <c r="HMN17" s="233"/>
      <c r="HMO17" s="233"/>
      <c r="HMP17" s="232"/>
      <c r="HMQ17" s="233"/>
      <c r="HMR17" s="233"/>
      <c r="HMS17" s="233"/>
      <c r="HMT17" s="233"/>
      <c r="HMU17" s="233"/>
      <c r="HMV17" s="233"/>
      <c r="HMW17" s="232"/>
      <c r="HMX17" s="233"/>
      <c r="HMY17" s="233"/>
      <c r="HMZ17" s="233"/>
      <c r="HNA17" s="233"/>
      <c r="HNB17" s="233"/>
      <c r="HNC17" s="233"/>
      <c r="HND17" s="232"/>
      <c r="HNE17" s="233"/>
      <c r="HNF17" s="233"/>
      <c r="HNG17" s="233"/>
      <c r="HNH17" s="233"/>
      <c r="HNI17" s="233"/>
      <c r="HNJ17" s="233"/>
      <c r="HNK17" s="232"/>
      <c r="HNL17" s="233"/>
      <c r="HNM17" s="233"/>
      <c r="HNN17" s="233"/>
      <c r="HNO17" s="233"/>
      <c r="HNP17" s="233"/>
      <c r="HNQ17" s="233"/>
      <c r="HNR17" s="232"/>
      <c r="HNS17" s="233"/>
      <c r="HNT17" s="233"/>
      <c r="HNU17" s="233"/>
      <c r="HNV17" s="233"/>
      <c r="HNW17" s="233"/>
      <c r="HNX17" s="233"/>
      <c r="HNY17" s="232"/>
      <c r="HNZ17" s="233"/>
      <c r="HOA17" s="233"/>
      <c r="HOB17" s="233"/>
      <c r="HOC17" s="233"/>
      <c r="HOD17" s="233"/>
      <c r="HOE17" s="233"/>
      <c r="HOF17" s="232"/>
      <c r="HOG17" s="233"/>
      <c r="HOH17" s="233"/>
      <c r="HOI17" s="233"/>
      <c r="HOJ17" s="233"/>
      <c r="HOK17" s="233"/>
      <c r="HOL17" s="233"/>
      <c r="HOM17" s="232"/>
      <c r="HON17" s="233"/>
      <c r="HOO17" s="233"/>
      <c r="HOP17" s="233"/>
      <c r="HOQ17" s="233"/>
      <c r="HOR17" s="233"/>
      <c r="HOS17" s="233"/>
      <c r="HOT17" s="232"/>
      <c r="HOU17" s="233"/>
      <c r="HOV17" s="233"/>
      <c r="HOW17" s="233"/>
      <c r="HOX17" s="233"/>
      <c r="HOY17" s="233"/>
      <c r="HOZ17" s="233"/>
      <c r="HPA17" s="232"/>
      <c r="HPB17" s="233"/>
      <c r="HPC17" s="233"/>
      <c r="HPD17" s="233"/>
      <c r="HPE17" s="233"/>
      <c r="HPF17" s="233"/>
      <c r="HPG17" s="233"/>
      <c r="HPH17" s="232"/>
      <c r="HPI17" s="233"/>
      <c r="HPJ17" s="233"/>
      <c r="HPK17" s="233"/>
      <c r="HPL17" s="233"/>
      <c r="HPM17" s="233"/>
      <c r="HPN17" s="233"/>
      <c r="HPO17" s="232"/>
      <c r="HPP17" s="233"/>
      <c r="HPQ17" s="233"/>
      <c r="HPR17" s="233"/>
      <c r="HPS17" s="233"/>
      <c r="HPT17" s="233"/>
      <c r="HPU17" s="233"/>
      <c r="HPV17" s="232"/>
      <c r="HPW17" s="233"/>
      <c r="HPX17" s="233"/>
      <c r="HPY17" s="233"/>
      <c r="HPZ17" s="233"/>
      <c r="HQA17" s="233"/>
      <c r="HQB17" s="233"/>
      <c r="HQC17" s="232"/>
      <c r="HQD17" s="233"/>
      <c r="HQE17" s="233"/>
      <c r="HQF17" s="233"/>
      <c r="HQG17" s="233"/>
      <c r="HQH17" s="233"/>
      <c r="HQI17" s="233"/>
      <c r="HQJ17" s="232"/>
      <c r="HQK17" s="233"/>
      <c r="HQL17" s="233"/>
      <c r="HQM17" s="233"/>
      <c r="HQN17" s="233"/>
      <c r="HQO17" s="233"/>
      <c r="HQP17" s="233"/>
      <c r="HQQ17" s="232"/>
      <c r="HQR17" s="233"/>
      <c r="HQS17" s="233"/>
      <c r="HQT17" s="233"/>
      <c r="HQU17" s="233"/>
      <c r="HQV17" s="233"/>
      <c r="HQW17" s="233"/>
      <c r="HQX17" s="232"/>
      <c r="HQY17" s="233"/>
      <c r="HQZ17" s="233"/>
      <c r="HRA17" s="233"/>
      <c r="HRB17" s="233"/>
      <c r="HRC17" s="233"/>
      <c r="HRD17" s="233"/>
      <c r="HRE17" s="232"/>
      <c r="HRF17" s="233"/>
      <c r="HRG17" s="233"/>
      <c r="HRH17" s="233"/>
      <c r="HRI17" s="233"/>
      <c r="HRJ17" s="233"/>
      <c r="HRK17" s="233"/>
      <c r="HRL17" s="232"/>
      <c r="HRM17" s="233"/>
      <c r="HRN17" s="233"/>
      <c r="HRO17" s="233"/>
      <c r="HRP17" s="233"/>
      <c r="HRQ17" s="233"/>
      <c r="HRR17" s="233"/>
      <c r="HRS17" s="232"/>
      <c r="HRT17" s="233"/>
      <c r="HRU17" s="233"/>
      <c r="HRV17" s="233"/>
      <c r="HRW17" s="233"/>
      <c r="HRX17" s="233"/>
      <c r="HRY17" s="233"/>
      <c r="HRZ17" s="232"/>
      <c r="HSA17" s="233"/>
      <c r="HSB17" s="233"/>
      <c r="HSC17" s="233"/>
      <c r="HSD17" s="233"/>
      <c r="HSE17" s="233"/>
      <c r="HSF17" s="233"/>
      <c r="HSG17" s="232"/>
      <c r="HSH17" s="233"/>
      <c r="HSI17" s="233"/>
      <c r="HSJ17" s="233"/>
      <c r="HSK17" s="233"/>
      <c r="HSL17" s="233"/>
      <c r="HSM17" s="233"/>
      <c r="HSN17" s="232"/>
      <c r="HSO17" s="233"/>
      <c r="HSP17" s="233"/>
      <c r="HSQ17" s="233"/>
      <c r="HSR17" s="233"/>
      <c r="HSS17" s="233"/>
      <c r="HST17" s="233"/>
      <c r="HSU17" s="232"/>
      <c r="HSV17" s="233"/>
      <c r="HSW17" s="233"/>
      <c r="HSX17" s="233"/>
      <c r="HSY17" s="233"/>
      <c r="HSZ17" s="233"/>
      <c r="HTA17" s="233"/>
      <c r="HTB17" s="232"/>
      <c r="HTC17" s="233"/>
      <c r="HTD17" s="233"/>
      <c r="HTE17" s="233"/>
      <c r="HTF17" s="233"/>
      <c r="HTG17" s="233"/>
      <c r="HTH17" s="233"/>
      <c r="HTI17" s="232"/>
      <c r="HTJ17" s="233"/>
      <c r="HTK17" s="233"/>
      <c r="HTL17" s="233"/>
      <c r="HTM17" s="233"/>
      <c r="HTN17" s="233"/>
      <c r="HTO17" s="233"/>
      <c r="HTP17" s="232"/>
      <c r="HTQ17" s="233"/>
      <c r="HTR17" s="233"/>
      <c r="HTS17" s="233"/>
      <c r="HTT17" s="233"/>
      <c r="HTU17" s="233"/>
      <c r="HTV17" s="233"/>
      <c r="HTW17" s="232"/>
      <c r="HTX17" s="233"/>
      <c r="HTY17" s="233"/>
      <c r="HTZ17" s="233"/>
      <c r="HUA17" s="233"/>
      <c r="HUB17" s="233"/>
      <c r="HUC17" s="233"/>
      <c r="HUD17" s="232"/>
      <c r="HUE17" s="233"/>
      <c r="HUF17" s="233"/>
      <c r="HUG17" s="233"/>
      <c r="HUH17" s="233"/>
      <c r="HUI17" s="233"/>
      <c r="HUJ17" s="233"/>
      <c r="HUK17" s="232"/>
      <c r="HUL17" s="233"/>
      <c r="HUM17" s="233"/>
      <c r="HUN17" s="233"/>
      <c r="HUO17" s="233"/>
      <c r="HUP17" s="233"/>
      <c r="HUQ17" s="233"/>
      <c r="HUR17" s="232"/>
      <c r="HUS17" s="233"/>
      <c r="HUT17" s="233"/>
      <c r="HUU17" s="233"/>
      <c r="HUV17" s="233"/>
      <c r="HUW17" s="233"/>
      <c r="HUX17" s="233"/>
      <c r="HUY17" s="232"/>
      <c r="HUZ17" s="233"/>
      <c r="HVA17" s="233"/>
      <c r="HVB17" s="233"/>
      <c r="HVC17" s="233"/>
      <c r="HVD17" s="233"/>
      <c r="HVE17" s="233"/>
      <c r="HVF17" s="232"/>
      <c r="HVG17" s="233"/>
      <c r="HVH17" s="233"/>
      <c r="HVI17" s="233"/>
      <c r="HVJ17" s="233"/>
      <c r="HVK17" s="233"/>
      <c r="HVL17" s="233"/>
      <c r="HVM17" s="232"/>
      <c r="HVN17" s="233"/>
      <c r="HVO17" s="233"/>
      <c r="HVP17" s="233"/>
      <c r="HVQ17" s="233"/>
      <c r="HVR17" s="233"/>
      <c r="HVS17" s="233"/>
      <c r="HVT17" s="232"/>
      <c r="HVU17" s="233"/>
      <c r="HVV17" s="233"/>
      <c r="HVW17" s="233"/>
      <c r="HVX17" s="233"/>
      <c r="HVY17" s="233"/>
      <c r="HVZ17" s="233"/>
      <c r="HWA17" s="232"/>
      <c r="HWB17" s="233"/>
      <c r="HWC17" s="233"/>
      <c r="HWD17" s="233"/>
      <c r="HWE17" s="233"/>
      <c r="HWF17" s="233"/>
      <c r="HWG17" s="233"/>
      <c r="HWH17" s="232"/>
      <c r="HWI17" s="233"/>
      <c r="HWJ17" s="233"/>
      <c r="HWK17" s="233"/>
      <c r="HWL17" s="233"/>
      <c r="HWM17" s="233"/>
      <c r="HWN17" s="233"/>
      <c r="HWO17" s="232"/>
      <c r="HWP17" s="233"/>
      <c r="HWQ17" s="233"/>
      <c r="HWR17" s="233"/>
      <c r="HWS17" s="233"/>
      <c r="HWT17" s="233"/>
      <c r="HWU17" s="233"/>
      <c r="HWV17" s="232"/>
      <c r="HWW17" s="233"/>
      <c r="HWX17" s="233"/>
      <c r="HWY17" s="233"/>
      <c r="HWZ17" s="233"/>
      <c r="HXA17" s="233"/>
      <c r="HXB17" s="233"/>
      <c r="HXC17" s="232"/>
      <c r="HXD17" s="233"/>
      <c r="HXE17" s="233"/>
      <c r="HXF17" s="233"/>
      <c r="HXG17" s="233"/>
      <c r="HXH17" s="233"/>
      <c r="HXI17" s="233"/>
      <c r="HXJ17" s="232"/>
      <c r="HXK17" s="233"/>
      <c r="HXL17" s="233"/>
      <c r="HXM17" s="233"/>
      <c r="HXN17" s="233"/>
      <c r="HXO17" s="233"/>
      <c r="HXP17" s="233"/>
      <c r="HXQ17" s="232"/>
      <c r="HXR17" s="233"/>
      <c r="HXS17" s="233"/>
      <c r="HXT17" s="233"/>
      <c r="HXU17" s="233"/>
      <c r="HXV17" s="233"/>
      <c r="HXW17" s="233"/>
      <c r="HXX17" s="232"/>
      <c r="HXY17" s="233"/>
      <c r="HXZ17" s="233"/>
      <c r="HYA17" s="233"/>
      <c r="HYB17" s="233"/>
      <c r="HYC17" s="233"/>
      <c r="HYD17" s="233"/>
      <c r="HYE17" s="232"/>
      <c r="HYF17" s="233"/>
      <c r="HYG17" s="233"/>
      <c r="HYH17" s="233"/>
      <c r="HYI17" s="233"/>
      <c r="HYJ17" s="233"/>
      <c r="HYK17" s="233"/>
      <c r="HYL17" s="232"/>
      <c r="HYM17" s="233"/>
      <c r="HYN17" s="233"/>
      <c r="HYO17" s="233"/>
      <c r="HYP17" s="233"/>
      <c r="HYQ17" s="233"/>
      <c r="HYR17" s="233"/>
      <c r="HYS17" s="232"/>
      <c r="HYT17" s="233"/>
      <c r="HYU17" s="233"/>
      <c r="HYV17" s="233"/>
      <c r="HYW17" s="233"/>
      <c r="HYX17" s="233"/>
      <c r="HYY17" s="233"/>
      <c r="HYZ17" s="232"/>
      <c r="HZA17" s="233"/>
      <c r="HZB17" s="233"/>
      <c r="HZC17" s="233"/>
      <c r="HZD17" s="233"/>
      <c r="HZE17" s="233"/>
      <c r="HZF17" s="233"/>
      <c r="HZG17" s="232"/>
      <c r="HZH17" s="233"/>
      <c r="HZI17" s="233"/>
      <c r="HZJ17" s="233"/>
      <c r="HZK17" s="233"/>
      <c r="HZL17" s="233"/>
      <c r="HZM17" s="233"/>
      <c r="HZN17" s="232"/>
      <c r="HZO17" s="233"/>
      <c r="HZP17" s="233"/>
      <c r="HZQ17" s="233"/>
      <c r="HZR17" s="233"/>
      <c r="HZS17" s="233"/>
      <c r="HZT17" s="233"/>
      <c r="HZU17" s="232"/>
      <c r="HZV17" s="233"/>
      <c r="HZW17" s="233"/>
      <c r="HZX17" s="233"/>
      <c r="HZY17" s="233"/>
      <c r="HZZ17" s="233"/>
      <c r="IAA17" s="233"/>
      <c r="IAB17" s="232"/>
      <c r="IAC17" s="233"/>
      <c r="IAD17" s="233"/>
      <c r="IAE17" s="233"/>
      <c r="IAF17" s="233"/>
      <c r="IAG17" s="233"/>
      <c r="IAH17" s="233"/>
      <c r="IAI17" s="232"/>
      <c r="IAJ17" s="233"/>
      <c r="IAK17" s="233"/>
      <c r="IAL17" s="233"/>
      <c r="IAM17" s="233"/>
      <c r="IAN17" s="233"/>
      <c r="IAO17" s="233"/>
      <c r="IAP17" s="232"/>
      <c r="IAQ17" s="233"/>
      <c r="IAR17" s="233"/>
      <c r="IAS17" s="233"/>
      <c r="IAT17" s="233"/>
      <c r="IAU17" s="233"/>
      <c r="IAV17" s="233"/>
      <c r="IAW17" s="232"/>
      <c r="IAX17" s="233"/>
      <c r="IAY17" s="233"/>
      <c r="IAZ17" s="233"/>
      <c r="IBA17" s="233"/>
      <c r="IBB17" s="233"/>
      <c r="IBC17" s="233"/>
      <c r="IBD17" s="232"/>
      <c r="IBE17" s="233"/>
      <c r="IBF17" s="233"/>
      <c r="IBG17" s="233"/>
      <c r="IBH17" s="233"/>
      <c r="IBI17" s="233"/>
      <c r="IBJ17" s="233"/>
      <c r="IBK17" s="232"/>
      <c r="IBL17" s="233"/>
      <c r="IBM17" s="233"/>
      <c r="IBN17" s="233"/>
      <c r="IBO17" s="233"/>
      <c r="IBP17" s="233"/>
      <c r="IBQ17" s="233"/>
      <c r="IBR17" s="232"/>
      <c r="IBS17" s="233"/>
      <c r="IBT17" s="233"/>
      <c r="IBU17" s="233"/>
      <c r="IBV17" s="233"/>
      <c r="IBW17" s="233"/>
      <c r="IBX17" s="233"/>
      <c r="IBY17" s="232"/>
      <c r="IBZ17" s="233"/>
      <c r="ICA17" s="233"/>
      <c r="ICB17" s="233"/>
      <c r="ICC17" s="233"/>
      <c r="ICD17" s="233"/>
      <c r="ICE17" s="233"/>
      <c r="ICF17" s="232"/>
      <c r="ICG17" s="233"/>
      <c r="ICH17" s="233"/>
      <c r="ICI17" s="233"/>
      <c r="ICJ17" s="233"/>
      <c r="ICK17" s="233"/>
      <c r="ICL17" s="233"/>
      <c r="ICM17" s="232"/>
      <c r="ICN17" s="233"/>
      <c r="ICO17" s="233"/>
      <c r="ICP17" s="233"/>
      <c r="ICQ17" s="233"/>
      <c r="ICR17" s="233"/>
      <c r="ICS17" s="233"/>
      <c r="ICT17" s="232"/>
      <c r="ICU17" s="233"/>
      <c r="ICV17" s="233"/>
      <c r="ICW17" s="233"/>
      <c r="ICX17" s="233"/>
      <c r="ICY17" s="233"/>
      <c r="ICZ17" s="233"/>
      <c r="IDA17" s="232"/>
      <c r="IDB17" s="233"/>
      <c r="IDC17" s="233"/>
      <c r="IDD17" s="233"/>
      <c r="IDE17" s="233"/>
      <c r="IDF17" s="233"/>
      <c r="IDG17" s="233"/>
      <c r="IDH17" s="232"/>
      <c r="IDI17" s="233"/>
      <c r="IDJ17" s="233"/>
      <c r="IDK17" s="233"/>
      <c r="IDL17" s="233"/>
      <c r="IDM17" s="233"/>
      <c r="IDN17" s="233"/>
      <c r="IDO17" s="232"/>
      <c r="IDP17" s="233"/>
      <c r="IDQ17" s="233"/>
      <c r="IDR17" s="233"/>
      <c r="IDS17" s="233"/>
      <c r="IDT17" s="233"/>
      <c r="IDU17" s="233"/>
      <c r="IDV17" s="232"/>
      <c r="IDW17" s="233"/>
      <c r="IDX17" s="233"/>
      <c r="IDY17" s="233"/>
      <c r="IDZ17" s="233"/>
      <c r="IEA17" s="233"/>
      <c r="IEB17" s="233"/>
      <c r="IEC17" s="232"/>
      <c r="IED17" s="233"/>
      <c r="IEE17" s="233"/>
      <c r="IEF17" s="233"/>
      <c r="IEG17" s="233"/>
      <c r="IEH17" s="233"/>
      <c r="IEI17" s="233"/>
      <c r="IEJ17" s="232"/>
      <c r="IEK17" s="233"/>
      <c r="IEL17" s="233"/>
      <c r="IEM17" s="233"/>
      <c r="IEN17" s="233"/>
      <c r="IEO17" s="233"/>
      <c r="IEP17" s="233"/>
      <c r="IEQ17" s="232"/>
      <c r="IER17" s="233"/>
      <c r="IES17" s="233"/>
      <c r="IET17" s="233"/>
      <c r="IEU17" s="233"/>
      <c r="IEV17" s="233"/>
      <c r="IEW17" s="233"/>
      <c r="IEX17" s="232"/>
      <c r="IEY17" s="233"/>
      <c r="IEZ17" s="233"/>
      <c r="IFA17" s="233"/>
      <c r="IFB17" s="233"/>
      <c r="IFC17" s="233"/>
      <c r="IFD17" s="233"/>
      <c r="IFE17" s="232"/>
      <c r="IFF17" s="233"/>
      <c r="IFG17" s="233"/>
      <c r="IFH17" s="233"/>
      <c r="IFI17" s="233"/>
      <c r="IFJ17" s="233"/>
      <c r="IFK17" s="233"/>
      <c r="IFL17" s="232"/>
      <c r="IFM17" s="233"/>
      <c r="IFN17" s="233"/>
      <c r="IFO17" s="233"/>
      <c r="IFP17" s="233"/>
      <c r="IFQ17" s="233"/>
      <c r="IFR17" s="233"/>
      <c r="IFS17" s="232"/>
      <c r="IFT17" s="233"/>
      <c r="IFU17" s="233"/>
      <c r="IFV17" s="233"/>
      <c r="IFW17" s="233"/>
      <c r="IFX17" s="233"/>
      <c r="IFY17" s="233"/>
      <c r="IFZ17" s="232"/>
      <c r="IGA17" s="233"/>
      <c r="IGB17" s="233"/>
      <c r="IGC17" s="233"/>
      <c r="IGD17" s="233"/>
      <c r="IGE17" s="233"/>
      <c r="IGF17" s="233"/>
      <c r="IGG17" s="232"/>
      <c r="IGH17" s="233"/>
      <c r="IGI17" s="233"/>
      <c r="IGJ17" s="233"/>
      <c r="IGK17" s="233"/>
      <c r="IGL17" s="233"/>
      <c r="IGM17" s="233"/>
      <c r="IGN17" s="232"/>
      <c r="IGO17" s="233"/>
      <c r="IGP17" s="233"/>
      <c r="IGQ17" s="233"/>
      <c r="IGR17" s="233"/>
      <c r="IGS17" s="233"/>
      <c r="IGT17" s="233"/>
      <c r="IGU17" s="232"/>
      <c r="IGV17" s="233"/>
      <c r="IGW17" s="233"/>
      <c r="IGX17" s="233"/>
      <c r="IGY17" s="233"/>
      <c r="IGZ17" s="233"/>
      <c r="IHA17" s="233"/>
      <c r="IHB17" s="232"/>
      <c r="IHC17" s="233"/>
      <c r="IHD17" s="233"/>
      <c r="IHE17" s="233"/>
      <c r="IHF17" s="233"/>
      <c r="IHG17" s="233"/>
      <c r="IHH17" s="233"/>
      <c r="IHI17" s="232"/>
      <c r="IHJ17" s="233"/>
      <c r="IHK17" s="233"/>
      <c r="IHL17" s="233"/>
      <c r="IHM17" s="233"/>
      <c r="IHN17" s="233"/>
      <c r="IHO17" s="233"/>
      <c r="IHP17" s="232"/>
      <c r="IHQ17" s="233"/>
      <c r="IHR17" s="233"/>
      <c r="IHS17" s="233"/>
      <c r="IHT17" s="233"/>
      <c r="IHU17" s="233"/>
      <c r="IHV17" s="233"/>
      <c r="IHW17" s="232"/>
      <c r="IHX17" s="233"/>
      <c r="IHY17" s="233"/>
      <c r="IHZ17" s="233"/>
      <c r="IIA17" s="233"/>
      <c r="IIB17" s="233"/>
      <c r="IIC17" s="233"/>
      <c r="IID17" s="232"/>
      <c r="IIE17" s="233"/>
      <c r="IIF17" s="233"/>
      <c r="IIG17" s="233"/>
      <c r="IIH17" s="233"/>
      <c r="III17" s="233"/>
      <c r="IIJ17" s="233"/>
      <c r="IIK17" s="232"/>
      <c r="IIL17" s="233"/>
      <c r="IIM17" s="233"/>
      <c r="IIN17" s="233"/>
      <c r="IIO17" s="233"/>
      <c r="IIP17" s="233"/>
      <c r="IIQ17" s="233"/>
      <c r="IIR17" s="232"/>
      <c r="IIS17" s="233"/>
      <c r="IIT17" s="233"/>
      <c r="IIU17" s="233"/>
      <c r="IIV17" s="233"/>
      <c r="IIW17" s="233"/>
      <c r="IIX17" s="233"/>
      <c r="IIY17" s="232"/>
      <c r="IIZ17" s="233"/>
      <c r="IJA17" s="233"/>
      <c r="IJB17" s="233"/>
      <c r="IJC17" s="233"/>
      <c r="IJD17" s="233"/>
      <c r="IJE17" s="233"/>
      <c r="IJF17" s="232"/>
      <c r="IJG17" s="233"/>
      <c r="IJH17" s="233"/>
      <c r="IJI17" s="233"/>
      <c r="IJJ17" s="233"/>
      <c r="IJK17" s="233"/>
      <c r="IJL17" s="233"/>
      <c r="IJM17" s="232"/>
      <c r="IJN17" s="233"/>
      <c r="IJO17" s="233"/>
      <c r="IJP17" s="233"/>
      <c r="IJQ17" s="233"/>
      <c r="IJR17" s="233"/>
      <c r="IJS17" s="233"/>
      <c r="IJT17" s="232"/>
      <c r="IJU17" s="233"/>
      <c r="IJV17" s="233"/>
      <c r="IJW17" s="233"/>
      <c r="IJX17" s="233"/>
      <c r="IJY17" s="233"/>
      <c r="IJZ17" s="233"/>
      <c r="IKA17" s="232"/>
      <c r="IKB17" s="233"/>
      <c r="IKC17" s="233"/>
      <c r="IKD17" s="233"/>
      <c r="IKE17" s="233"/>
      <c r="IKF17" s="233"/>
      <c r="IKG17" s="233"/>
      <c r="IKH17" s="232"/>
      <c r="IKI17" s="233"/>
      <c r="IKJ17" s="233"/>
      <c r="IKK17" s="233"/>
      <c r="IKL17" s="233"/>
      <c r="IKM17" s="233"/>
      <c r="IKN17" s="233"/>
      <c r="IKO17" s="232"/>
      <c r="IKP17" s="233"/>
      <c r="IKQ17" s="233"/>
      <c r="IKR17" s="233"/>
      <c r="IKS17" s="233"/>
      <c r="IKT17" s="233"/>
      <c r="IKU17" s="233"/>
      <c r="IKV17" s="232"/>
      <c r="IKW17" s="233"/>
      <c r="IKX17" s="233"/>
      <c r="IKY17" s="233"/>
      <c r="IKZ17" s="233"/>
      <c r="ILA17" s="233"/>
      <c r="ILB17" s="233"/>
      <c r="ILC17" s="232"/>
      <c r="ILD17" s="233"/>
      <c r="ILE17" s="233"/>
      <c r="ILF17" s="233"/>
      <c r="ILG17" s="233"/>
      <c r="ILH17" s="233"/>
      <c r="ILI17" s="233"/>
      <c r="ILJ17" s="232"/>
      <c r="ILK17" s="233"/>
      <c r="ILL17" s="233"/>
      <c r="ILM17" s="233"/>
      <c r="ILN17" s="233"/>
      <c r="ILO17" s="233"/>
      <c r="ILP17" s="233"/>
      <c r="ILQ17" s="232"/>
      <c r="ILR17" s="233"/>
      <c r="ILS17" s="233"/>
      <c r="ILT17" s="233"/>
      <c r="ILU17" s="233"/>
      <c r="ILV17" s="233"/>
      <c r="ILW17" s="233"/>
      <c r="ILX17" s="232"/>
      <c r="ILY17" s="233"/>
      <c r="ILZ17" s="233"/>
      <c r="IMA17" s="233"/>
      <c r="IMB17" s="233"/>
      <c r="IMC17" s="233"/>
      <c r="IMD17" s="233"/>
      <c r="IME17" s="232"/>
      <c r="IMF17" s="233"/>
      <c r="IMG17" s="233"/>
      <c r="IMH17" s="233"/>
      <c r="IMI17" s="233"/>
      <c r="IMJ17" s="233"/>
      <c r="IMK17" s="233"/>
      <c r="IML17" s="232"/>
      <c r="IMM17" s="233"/>
      <c r="IMN17" s="233"/>
      <c r="IMO17" s="233"/>
      <c r="IMP17" s="233"/>
      <c r="IMQ17" s="233"/>
      <c r="IMR17" s="233"/>
      <c r="IMS17" s="232"/>
      <c r="IMT17" s="233"/>
      <c r="IMU17" s="233"/>
      <c r="IMV17" s="233"/>
      <c r="IMW17" s="233"/>
      <c r="IMX17" s="233"/>
      <c r="IMY17" s="233"/>
      <c r="IMZ17" s="232"/>
      <c r="INA17" s="233"/>
      <c r="INB17" s="233"/>
      <c r="INC17" s="233"/>
      <c r="IND17" s="233"/>
      <c r="INE17" s="233"/>
      <c r="INF17" s="233"/>
      <c r="ING17" s="232"/>
      <c r="INH17" s="233"/>
      <c r="INI17" s="233"/>
      <c r="INJ17" s="233"/>
      <c r="INK17" s="233"/>
      <c r="INL17" s="233"/>
      <c r="INM17" s="233"/>
      <c r="INN17" s="232"/>
      <c r="INO17" s="233"/>
      <c r="INP17" s="233"/>
      <c r="INQ17" s="233"/>
      <c r="INR17" s="233"/>
      <c r="INS17" s="233"/>
      <c r="INT17" s="233"/>
      <c r="INU17" s="232"/>
      <c r="INV17" s="233"/>
      <c r="INW17" s="233"/>
      <c r="INX17" s="233"/>
      <c r="INY17" s="233"/>
      <c r="INZ17" s="233"/>
      <c r="IOA17" s="233"/>
      <c r="IOB17" s="232"/>
      <c r="IOC17" s="233"/>
      <c r="IOD17" s="233"/>
      <c r="IOE17" s="233"/>
      <c r="IOF17" s="233"/>
      <c r="IOG17" s="233"/>
      <c r="IOH17" s="233"/>
      <c r="IOI17" s="232"/>
      <c r="IOJ17" s="233"/>
      <c r="IOK17" s="233"/>
      <c r="IOL17" s="233"/>
      <c r="IOM17" s="233"/>
      <c r="ION17" s="233"/>
      <c r="IOO17" s="233"/>
      <c r="IOP17" s="232"/>
      <c r="IOQ17" s="233"/>
      <c r="IOR17" s="233"/>
      <c r="IOS17" s="233"/>
      <c r="IOT17" s="233"/>
      <c r="IOU17" s="233"/>
      <c r="IOV17" s="233"/>
      <c r="IOW17" s="232"/>
      <c r="IOX17" s="233"/>
      <c r="IOY17" s="233"/>
      <c r="IOZ17" s="233"/>
      <c r="IPA17" s="233"/>
      <c r="IPB17" s="233"/>
      <c r="IPC17" s="233"/>
      <c r="IPD17" s="232"/>
      <c r="IPE17" s="233"/>
      <c r="IPF17" s="233"/>
      <c r="IPG17" s="233"/>
      <c r="IPH17" s="233"/>
      <c r="IPI17" s="233"/>
      <c r="IPJ17" s="233"/>
      <c r="IPK17" s="232"/>
      <c r="IPL17" s="233"/>
      <c r="IPM17" s="233"/>
      <c r="IPN17" s="233"/>
      <c r="IPO17" s="233"/>
      <c r="IPP17" s="233"/>
      <c r="IPQ17" s="233"/>
      <c r="IPR17" s="232"/>
      <c r="IPS17" s="233"/>
      <c r="IPT17" s="233"/>
      <c r="IPU17" s="233"/>
      <c r="IPV17" s="233"/>
      <c r="IPW17" s="233"/>
      <c r="IPX17" s="233"/>
      <c r="IPY17" s="232"/>
      <c r="IPZ17" s="233"/>
      <c r="IQA17" s="233"/>
      <c r="IQB17" s="233"/>
      <c r="IQC17" s="233"/>
      <c r="IQD17" s="233"/>
      <c r="IQE17" s="233"/>
      <c r="IQF17" s="232"/>
      <c r="IQG17" s="233"/>
      <c r="IQH17" s="233"/>
      <c r="IQI17" s="233"/>
      <c r="IQJ17" s="233"/>
      <c r="IQK17" s="233"/>
      <c r="IQL17" s="233"/>
      <c r="IQM17" s="232"/>
      <c r="IQN17" s="233"/>
      <c r="IQO17" s="233"/>
      <c r="IQP17" s="233"/>
      <c r="IQQ17" s="233"/>
      <c r="IQR17" s="233"/>
      <c r="IQS17" s="233"/>
      <c r="IQT17" s="232"/>
      <c r="IQU17" s="233"/>
      <c r="IQV17" s="233"/>
      <c r="IQW17" s="233"/>
      <c r="IQX17" s="233"/>
      <c r="IQY17" s="233"/>
      <c r="IQZ17" s="233"/>
      <c r="IRA17" s="232"/>
      <c r="IRB17" s="233"/>
      <c r="IRC17" s="233"/>
      <c r="IRD17" s="233"/>
      <c r="IRE17" s="233"/>
      <c r="IRF17" s="233"/>
      <c r="IRG17" s="233"/>
      <c r="IRH17" s="232"/>
      <c r="IRI17" s="233"/>
      <c r="IRJ17" s="233"/>
      <c r="IRK17" s="233"/>
      <c r="IRL17" s="233"/>
      <c r="IRM17" s="233"/>
      <c r="IRN17" s="233"/>
      <c r="IRO17" s="232"/>
      <c r="IRP17" s="233"/>
      <c r="IRQ17" s="233"/>
      <c r="IRR17" s="233"/>
      <c r="IRS17" s="233"/>
      <c r="IRT17" s="233"/>
      <c r="IRU17" s="233"/>
      <c r="IRV17" s="232"/>
      <c r="IRW17" s="233"/>
      <c r="IRX17" s="233"/>
      <c r="IRY17" s="233"/>
      <c r="IRZ17" s="233"/>
      <c r="ISA17" s="233"/>
      <c r="ISB17" s="233"/>
      <c r="ISC17" s="232"/>
      <c r="ISD17" s="233"/>
      <c r="ISE17" s="233"/>
      <c r="ISF17" s="233"/>
      <c r="ISG17" s="233"/>
      <c r="ISH17" s="233"/>
      <c r="ISI17" s="233"/>
      <c r="ISJ17" s="232"/>
      <c r="ISK17" s="233"/>
      <c r="ISL17" s="233"/>
      <c r="ISM17" s="233"/>
      <c r="ISN17" s="233"/>
      <c r="ISO17" s="233"/>
      <c r="ISP17" s="233"/>
      <c r="ISQ17" s="232"/>
      <c r="ISR17" s="233"/>
      <c r="ISS17" s="233"/>
      <c r="IST17" s="233"/>
      <c r="ISU17" s="233"/>
      <c r="ISV17" s="233"/>
      <c r="ISW17" s="233"/>
      <c r="ISX17" s="232"/>
      <c r="ISY17" s="233"/>
      <c r="ISZ17" s="233"/>
      <c r="ITA17" s="233"/>
      <c r="ITB17" s="233"/>
      <c r="ITC17" s="233"/>
      <c r="ITD17" s="233"/>
      <c r="ITE17" s="232"/>
      <c r="ITF17" s="233"/>
      <c r="ITG17" s="233"/>
      <c r="ITH17" s="233"/>
      <c r="ITI17" s="233"/>
      <c r="ITJ17" s="233"/>
      <c r="ITK17" s="233"/>
      <c r="ITL17" s="232"/>
      <c r="ITM17" s="233"/>
      <c r="ITN17" s="233"/>
      <c r="ITO17" s="233"/>
      <c r="ITP17" s="233"/>
      <c r="ITQ17" s="233"/>
      <c r="ITR17" s="233"/>
      <c r="ITS17" s="232"/>
      <c r="ITT17" s="233"/>
      <c r="ITU17" s="233"/>
      <c r="ITV17" s="233"/>
      <c r="ITW17" s="233"/>
      <c r="ITX17" s="233"/>
      <c r="ITY17" s="233"/>
      <c r="ITZ17" s="232"/>
      <c r="IUA17" s="233"/>
      <c r="IUB17" s="233"/>
      <c r="IUC17" s="233"/>
      <c r="IUD17" s="233"/>
      <c r="IUE17" s="233"/>
      <c r="IUF17" s="233"/>
      <c r="IUG17" s="232"/>
      <c r="IUH17" s="233"/>
      <c r="IUI17" s="233"/>
      <c r="IUJ17" s="233"/>
      <c r="IUK17" s="233"/>
      <c r="IUL17" s="233"/>
      <c r="IUM17" s="233"/>
      <c r="IUN17" s="232"/>
      <c r="IUO17" s="233"/>
      <c r="IUP17" s="233"/>
      <c r="IUQ17" s="233"/>
      <c r="IUR17" s="233"/>
      <c r="IUS17" s="233"/>
      <c r="IUT17" s="233"/>
      <c r="IUU17" s="232"/>
      <c r="IUV17" s="233"/>
      <c r="IUW17" s="233"/>
      <c r="IUX17" s="233"/>
      <c r="IUY17" s="233"/>
      <c r="IUZ17" s="233"/>
      <c r="IVA17" s="233"/>
      <c r="IVB17" s="232"/>
      <c r="IVC17" s="233"/>
      <c r="IVD17" s="233"/>
      <c r="IVE17" s="233"/>
      <c r="IVF17" s="233"/>
      <c r="IVG17" s="233"/>
      <c r="IVH17" s="233"/>
      <c r="IVI17" s="232"/>
      <c r="IVJ17" s="233"/>
      <c r="IVK17" s="233"/>
      <c r="IVL17" s="233"/>
      <c r="IVM17" s="233"/>
      <c r="IVN17" s="233"/>
      <c r="IVO17" s="233"/>
      <c r="IVP17" s="232"/>
      <c r="IVQ17" s="233"/>
      <c r="IVR17" s="233"/>
      <c r="IVS17" s="233"/>
      <c r="IVT17" s="233"/>
      <c r="IVU17" s="233"/>
      <c r="IVV17" s="233"/>
      <c r="IVW17" s="232"/>
      <c r="IVX17" s="233"/>
      <c r="IVY17" s="233"/>
      <c r="IVZ17" s="233"/>
      <c r="IWA17" s="233"/>
      <c r="IWB17" s="233"/>
      <c r="IWC17" s="233"/>
      <c r="IWD17" s="232"/>
      <c r="IWE17" s="233"/>
      <c r="IWF17" s="233"/>
      <c r="IWG17" s="233"/>
      <c r="IWH17" s="233"/>
      <c r="IWI17" s="233"/>
      <c r="IWJ17" s="233"/>
      <c r="IWK17" s="232"/>
      <c r="IWL17" s="233"/>
      <c r="IWM17" s="233"/>
      <c r="IWN17" s="233"/>
      <c r="IWO17" s="233"/>
      <c r="IWP17" s="233"/>
      <c r="IWQ17" s="233"/>
      <c r="IWR17" s="232"/>
      <c r="IWS17" s="233"/>
      <c r="IWT17" s="233"/>
      <c r="IWU17" s="233"/>
      <c r="IWV17" s="233"/>
      <c r="IWW17" s="233"/>
      <c r="IWX17" s="233"/>
      <c r="IWY17" s="232"/>
      <c r="IWZ17" s="233"/>
      <c r="IXA17" s="233"/>
      <c r="IXB17" s="233"/>
      <c r="IXC17" s="233"/>
      <c r="IXD17" s="233"/>
      <c r="IXE17" s="233"/>
      <c r="IXF17" s="232"/>
      <c r="IXG17" s="233"/>
      <c r="IXH17" s="233"/>
      <c r="IXI17" s="233"/>
      <c r="IXJ17" s="233"/>
      <c r="IXK17" s="233"/>
      <c r="IXL17" s="233"/>
      <c r="IXM17" s="232"/>
      <c r="IXN17" s="233"/>
      <c r="IXO17" s="233"/>
      <c r="IXP17" s="233"/>
      <c r="IXQ17" s="233"/>
      <c r="IXR17" s="233"/>
      <c r="IXS17" s="233"/>
      <c r="IXT17" s="232"/>
      <c r="IXU17" s="233"/>
      <c r="IXV17" s="233"/>
      <c r="IXW17" s="233"/>
      <c r="IXX17" s="233"/>
      <c r="IXY17" s="233"/>
      <c r="IXZ17" s="233"/>
      <c r="IYA17" s="232"/>
      <c r="IYB17" s="233"/>
      <c r="IYC17" s="233"/>
      <c r="IYD17" s="233"/>
      <c r="IYE17" s="233"/>
      <c r="IYF17" s="233"/>
      <c r="IYG17" s="233"/>
      <c r="IYH17" s="232"/>
      <c r="IYI17" s="233"/>
      <c r="IYJ17" s="233"/>
      <c r="IYK17" s="233"/>
      <c r="IYL17" s="233"/>
      <c r="IYM17" s="233"/>
      <c r="IYN17" s="233"/>
      <c r="IYO17" s="232"/>
      <c r="IYP17" s="233"/>
      <c r="IYQ17" s="233"/>
      <c r="IYR17" s="233"/>
      <c r="IYS17" s="233"/>
      <c r="IYT17" s="233"/>
      <c r="IYU17" s="233"/>
      <c r="IYV17" s="232"/>
      <c r="IYW17" s="233"/>
      <c r="IYX17" s="233"/>
      <c r="IYY17" s="233"/>
      <c r="IYZ17" s="233"/>
      <c r="IZA17" s="233"/>
      <c r="IZB17" s="233"/>
      <c r="IZC17" s="232"/>
      <c r="IZD17" s="233"/>
      <c r="IZE17" s="233"/>
      <c r="IZF17" s="233"/>
      <c r="IZG17" s="233"/>
      <c r="IZH17" s="233"/>
      <c r="IZI17" s="233"/>
      <c r="IZJ17" s="232"/>
      <c r="IZK17" s="233"/>
      <c r="IZL17" s="233"/>
      <c r="IZM17" s="233"/>
      <c r="IZN17" s="233"/>
      <c r="IZO17" s="233"/>
      <c r="IZP17" s="233"/>
      <c r="IZQ17" s="232"/>
      <c r="IZR17" s="233"/>
      <c r="IZS17" s="233"/>
      <c r="IZT17" s="233"/>
      <c r="IZU17" s="233"/>
      <c r="IZV17" s="233"/>
      <c r="IZW17" s="233"/>
      <c r="IZX17" s="232"/>
      <c r="IZY17" s="233"/>
      <c r="IZZ17" s="233"/>
      <c r="JAA17" s="233"/>
      <c r="JAB17" s="233"/>
      <c r="JAC17" s="233"/>
      <c r="JAD17" s="233"/>
      <c r="JAE17" s="232"/>
      <c r="JAF17" s="233"/>
      <c r="JAG17" s="233"/>
      <c r="JAH17" s="233"/>
      <c r="JAI17" s="233"/>
      <c r="JAJ17" s="233"/>
      <c r="JAK17" s="233"/>
      <c r="JAL17" s="232"/>
      <c r="JAM17" s="233"/>
      <c r="JAN17" s="233"/>
      <c r="JAO17" s="233"/>
      <c r="JAP17" s="233"/>
      <c r="JAQ17" s="233"/>
      <c r="JAR17" s="233"/>
      <c r="JAS17" s="232"/>
      <c r="JAT17" s="233"/>
      <c r="JAU17" s="233"/>
      <c r="JAV17" s="233"/>
      <c r="JAW17" s="233"/>
      <c r="JAX17" s="233"/>
      <c r="JAY17" s="233"/>
      <c r="JAZ17" s="232"/>
      <c r="JBA17" s="233"/>
      <c r="JBB17" s="233"/>
      <c r="JBC17" s="233"/>
      <c r="JBD17" s="233"/>
      <c r="JBE17" s="233"/>
      <c r="JBF17" s="233"/>
      <c r="JBG17" s="232"/>
      <c r="JBH17" s="233"/>
      <c r="JBI17" s="233"/>
      <c r="JBJ17" s="233"/>
      <c r="JBK17" s="233"/>
      <c r="JBL17" s="233"/>
      <c r="JBM17" s="233"/>
      <c r="JBN17" s="232"/>
      <c r="JBO17" s="233"/>
      <c r="JBP17" s="233"/>
      <c r="JBQ17" s="233"/>
      <c r="JBR17" s="233"/>
      <c r="JBS17" s="233"/>
      <c r="JBT17" s="233"/>
      <c r="JBU17" s="232"/>
      <c r="JBV17" s="233"/>
      <c r="JBW17" s="233"/>
      <c r="JBX17" s="233"/>
      <c r="JBY17" s="233"/>
      <c r="JBZ17" s="233"/>
      <c r="JCA17" s="233"/>
      <c r="JCB17" s="232"/>
      <c r="JCC17" s="233"/>
      <c r="JCD17" s="233"/>
      <c r="JCE17" s="233"/>
      <c r="JCF17" s="233"/>
      <c r="JCG17" s="233"/>
      <c r="JCH17" s="233"/>
      <c r="JCI17" s="232"/>
      <c r="JCJ17" s="233"/>
      <c r="JCK17" s="233"/>
      <c r="JCL17" s="233"/>
      <c r="JCM17" s="233"/>
      <c r="JCN17" s="233"/>
      <c r="JCO17" s="233"/>
      <c r="JCP17" s="232"/>
      <c r="JCQ17" s="233"/>
      <c r="JCR17" s="233"/>
      <c r="JCS17" s="233"/>
      <c r="JCT17" s="233"/>
      <c r="JCU17" s="233"/>
      <c r="JCV17" s="233"/>
      <c r="JCW17" s="232"/>
      <c r="JCX17" s="233"/>
      <c r="JCY17" s="233"/>
      <c r="JCZ17" s="233"/>
      <c r="JDA17" s="233"/>
      <c r="JDB17" s="233"/>
      <c r="JDC17" s="233"/>
      <c r="JDD17" s="232"/>
      <c r="JDE17" s="233"/>
      <c r="JDF17" s="233"/>
      <c r="JDG17" s="233"/>
      <c r="JDH17" s="233"/>
      <c r="JDI17" s="233"/>
      <c r="JDJ17" s="233"/>
      <c r="JDK17" s="232"/>
      <c r="JDL17" s="233"/>
      <c r="JDM17" s="233"/>
      <c r="JDN17" s="233"/>
      <c r="JDO17" s="233"/>
      <c r="JDP17" s="233"/>
      <c r="JDQ17" s="233"/>
      <c r="JDR17" s="232"/>
      <c r="JDS17" s="233"/>
      <c r="JDT17" s="233"/>
      <c r="JDU17" s="233"/>
      <c r="JDV17" s="233"/>
      <c r="JDW17" s="233"/>
      <c r="JDX17" s="233"/>
      <c r="JDY17" s="232"/>
      <c r="JDZ17" s="233"/>
      <c r="JEA17" s="233"/>
      <c r="JEB17" s="233"/>
      <c r="JEC17" s="233"/>
      <c r="JED17" s="233"/>
      <c r="JEE17" s="233"/>
      <c r="JEF17" s="232"/>
      <c r="JEG17" s="233"/>
      <c r="JEH17" s="233"/>
      <c r="JEI17" s="233"/>
      <c r="JEJ17" s="233"/>
      <c r="JEK17" s="233"/>
      <c r="JEL17" s="233"/>
      <c r="JEM17" s="232"/>
      <c r="JEN17" s="233"/>
      <c r="JEO17" s="233"/>
      <c r="JEP17" s="233"/>
      <c r="JEQ17" s="233"/>
      <c r="JER17" s="233"/>
      <c r="JES17" s="233"/>
      <c r="JET17" s="232"/>
      <c r="JEU17" s="233"/>
      <c r="JEV17" s="233"/>
      <c r="JEW17" s="233"/>
      <c r="JEX17" s="233"/>
      <c r="JEY17" s="233"/>
      <c r="JEZ17" s="233"/>
      <c r="JFA17" s="232"/>
      <c r="JFB17" s="233"/>
      <c r="JFC17" s="233"/>
      <c r="JFD17" s="233"/>
      <c r="JFE17" s="233"/>
      <c r="JFF17" s="233"/>
      <c r="JFG17" s="233"/>
      <c r="JFH17" s="232"/>
      <c r="JFI17" s="233"/>
      <c r="JFJ17" s="233"/>
      <c r="JFK17" s="233"/>
      <c r="JFL17" s="233"/>
      <c r="JFM17" s="233"/>
      <c r="JFN17" s="233"/>
      <c r="JFO17" s="232"/>
      <c r="JFP17" s="233"/>
      <c r="JFQ17" s="233"/>
      <c r="JFR17" s="233"/>
      <c r="JFS17" s="233"/>
      <c r="JFT17" s="233"/>
      <c r="JFU17" s="233"/>
      <c r="JFV17" s="232"/>
      <c r="JFW17" s="233"/>
      <c r="JFX17" s="233"/>
      <c r="JFY17" s="233"/>
      <c r="JFZ17" s="233"/>
      <c r="JGA17" s="233"/>
      <c r="JGB17" s="233"/>
      <c r="JGC17" s="232"/>
      <c r="JGD17" s="233"/>
      <c r="JGE17" s="233"/>
      <c r="JGF17" s="233"/>
      <c r="JGG17" s="233"/>
      <c r="JGH17" s="233"/>
      <c r="JGI17" s="233"/>
      <c r="JGJ17" s="232"/>
      <c r="JGK17" s="233"/>
      <c r="JGL17" s="233"/>
      <c r="JGM17" s="233"/>
      <c r="JGN17" s="233"/>
      <c r="JGO17" s="233"/>
      <c r="JGP17" s="233"/>
      <c r="JGQ17" s="232"/>
      <c r="JGR17" s="233"/>
      <c r="JGS17" s="233"/>
      <c r="JGT17" s="233"/>
      <c r="JGU17" s="233"/>
      <c r="JGV17" s="233"/>
      <c r="JGW17" s="233"/>
      <c r="JGX17" s="232"/>
      <c r="JGY17" s="233"/>
      <c r="JGZ17" s="233"/>
      <c r="JHA17" s="233"/>
      <c r="JHB17" s="233"/>
      <c r="JHC17" s="233"/>
      <c r="JHD17" s="233"/>
      <c r="JHE17" s="232"/>
      <c r="JHF17" s="233"/>
      <c r="JHG17" s="233"/>
      <c r="JHH17" s="233"/>
      <c r="JHI17" s="233"/>
      <c r="JHJ17" s="233"/>
      <c r="JHK17" s="233"/>
      <c r="JHL17" s="232"/>
      <c r="JHM17" s="233"/>
      <c r="JHN17" s="233"/>
      <c r="JHO17" s="233"/>
      <c r="JHP17" s="233"/>
      <c r="JHQ17" s="233"/>
      <c r="JHR17" s="233"/>
      <c r="JHS17" s="232"/>
      <c r="JHT17" s="233"/>
      <c r="JHU17" s="233"/>
      <c r="JHV17" s="233"/>
      <c r="JHW17" s="233"/>
      <c r="JHX17" s="233"/>
      <c r="JHY17" s="233"/>
      <c r="JHZ17" s="232"/>
      <c r="JIA17" s="233"/>
      <c r="JIB17" s="233"/>
      <c r="JIC17" s="233"/>
      <c r="JID17" s="233"/>
      <c r="JIE17" s="233"/>
      <c r="JIF17" s="233"/>
      <c r="JIG17" s="232"/>
      <c r="JIH17" s="233"/>
      <c r="JII17" s="233"/>
      <c r="JIJ17" s="233"/>
      <c r="JIK17" s="233"/>
      <c r="JIL17" s="233"/>
      <c r="JIM17" s="233"/>
      <c r="JIN17" s="232"/>
      <c r="JIO17" s="233"/>
      <c r="JIP17" s="233"/>
      <c r="JIQ17" s="233"/>
      <c r="JIR17" s="233"/>
      <c r="JIS17" s="233"/>
      <c r="JIT17" s="233"/>
      <c r="JIU17" s="232"/>
      <c r="JIV17" s="233"/>
      <c r="JIW17" s="233"/>
      <c r="JIX17" s="233"/>
      <c r="JIY17" s="233"/>
      <c r="JIZ17" s="233"/>
      <c r="JJA17" s="233"/>
      <c r="JJB17" s="232"/>
      <c r="JJC17" s="233"/>
      <c r="JJD17" s="233"/>
      <c r="JJE17" s="233"/>
      <c r="JJF17" s="233"/>
      <c r="JJG17" s="233"/>
      <c r="JJH17" s="233"/>
      <c r="JJI17" s="232"/>
      <c r="JJJ17" s="233"/>
      <c r="JJK17" s="233"/>
      <c r="JJL17" s="233"/>
      <c r="JJM17" s="233"/>
      <c r="JJN17" s="233"/>
      <c r="JJO17" s="233"/>
      <c r="JJP17" s="232"/>
      <c r="JJQ17" s="233"/>
      <c r="JJR17" s="233"/>
      <c r="JJS17" s="233"/>
      <c r="JJT17" s="233"/>
      <c r="JJU17" s="233"/>
      <c r="JJV17" s="233"/>
      <c r="JJW17" s="232"/>
      <c r="JJX17" s="233"/>
      <c r="JJY17" s="233"/>
      <c r="JJZ17" s="233"/>
      <c r="JKA17" s="233"/>
      <c r="JKB17" s="233"/>
      <c r="JKC17" s="233"/>
      <c r="JKD17" s="232"/>
      <c r="JKE17" s="233"/>
      <c r="JKF17" s="233"/>
      <c r="JKG17" s="233"/>
      <c r="JKH17" s="233"/>
      <c r="JKI17" s="233"/>
      <c r="JKJ17" s="233"/>
      <c r="JKK17" s="232"/>
      <c r="JKL17" s="233"/>
      <c r="JKM17" s="233"/>
      <c r="JKN17" s="233"/>
      <c r="JKO17" s="233"/>
      <c r="JKP17" s="233"/>
      <c r="JKQ17" s="233"/>
      <c r="JKR17" s="232"/>
      <c r="JKS17" s="233"/>
      <c r="JKT17" s="233"/>
      <c r="JKU17" s="233"/>
      <c r="JKV17" s="233"/>
      <c r="JKW17" s="233"/>
      <c r="JKX17" s="233"/>
      <c r="JKY17" s="232"/>
      <c r="JKZ17" s="233"/>
      <c r="JLA17" s="233"/>
      <c r="JLB17" s="233"/>
      <c r="JLC17" s="233"/>
      <c r="JLD17" s="233"/>
      <c r="JLE17" s="233"/>
      <c r="JLF17" s="232"/>
      <c r="JLG17" s="233"/>
      <c r="JLH17" s="233"/>
      <c r="JLI17" s="233"/>
      <c r="JLJ17" s="233"/>
      <c r="JLK17" s="233"/>
      <c r="JLL17" s="233"/>
      <c r="JLM17" s="232"/>
      <c r="JLN17" s="233"/>
      <c r="JLO17" s="233"/>
      <c r="JLP17" s="233"/>
      <c r="JLQ17" s="233"/>
      <c r="JLR17" s="233"/>
      <c r="JLS17" s="233"/>
      <c r="JLT17" s="232"/>
      <c r="JLU17" s="233"/>
      <c r="JLV17" s="233"/>
      <c r="JLW17" s="233"/>
      <c r="JLX17" s="233"/>
      <c r="JLY17" s="233"/>
      <c r="JLZ17" s="233"/>
      <c r="JMA17" s="232"/>
      <c r="JMB17" s="233"/>
      <c r="JMC17" s="233"/>
      <c r="JMD17" s="233"/>
      <c r="JME17" s="233"/>
      <c r="JMF17" s="233"/>
      <c r="JMG17" s="233"/>
      <c r="JMH17" s="232"/>
      <c r="JMI17" s="233"/>
      <c r="JMJ17" s="233"/>
      <c r="JMK17" s="233"/>
      <c r="JML17" s="233"/>
      <c r="JMM17" s="233"/>
      <c r="JMN17" s="233"/>
      <c r="JMO17" s="232"/>
      <c r="JMP17" s="233"/>
      <c r="JMQ17" s="233"/>
      <c r="JMR17" s="233"/>
      <c r="JMS17" s="233"/>
      <c r="JMT17" s="233"/>
      <c r="JMU17" s="233"/>
      <c r="JMV17" s="232"/>
      <c r="JMW17" s="233"/>
      <c r="JMX17" s="233"/>
      <c r="JMY17" s="233"/>
      <c r="JMZ17" s="233"/>
      <c r="JNA17" s="233"/>
      <c r="JNB17" s="233"/>
      <c r="JNC17" s="232"/>
      <c r="JND17" s="233"/>
      <c r="JNE17" s="233"/>
      <c r="JNF17" s="233"/>
      <c r="JNG17" s="233"/>
      <c r="JNH17" s="233"/>
      <c r="JNI17" s="233"/>
      <c r="JNJ17" s="232"/>
      <c r="JNK17" s="233"/>
      <c r="JNL17" s="233"/>
      <c r="JNM17" s="233"/>
      <c r="JNN17" s="233"/>
      <c r="JNO17" s="233"/>
      <c r="JNP17" s="233"/>
      <c r="JNQ17" s="232"/>
      <c r="JNR17" s="233"/>
      <c r="JNS17" s="233"/>
      <c r="JNT17" s="233"/>
      <c r="JNU17" s="233"/>
      <c r="JNV17" s="233"/>
      <c r="JNW17" s="233"/>
      <c r="JNX17" s="232"/>
      <c r="JNY17" s="233"/>
      <c r="JNZ17" s="233"/>
      <c r="JOA17" s="233"/>
      <c r="JOB17" s="233"/>
      <c r="JOC17" s="233"/>
      <c r="JOD17" s="233"/>
      <c r="JOE17" s="232"/>
      <c r="JOF17" s="233"/>
      <c r="JOG17" s="233"/>
      <c r="JOH17" s="233"/>
      <c r="JOI17" s="233"/>
      <c r="JOJ17" s="233"/>
      <c r="JOK17" s="233"/>
      <c r="JOL17" s="232"/>
      <c r="JOM17" s="233"/>
      <c r="JON17" s="233"/>
      <c r="JOO17" s="233"/>
      <c r="JOP17" s="233"/>
      <c r="JOQ17" s="233"/>
      <c r="JOR17" s="233"/>
      <c r="JOS17" s="232"/>
      <c r="JOT17" s="233"/>
      <c r="JOU17" s="233"/>
      <c r="JOV17" s="233"/>
      <c r="JOW17" s="233"/>
      <c r="JOX17" s="233"/>
      <c r="JOY17" s="233"/>
      <c r="JOZ17" s="232"/>
      <c r="JPA17" s="233"/>
      <c r="JPB17" s="233"/>
      <c r="JPC17" s="233"/>
      <c r="JPD17" s="233"/>
      <c r="JPE17" s="233"/>
      <c r="JPF17" s="233"/>
      <c r="JPG17" s="232"/>
      <c r="JPH17" s="233"/>
      <c r="JPI17" s="233"/>
      <c r="JPJ17" s="233"/>
      <c r="JPK17" s="233"/>
      <c r="JPL17" s="233"/>
      <c r="JPM17" s="233"/>
      <c r="JPN17" s="232"/>
      <c r="JPO17" s="233"/>
      <c r="JPP17" s="233"/>
      <c r="JPQ17" s="233"/>
      <c r="JPR17" s="233"/>
      <c r="JPS17" s="233"/>
      <c r="JPT17" s="233"/>
      <c r="JPU17" s="232"/>
      <c r="JPV17" s="233"/>
      <c r="JPW17" s="233"/>
      <c r="JPX17" s="233"/>
      <c r="JPY17" s="233"/>
      <c r="JPZ17" s="233"/>
      <c r="JQA17" s="233"/>
      <c r="JQB17" s="232"/>
      <c r="JQC17" s="233"/>
      <c r="JQD17" s="233"/>
      <c r="JQE17" s="233"/>
      <c r="JQF17" s="233"/>
      <c r="JQG17" s="233"/>
      <c r="JQH17" s="233"/>
      <c r="JQI17" s="232"/>
      <c r="JQJ17" s="233"/>
      <c r="JQK17" s="233"/>
      <c r="JQL17" s="233"/>
      <c r="JQM17" s="233"/>
      <c r="JQN17" s="233"/>
      <c r="JQO17" s="233"/>
      <c r="JQP17" s="232"/>
      <c r="JQQ17" s="233"/>
      <c r="JQR17" s="233"/>
      <c r="JQS17" s="233"/>
      <c r="JQT17" s="233"/>
      <c r="JQU17" s="233"/>
      <c r="JQV17" s="233"/>
      <c r="JQW17" s="232"/>
      <c r="JQX17" s="233"/>
      <c r="JQY17" s="233"/>
      <c r="JQZ17" s="233"/>
      <c r="JRA17" s="233"/>
      <c r="JRB17" s="233"/>
      <c r="JRC17" s="233"/>
      <c r="JRD17" s="232"/>
      <c r="JRE17" s="233"/>
      <c r="JRF17" s="233"/>
      <c r="JRG17" s="233"/>
      <c r="JRH17" s="233"/>
      <c r="JRI17" s="233"/>
      <c r="JRJ17" s="233"/>
      <c r="JRK17" s="232"/>
      <c r="JRL17" s="233"/>
      <c r="JRM17" s="233"/>
      <c r="JRN17" s="233"/>
      <c r="JRO17" s="233"/>
      <c r="JRP17" s="233"/>
      <c r="JRQ17" s="233"/>
      <c r="JRR17" s="232"/>
      <c r="JRS17" s="233"/>
      <c r="JRT17" s="233"/>
      <c r="JRU17" s="233"/>
      <c r="JRV17" s="233"/>
      <c r="JRW17" s="233"/>
      <c r="JRX17" s="233"/>
      <c r="JRY17" s="232"/>
      <c r="JRZ17" s="233"/>
      <c r="JSA17" s="233"/>
      <c r="JSB17" s="233"/>
      <c r="JSC17" s="233"/>
      <c r="JSD17" s="233"/>
      <c r="JSE17" s="233"/>
      <c r="JSF17" s="232"/>
      <c r="JSG17" s="233"/>
      <c r="JSH17" s="233"/>
      <c r="JSI17" s="233"/>
      <c r="JSJ17" s="233"/>
      <c r="JSK17" s="233"/>
      <c r="JSL17" s="233"/>
      <c r="JSM17" s="232"/>
      <c r="JSN17" s="233"/>
      <c r="JSO17" s="233"/>
      <c r="JSP17" s="233"/>
      <c r="JSQ17" s="233"/>
      <c r="JSR17" s="233"/>
      <c r="JSS17" s="233"/>
      <c r="JST17" s="232"/>
      <c r="JSU17" s="233"/>
      <c r="JSV17" s="233"/>
      <c r="JSW17" s="233"/>
      <c r="JSX17" s="233"/>
      <c r="JSY17" s="233"/>
      <c r="JSZ17" s="233"/>
      <c r="JTA17" s="232"/>
      <c r="JTB17" s="233"/>
      <c r="JTC17" s="233"/>
      <c r="JTD17" s="233"/>
      <c r="JTE17" s="233"/>
      <c r="JTF17" s="233"/>
      <c r="JTG17" s="233"/>
      <c r="JTH17" s="232"/>
      <c r="JTI17" s="233"/>
      <c r="JTJ17" s="233"/>
      <c r="JTK17" s="233"/>
      <c r="JTL17" s="233"/>
      <c r="JTM17" s="233"/>
      <c r="JTN17" s="233"/>
      <c r="JTO17" s="232"/>
      <c r="JTP17" s="233"/>
      <c r="JTQ17" s="233"/>
      <c r="JTR17" s="233"/>
      <c r="JTS17" s="233"/>
      <c r="JTT17" s="233"/>
      <c r="JTU17" s="233"/>
      <c r="JTV17" s="232"/>
      <c r="JTW17" s="233"/>
      <c r="JTX17" s="233"/>
      <c r="JTY17" s="233"/>
      <c r="JTZ17" s="233"/>
      <c r="JUA17" s="233"/>
      <c r="JUB17" s="233"/>
      <c r="JUC17" s="232"/>
      <c r="JUD17" s="233"/>
      <c r="JUE17" s="233"/>
      <c r="JUF17" s="233"/>
      <c r="JUG17" s="233"/>
      <c r="JUH17" s="233"/>
      <c r="JUI17" s="233"/>
      <c r="JUJ17" s="232"/>
      <c r="JUK17" s="233"/>
      <c r="JUL17" s="233"/>
      <c r="JUM17" s="233"/>
      <c r="JUN17" s="233"/>
      <c r="JUO17" s="233"/>
      <c r="JUP17" s="233"/>
      <c r="JUQ17" s="232"/>
      <c r="JUR17" s="233"/>
      <c r="JUS17" s="233"/>
      <c r="JUT17" s="233"/>
      <c r="JUU17" s="233"/>
      <c r="JUV17" s="233"/>
      <c r="JUW17" s="233"/>
      <c r="JUX17" s="232"/>
      <c r="JUY17" s="233"/>
      <c r="JUZ17" s="233"/>
      <c r="JVA17" s="233"/>
      <c r="JVB17" s="233"/>
      <c r="JVC17" s="233"/>
      <c r="JVD17" s="233"/>
      <c r="JVE17" s="232"/>
      <c r="JVF17" s="233"/>
      <c r="JVG17" s="233"/>
      <c r="JVH17" s="233"/>
      <c r="JVI17" s="233"/>
      <c r="JVJ17" s="233"/>
      <c r="JVK17" s="233"/>
      <c r="JVL17" s="232"/>
      <c r="JVM17" s="233"/>
      <c r="JVN17" s="233"/>
      <c r="JVO17" s="233"/>
      <c r="JVP17" s="233"/>
      <c r="JVQ17" s="233"/>
      <c r="JVR17" s="233"/>
      <c r="JVS17" s="232"/>
      <c r="JVT17" s="233"/>
      <c r="JVU17" s="233"/>
      <c r="JVV17" s="233"/>
      <c r="JVW17" s="233"/>
      <c r="JVX17" s="233"/>
      <c r="JVY17" s="233"/>
      <c r="JVZ17" s="232"/>
      <c r="JWA17" s="233"/>
      <c r="JWB17" s="233"/>
      <c r="JWC17" s="233"/>
      <c r="JWD17" s="233"/>
      <c r="JWE17" s="233"/>
      <c r="JWF17" s="233"/>
      <c r="JWG17" s="232"/>
      <c r="JWH17" s="233"/>
      <c r="JWI17" s="233"/>
      <c r="JWJ17" s="233"/>
      <c r="JWK17" s="233"/>
      <c r="JWL17" s="233"/>
      <c r="JWM17" s="233"/>
      <c r="JWN17" s="232"/>
      <c r="JWO17" s="233"/>
      <c r="JWP17" s="233"/>
      <c r="JWQ17" s="233"/>
      <c r="JWR17" s="233"/>
      <c r="JWS17" s="233"/>
      <c r="JWT17" s="233"/>
      <c r="JWU17" s="232"/>
      <c r="JWV17" s="233"/>
      <c r="JWW17" s="233"/>
      <c r="JWX17" s="233"/>
      <c r="JWY17" s="233"/>
      <c r="JWZ17" s="233"/>
      <c r="JXA17" s="233"/>
      <c r="JXB17" s="232"/>
      <c r="JXC17" s="233"/>
      <c r="JXD17" s="233"/>
      <c r="JXE17" s="233"/>
      <c r="JXF17" s="233"/>
      <c r="JXG17" s="233"/>
      <c r="JXH17" s="233"/>
      <c r="JXI17" s="232"/>
      <c r="JXJ17" s="233"/>
      <c r="JXK17" s="233"/>
      <c r="JXL17" s="233"/>
      <c r="JXM17" s="233"/>
      <c r="JXN17" s="233"/>
      <c r="JXO17" s="233"/>
      <c r="JXP17" s="232"/>
      <c r="JXQ17" s="233"/>
      <c r="JXR17" s="233"/>
      <c r="JXS17" s="233"/>
      <c r="JXT17" s="233"/>
      <c r="JXU17" s="233"/>
      <c r="JXV17" s="233"/>
      <c r="JXW17" s="232"/>
      <c r="JXX17" s="233"/>
      <c r="JXY17" s="233"/>
      <c r="JXZ17" s="233"/>
      <c r="JYA17" s="233"/>
      <c r="JYB17" s="233"/>
      <c r="JYC17" s="233"/>
      <c r="JYD17" s="232"/>
      <c r="JYE17" s="233"/>
      <c r="JYF17" s="233"/>
      <c r="JYG17" s="233"/>
      <c r="JYH17" s="233"/>
      <c r="JYI17" s="233"/>
      <c r="JYJ17" s="233"/>
      <c r="JYK17" s="232"/>
      <c r="JYL17" s="233"/>
      <c r="JYM17" s="233"/>
      <c r="JYN17" s="233"/>
      <c r="JYO17" s="233"/>
      <c r="JYP17" s="233"/>
      <c r="JYQ17" s="233"/>
      <c r="JYR17" s="232"/>
      <c r="JYS17" s="233"/>
      <c r="JYT17" s="233"/>
      <c r="JYU17" s="233"/>
      <c r="JYV17" s="233"/>
      <c r="JYW17" s="233"/>
      <c r="JYX17" s="233"/>
      <c r="JYY17" s="232"/>
      <c r="JYZ17" s="233"/>
      <c r="JZA17" s="233"/>
      <c r="JZB17" s="233"/>
      <c r="JZC17" s="233"/>
      <c r="JZD17" s="233"/>
      <c r="JZE17" s="233"/>
      <c r="JZF17" s="232"/>
      <c r="JZG17" s="233"/>
      <c r="JZH17" s="233"/>
      <c r="JZI17" s="233"/>
      <c r="JZJ17" s="233"/>
      <c r="JZK17" s="233"/>
      <c r="JZL17" s="233"/>
      <c r="JZM17" s="232"/>
      <c r="JZN17" s="233"/>
      <c r="JZO17" s="233"/>
      <c r="JZP17" s="233"/>
      <c r="JZQ17" s="233"/>
      <c r="JZR17" s="233"/>
      <c r="JZS17" s="233"/>
      <c r="JZT17" s="232"/>
      <c r="JZU17" s="233"/>
      <c r="JZV17" s="233"/>
      <c r="JZW17" s="233"/>
      <c r="JZX17" s="233"/>
      <c r="JZY17" s="233"/>
      <c r="JZZ17" s="233"/>
      <c r="KAA17" s="232"/>
      <c r="KAB17" s="233"/>
      <c r="KAC17" s="233"/>
      <c r="KAD17" s="233"/>
      <c r="KAE17" s="233"/>
      <c r="KAF17" s="233"/>
      <c r="KAG17" s="233"/>
      <c r="KAH17" s="232"/>
      <c r="KAI17" s="233"/>
      <c r="KAJ17" s="233"/>
      <c r="KAK17" s="233"/>
      <c r="KAL17" s="233"/>
      <c r="KAM17" s="233"/>
      <c r="KAN17" s="233"/>
      <c r="KAO17" s="232"/>
      <c r="KAP17" s="233"/>
      <c r="KAQ17" s="233"/>
      <c r="KAR17" s="233"/>
      <c r="KAS17" s="233"/>
      <c r="KAT17" s="233"/>
      <c r="KAU17" s="233"/>
      <c r="KAV17" s="232"/>
      <c r="KAW17" s="233"/>
      <c r="KAX17" s="233"/>
      <c r="KAY17" s="233"/>
      <c r="KAZ17" s="233"/>
      <c r="KBA17" s="233"/>
      <c r="KBB17" s="233"/>
      <c r="KBC17" s="232"/>
      <c r="KBD17" s="233"/>
      <c r="KBE17" s="233"/>
      <c r="KBF17" s="233"/>
      <c r="KBG17" s="233"/>
      <c r="KBH17" s="233"/>
      <c r="KBI17" s="233"/>
      <c r="KBJ17" s="232"/>
      <c r="KBK17" s="233"/>
      <c r="KBL17" s="233"/>
      <c r="KBM17" s="233"/>
      <c r="KBN17" s="233"/>
      <c r="KBO17" s="233"/>
      <c r="KBP17" s="233"/>
      <c r="KBQ17" s="232"/>
      <c r="KBR17" s="233"/>
      <c r="KBS17" s="233"/>
      <c r="KBT17" s="233"/>
      <c r="KBU17" s="233"/>
      <c r="KBV17" s="233"/>
      <c r="KBW17" s="233"/>
      <c r="KBX17" s="232"/>
      <c r="KBY17" s="233"/>
      <c r="KBZ17" s="233"/>
      <c r="KCA17" s="233"/>
      <c r="KCB17" s="233"/>
      <c r="KCC17" s="233"/>
      <c r="KCD17" s="233"/>
      <c r="KCE17" s="232"/>
      <c r="KCF17" s="233"/>
      <c r="KCG17" s="233"/>
      <c r="KCH17" s="233"/>
      <c r="KCI17" s="233"/>
      <c r="KCJ17" s="233"/>
      <c r="KCK17" s="233"/>
      <c r="KCL17" s="232"/>
      <c r="KCM17" s="233"/>
      <c r="KCN17" s="233"/>
      <c r="KCO17" s="233"/>
      <c r="KCP17" s="233"/>
      <c r="KCQ17" s="233"/>
      <c r="KCR17" s="233"/>
      <c r="KCS17" s="232"/>
      <c r="KCT17" s="233"/>
      <c r="KCU17" s="233"/>
      <c r="KCV17" s="233"/>
      <c r="KCW17" s="233"/>
      <c r="KCX17" s="233"/>
      <c r="KCY17" s="233"/>
      <c r="KCZ17" s="232"/>
      <c r="KDA17" s="233"/>
      <c r="KDB17" s="233"/>
      <c r="KDC17" s="233"/>
      <c r="KDD17" s="233"/>
      <c r="KDE17" s="233"/>
      <c r="KDF17" s="233"/>
      <c r="KDG17" s="232"/>
      <c r="KDH17" s="233"/>
      <c r="KDI17" s="233"/>
      <c r="KDJ17" s="233"/>
      <c r="KDK17" s="233"/>
      <c r="KDL17" s="233"/>
      <c r="KDM17" s="233"/>
      <c r="KDN17" s="232"/>
      <c r="KDO17" s="233"/>
      <c r="KDP17" s="233"/>
      <c r="KDQ17" s="233"/>
      <c r="KDR17" s="233"/>
      <c r="KDS17" s="233"/>
      <c r="KDT17" s="233"/>
      <c r="KDU17" s="232"/>
      <c r="KDV17" s="233"/>
      <c r="KDW17" s="233"/>
      <c r="KDX17" s="233"/>
      <c r="KDY17" s="233"/>
      <c r="KDZ17" s="233"/>
      <c r="KEA17" s="233"/>
      <c r="KEB17" s="232"/>
      <c r="KEC17" s="233"/>
      <c r="KED17" s="233"/>
      <c r="KEE17" s="233"/>
      <c r="KEF17" s="233"/>
      <c r="KEG17" s="233"/>
      <c r="KEH17" s="233"/>
      <c r="KEI17" s="232"/>
      <c r="KEJ17" s="233"/>
      <c r="KEK17" s="233"/>
      <c r="KEL17" s="233"/>
      <c r="KEM17" s="233"/>
      <c r="KEN17" s="233"/>
      <c r="KEO17" s="233"/>
      <c r="KEP17" s="232"/>
      <c r="KEQ17" s="233"/>
      <c r="KER17" s="233"/>
      <c r="KES17" s="233"/>
      <c r="KET17" s="233"/>
      <c r="KEU17" s="233"/>
      <c r="KEV17" s="233"/>
      <c r="KEW17" s="232"/>
      <c r="KEX17" s="233"/>
      <c r="KEY17" s="233"/>
      <c r="KEZ17" s="233"/>
      <c r="KFA17" s="233"/>
      <c r="KFB17" s="233"/>
      <c r="KFC17" s="233"/>
      <c r="KFD17" s="232"/>
      <c r="KFE17" s="233"/>
      <c r="KFF17" s="233"/>
      <c r="KFG17" s="233"/>
      <c r="KFH17" s="233"/>
      <c r="KFI17" s="233"/>
      <c r="KFJ17" s="233"/>
      <c r="KFK17" s="232"/>
      <c r="KFL17" s="233"/>
      <c r="KFM17" s="233"/>
      <c r="KFN17" s="233"/>
      <c r="KFO17" s="233"/>
      <c r="KFP17" s="233"/>
      <c r="KFQ17" s="233"/>
      <c r="KFR17" s="232"/>
      <c r="KFS17" s="233"/>
      <c r="KFT17" s="233"/>
      <c r="KFU17" s="233"/>
      <c r="KFV17" s="233"/>
      <c r="KFW17" s="233"/>
      <c r="KFX17" s="233"/>
      <c r="KFY17" s="232"/>
      <c r="KFZ17" s="233"/>
      <c r="KGA17" s="233"/>
      <c r="KGB17" s="233"/>
      <c r="KGC17" s="233"/>
      <c r="KGD17" s="233"/>
      <c r="KGE17" s="233"/>
      <c r="KGF17" s="232"/>
      <c r="KGG17" s="233"/>
      <c r="KGH17" s="233"/>
      <c r="KGI17" s="233"/>
      <c r="KGJ17" s="233"/>
      <c r="KGK17" s="233"/>
      <c r="KGL17" s="233"/>
      <c r="KGM17" s="232"/>
      <c r="KGN17" s="233"/>
      <c r="KGO17" s="233"/>
      <c r="KGP17" s="233"/>
      <c r="KGQ17" s="233"/>
      <c r="KGR17" s="233"/>
      <c r="KGS17" s="233"/>
      <c r="KGT17" s="232"/>
      <c r="KGU17" s="233"/>
      <c r="KGV17" s="233"/>
      <c r="KGW17" s="233"/>
      <c r="KGX17" s="233"/>
      <c r="KGY17" s="233"/>
      <c r="KGZ17" s="233"/>
      <c r="KHA17" s="232"/>
      <c r="KHB17" s="233"/>
      <c r="KHC17" s="233"/>
      <c r="KHD17" s="233"/>
      <c r="KHE17" s="233"/>
      <c r="KHF17" s="233"/>
      <c r="KHG17" s="233"/>
      <c r="KHH17" s="232"/>
      <c r="KHI17" s="233"/>
      <c r="KHJ17" s="233"/>
      <c r="KHK17" s="233"/>
      <c r="KHL17" s="233"/>
      <c r="KHM17" s="233"/>
      <c r="KHN17" s="233"/>
      <c r="KHO17" s="232"/>
      <c r="KHP17" s="233"/>
      <c r="KHQ17" s="233"/>
      <c r="KHR17" s="233"/>
      <c r="KHS17" s="233"/>
      <c r="KHT17" s="233"/>
      <c r="KHU17" s="233"/>
      <c r="KHV17" s="232"/>
      <c r="KHW17" s="233"/>
      <c r="KHX17" s="233"/>
      <c r="KHY17" s="233"/>
      <c r="KHZ17" s="233"/>
      <c r="KIA17" s="233"/>
      <c r="KIB17" s="233"/>
      <c r="KIC17" s="232"/>
      <c r="KID17" s="233"/>
      <c r="KIE17" s="233"/>
      <c r="KIF17" s="233"/>
      <c r="KIG17" s="233"/>
      <c r="KIH17" s="233"/>
      <c r="KII17" s="233"/>
      <c r="KIJ17" s="232"/>
      <c r="KIK17" s="233"/>
      <c r="KIL17" s="233"/>
      <c r="KIM17" s="233"/>
      <c r="KIN17" s="233"/>
      <c r="KIO17" s="233"/>
      <c r="KIP17" s="233"/>
      <c r="KIQ17" s="232"/>
      <c r="KIR17" s="233"/>
      <c r="KIS17" s="233"/>
      <c r="KIT17" s="233"/>
      <c r="KIU17" s="233"/>
      <c r="KIV17" s="233"/>
      <c r="KIW17" s="233"/>
      <c r="KIX17" s="232"/>
      <c r="KIY17" s="233"/>
      <c r="KIZ17" s="233"/>
      <c r="KJA17" s="233"/>
      <c r="KJB17" s="233"/>
      <c r="KJC17" s="233"/>
      <c r="KJD17" s="233"/>
      <c r="KJE17" s="232"/>
      <c r="KJF17" s="233"/>
      <c r="KJG17" s="233"/>
      <c r="KJH17" s="233"/>
      <c r="KJI17" s="233"/>
      <c r="KJJ17" s="233"/>
      <c r="KJK17" s="233"/>
      <c r="KJL17" s="232"/>
      <c r="KJM17" s="233"/>
      <c r="KJN17" s="233"/>
      <c r="KJO17" s="233"/>
      <c r="KJP17" s="233"/>
      <c r="KJQ17" s="233"/>
      <c r="KJR17" s="233"/>
      <c r="KJS17" s="232"/>
      <c r="KJT17" s="233"/>
      <c r="KJU17" s="233"/>
      <c r="KJV17" s="233"/>
      <c r="KJW17" s="233"/>
      <c r="KJX17" s="233"/>
      <c r="KJY17" s="233"/>
      <c r="KJZ17" s="232"/>
      <c r="KKA17" s="233"/>
      <c r="KKB17" s="233"/>
      <c r="KKC17" s="233"/>
      <c r="KKD17" s="233"/>
      <c r="KKE17" s="233"/>
      <c r="KKF17" s="233"/>
      <c r="KKG17" s="232"/>
      <c r="KKH17" s="233"/>
      <c r="KKI17" s="233"/>
      <c r="KKJ17" s="233"/>
      <c r="KKK17" s="233"/>
      <c r="KKL17" s="233"/>
      <c r="KKM17" s="233"/>
      <c r="KKN17" s="232"/>
      <c r="KKO17" s="233"/>
      <c r="KKP17" s="233"/>
      <c r="KKQ17" s="233"/>
      <c r="KKR17" s="233"/>
      <c r="KKS17" s="233"/>
      <c r="KKT17" s="233"/>
      <c r="KKU17" s="232"/>
      <c r="KKV17" s="233"/>
      <c r="KKW17" s="233"/>
      <c r="KKX17" s="233"/>
      <c r="KKY17" s="233"/>
      <c r="KKZ17" s="233"/>
      <c r="KLA17" s="233"/>
      <c r="KLB17" s="232"/>
      <c r="KLC17" s="233"/>
      <c r="KLD17" s="233"/>
      <c r="KLE17" s="233"/>
      <c r="KLF17" s="233"/>
      <c r="KLG17" s="233"/>
      <c r="KLH17" s="233"/>
      <c r="KLI17" s="232"/>
      <c r="KLJ17" s="233"/>
      <c r="KLK17" s="233"/>
      <c r="KLL17" s="233"/>
      <c r="KLM17" s="233"/>
      <c r="KLN17" s="233"/>
      <c r="KLO17" s="233"/>
      <c r="KLP17" s="232"/>
      <c r="KLQ17" s="233"/>
      <c r="KLR17" s="233"/>
      <c r="KLS17" s="233"/>
      <c r="KLT17" s="233"/>
      <c r="KLU17" s="233"/>
      <c r="KLV17" s="233"/>
      <c r="KLW17" s="232"/>
      <c r="KLX17" s="233"/>
      <c r="KLY17" s="233"/>
      <c r="KLZ17" s="233"/>
      <c r="KMA17" s="233"/>
      <c r="KMB17" s="233"/>
      <c r="KMC17" s="233"/>
      <c r="KMD17" s="232"/>
      <c r="KME17" s="233"/>
      <c r="KMF17" s="233"/>
      <c r="KMG17" s="233"/>
      <c r="KMH17" s="233"/>
      <c r="KMI17" s="233"/>
      <c r="KMJ17" s="233"/>
      <c r="KMK17" s="232"/>
      <c r="KML17" s="233"/>
      <c r="KMM17" s="233"/>
      <c r="KMN17" s="233"/>
      <c r="KMO17" s="233"/>
      <c r="KMP17" s="233"/>
      <c r="KMQ17" s="233"/>
      <c r="KMR17" s="232"/>
      <c r="KMS17" s="233"/>
      <c r="KMT17" s="233"/>
      <c r="KMU17" s="233"/>
      <c r="KMV17" s="233"/>
      <c r="KMW17" s="233"/>
      <c r="KMX17" s="233"/>
      <c r="KMY17" s="232"/>
      <c r="KMZ17" s="233"/>
      <c r="KNA17" s="233"/>
      <c r="KNB17" s="233"/>
      <c r="KNC17" s="233"/>
      <c r="KND17" s="233"/>
      <c r="KNE17" s="233"/>
      <c r="KNF17" s="232"/>
      <c r="KNG17" s="233"/>
      <c r="KNH17" s="233"/>
      <c r="KNI17" s="233"/>
      <c r="KNJ17" s="233"/>
      <c r="KNK17" s="233"/>
      <c r="KNL17" s="233"/>
      <c r="KNM17" s="232"/>
      <c r="KNN17" s="233"/>
      <c r="KNO17" s="233"/>
      <c r="KNP17" s="233"/>
      <c r="KNQ17" s="233"/>
      <c r="KNR17" s="233"/>
      <c r="KNS17" s="233"/>
      <c r="KNT17" s="232"/>
      <c r="KNU17" s="233"/>
      <c r="KNV17" s="233"/>
      <c r="KNW17" s="233"/>
      <c r="KNX17" s="233"/>
      <c r="KNY17" s="233"/>
      <c r="KNZ17" s="233"/>
      <c r="KOA17" s="232"/>
      <c r="KOB17" s="233"/>
      <c r="KOC17" s="233"/>
      <c r="KOD17" s="233"/>
      <c r="KOE17" s="233"/>
      <c r="KOF17" s="233"/>
      <c r="KOG17" s="233"/>
      <c r="KOH17" s="232"/>
      <c r="KOI17" s="233"/>
      <c r="KOJ17" s="233"/>
      <c r="KOK17" s="233"/>
      <c r="KOL17" s="233"/>
      <c r="KOM17" s="233"/>
      <c r="KON17" s="233"/>
      <c r="KOO17" s="232"/>
      <c r="KOP17" s="233"/>
      <c r="KOQ17" s="233"/>
      <c r="KOR17" s="233"/>
      <c r="KOS17" s="233"/>
      <c r="KOT17" s="233"/>
      <c r="KOU17" s="233"/>
      <c r="KOV17" s="232"/>
      <c r="KOW17" s="233"/>
      <c r="KOX17" s="233"/>
      <c r="KOY17" s="233"/>
      <c r="KOZ17" s="233"/>
      <c r="KPA17" s="233"/>
      <c r="KPB17" s="233"/>
      <c r="KPC17" s="232"/>
      <c r="KPD17" s="233"/>
      <c r="KPE17" s="233"/>
      <c r="KPF17" s="233"/>
      <c r="KPG17" s="233"/>
      <c r="KPH17" s="233"/>
      <c r="KPI17" s="233"/>
      <c r="KPJ17" s="232"/>
      <c r="KPK17" s="233"/>
      <c r="KPL17" s="233"/>
      <c r="KPM17" s="233"/>
      <c r="KPN17" s="233"/>
      <c r="KPO17" s="233"/>
      <c r="KPP17" s="233"/>
      <c r="KPQ17" s="232"/>
      <c r="KPR17" s="233"/>
      <c r="KPS17" s="233"/>
      <c r="KPT17" s="233"/>
      <c r="KPU17" s="233"/>
      <c r="KPV17" s="233"/>
      <c r="KPW17" s="233"/>
      <c r="KPX17" s="232"/>
      <c r="KPY17" s="233"/>
      <c r="KPZ17" s="233"/>
      <c r="KQA17" s="233"/>
      <c r="KQB17" s="233"/>
      <c r="KQC17" s="233"/>
      <c r="KQD17" s="233"/>
      <c r="KQE17" s="232"/>
      <c r="KQF17" s="233"/>
      <c r="KQG17" s="233"/>
      <c r="KQH17" s="233"/>
      <c r="KQI17" s="233"/>
      <c r="KQJ17" s="233"/>
      <c r="KQK17" s="233"/>
      <c r="KQL17" s="232"/>
      <c r="KQM17" s="233"/>
      <c r="KQN17" s="233"/>
      <c r="KQO17" s="233"/>
      <c r="KQP17" s="233"/>
      <c r="KQQ17" s="233"/>
      <c r="KQR17" s="233"/>
      <c r="KQS17" s="232"/>
      <c r="KQT17" s="233"/>
      <c r="KQU17" s="233"/>
      <c r="KQV17" s="233"/>
      <c r="KQW17" s="233"/>
      <c r="KQX17" s="233"/>
      <c r="KQY17" s="233"/>
      <c r="KQZ17" s="232"/>
      <c r="KRA17" s="233"/>
      <c r="KRB17" s="233"/>
      <c r="KRC17" s="233"/>
      <c r="KRD17" s="233"/>
      <c r="KRE17" s="233"/>
      <c r="KRF17" s="233"/>
      <c r="KRG17" s="232"/>
      <c r="KRH17" s="233"/>
      <c r="KRI17" s="233"/>
      <c r="KRJ17" s="233"/>
      <c r="KRK17" s="233"/>
      <c r="KRL17" s="233"/>
      <c r="KRM17" s="233"/>
      <c r="KRN17" s="232"/>
      <c r="KRO17" s="233"/>
      <c r="KRP17" s="233"/>
      <c r="KRQ17" s="233"/>
      <c r="KRR17" s="233"/>
      <c r="KRS17" s="233"/>
      <c r="KRT17" s="233"/>
      <c r="KRU17" s="232"/>
      <c r="KRV17" s="233"/>
      <c r="KRW17" s="233"/>
      <c r="KRX17" s="233"/>
      <c r="KRY17" s="233"/>
      <c r="KRZ17" s="233"/>
      <c r="KSA17" s="233"/>
      <c r="KSB17" s="232"/>
      <c r="KSC17" s="233"/>
      <c r="KSD17" s="233"/>
      <c r="KSE17" s="233"/>
      <c r="KSF17" s="233"/>
      <c r="KSG17" s="233"/>
      <c r="KSH17" s="233"/>
      <c r="KSI17" s="232"/>
      <c r="KSJ17" s="233"/>
      <c r="KSK17" s="233"/>
      <c r="KSL17" s="233"/>
      <c r="KSM17" s="233"/>
      <c r="KSN17" s="233"/>
      <c r="KSO17" s="233"/>
      <c r="KSP17" s="232"/>
      <c r="KSQ17" s="233"/>
      <c r="KSR17" s="233"/>
      <c r="KSS17" s="233"/>
      <c r="KST17" s="233"/>
      <c r="KSU17" s="233"/>
      <c r="KSV17" s="233"/>
      <c r="KSW17" s="232"/>
      <c r="KSX17" s="233"/>
      <c r="KSY17" s="233"/>
      <c r="KSZ17" s="233"/>
      <c r="KTA17" s="233"/>
      <c r="KTB17" s="233"/>
      <c r="KTC17" s="233"/>
      <c r="KTD17" s="232"/>
      <c r="KTE17" s="233"/>
      <c r="KTF17" s="233"/>
      <c r="KTG17" s="233"/>
      <c r="KTH17" s="233"/>
      <c r="KTI17" s="233"/>
      <c r="KTJ17" s="233"/>
      <c r="KTK17" s="232"/>
      <c r="KTL17" s="233"/>
      <c r="KTM17" s="233"/>
      <c r="KTN17" s="233"/>
      <c r="KTO17" s="233"/>
      <c r="KTP17" s="233"/>
      <c r="KTQ17" s="233"/>
      <c r="KTR17" s="232"/>
      <c r="KTS17" s="233"/>
      <c r="KTT17" s="233"/>
      <c r="KTU17" s="233"/>
      <c r="KTV17" s="233"/>
      <c r="KTW17" s="233"/>
      <c r="KTX17" s="233"/>
      <c r="KTY17" s="232"/>
      <c r="KTZ17" s="233"/>
      <c r="KUA17" s="233"/>
      <c r="KUB17" s="233"/>
      <c r="KUC17" s="233"/>
      <c r="KUD17" s="233"/>
      <c r="KUE17" s="233"/>
      <c r="KUF17" s="232"/>
      <c r="KUG17" s="233"/>
      <c r="KUH17" s="233"/>
      <c r="KUI17" s="233"/>
      <c r="KUJ17" s="233"/>
      <c r="KUK17" s="233"/>
      <c r="KUL17" s="233"/>
      <c r="KUM17" s="232"/>
      <c r="KUN17" s="233"/>
      <c r="KUO17" s="233"/>
      <c r="KUP17" s="233"/>
      <c r="KUQ17" s="233"/>
      <c r="KUR17" s="233"/>
      <c r="KUS17" s="233"/>
      <c r="KUT17" s="232"/>
      <c r="KUU17" s="233"/>
      <c r="KUV17" s="233"/>
      <c r="KUW17" s="233"/>
      <c r="KUX17" s="233"/>
      <c r="KUY17" s="233"/>
      <c r="KUZ17" s="233"/>
      <c r="KVA17" s="232"/>
      <c r="KVB17" s="233"/>
      <c r="KVC17" s="233"/>
      <c r="KVD17" s="233"/>
      <c r="KVE17" s="233"/>
      <c r="KVF17" s="233"/>
      <c r="KVG17" s="233"/>
      <c r="KVH17" s="232"/>
      <c r="KVI17" s="233"/>
      <c r="KVJ17" s="233"/>
      <c r="KVK17" s="233"/>
      <c r="KVL17" s="233"/>
      <c r="KVM17" s="233"/>
      <c r="KVN17" s="233"/>
      <c r="KVO17" s="232"/>
      <c r="KVP17" s="233"/>
      <c r="KVQ17" s="233"/>
      <c r="KVR17" s="233"/>
      <c r="KVS17" s="233"/>
      <c r="KVT17" s="233"/>
      <c r="KVU17" s="233"/>
      <c r="KVV17" s="232"/>
      <c r="KVW17" s="233"/>
      <c r="KVX17" s="233"/>
      <c r="KVY17" s="233"/>
      <c r="KVZ17" s="233"/>
      <c r="KWA17" s="233"/>
      <c r="KWB17" s="233"/>
      <c r="KWC17" s="232"/>
      <c r="KWD17" s="233"/>
      <c r="KWE17" s="233"/>
      <c r="KWF17" s="233"/>
      <c r="KWG17" s="233"/>
      <c r="KWH17" s="233"/>
      <c r="KWI17" s="233"/>
      <c r="KWJ17" s="232"/>
      <c r="KWK17" s="233"/>
      <c r="KWL17" s="233"/>
      <c r="KWM17" s="233"/>
      <c r="KWN17" s="233"/>
      <c r="KWO17" s="233"/>
      <c r="KWP17" s="233"/>
      <c r="KWQ17" s="232"/>
      <c r="KWR17" s="233"/>
      <c r="KWS17" s="233"/>
      <c r="KWT17" s="233"/>
      <c r="KWU17" s="233"/>
      <c r="KWV17" s="233"/>
      <c r="KWW17" s="233"/>
      <c r="KWX17" s="232"/>
      <c r="KWY17" s="233"/>
      <c r="KWZ17" s="233"/>
      <c r="KXA17" s="233"/>
      <c r="KXB17" s="233"/>
      <c r="KXC17" s="233"/>
      <c r="KXD17" s="233"/>
      <c r="KXE17" s="232"/>
      <c r="KXF17" s="233"/>
      <c r="KXG17" s="233"/>
      <c r="KXH17" s="233"/>
      <c r="KXI17" s="233"/>
      <c r="KXJ17" s="233"/>
      <c r="KXK17" s="233"/>
      <c r="KXL17" s="232"/>
      <c r="KXM17" s="233"/>
      <c r="KXN17" s="233"/>
      <c r="KXO17" s="233"/>
      <c r="KXP17" s="233"/>
      <c r="KXQ17" s="233"/>
      <c r="KXR17" s="233"/>
      <c r="KXS17" s="232"/>
      <c r="KXT17" s="233"/>
      <c r="KXU17" s="233"/>
      <c r="KXV17" s="233"/>
      <c r="KXW17" s="233"/>
      <c r="KXX17" s="233"/>
      <c r="KXY17" s="233"/>
      <c r="KXZ17" s="232"/>
      <c r="KYA17" s="233"/>
      <c r="KYB17" s="233"/>
      <c r="KYC17" s="233"/>
      <c r="KYD17" s="233"/>
      <c r="KYE17" s="233"/>
      <c r="KYF17" s="233"/>
      <c r="KYG17" s="232"/>
      <c r="KYH17" s="233"/>
      <c r="KYI17" s="233"/>
      <c r="KYJ17" s="233"/>
      <c r="KYK17" s="233"/>
      <c r="KYL17" s="233"/>
      <c r="KYM17" s="233"/>
      <c r="KYN17" s="232"/>
      <c r="KYO17" s="233"/>
      <c r="KYP17" s="233"/>
      <c r="KYQ17" s="233"/>
      <c r="KYR17" s="233"/>
      <c r="KYS17" s="233"/>
      <c r="KYT17" s="233"/>
      <c r="KYU17" s="232"/>
      <c r="KYV17" s="233"/>
      <c r="KYW17" s="233"/>
      <c r="KYX17" s="233"/>
      <c r="KYY17" s="233"/>
      <c r="KYZ17" s="233"/>
      <c r="KZA17" s="233"/>
      <c r="KZB17" s="232"/>
      <c r="KZC17" s="233"/>
      <c r="KZD17" s="233"/>
      <c r="KZE17" s="233"/>
      <c r="KZF17" s="233"/>
      <c r="KZG17" s="233"/>
      <c r="KZH17" s="233"/>
      <c r="KZI17" s="232"/>
      <c r="KZJ17" s="233"/>
      <c r="KZK17" s="233"/>
      <c r="KZL17" s="233"/>
      <c r="KZM17" s="233"/>
      <c r="KZN17" s="233"/>
      <c r="KZO17" s="233"/>
      <c r="KZP17" s="232"/>
      <c r="KZQ17" s="233"/>
      <c r="KZR17" s="233"/>
      <c r="KZS17" s="233"/>
      <c r="KZT17" s="233"/>
      <c r="KZU17" s="233"/>
      <c r="KZV17" s="233"/>
      <c r="KZW17" s="232"/>
      <c r="KZX17" s="233"/>
      <c r="KZY17" s="233"/>
      <c r="KZZ17" s="233"/>
      <c r="LAA17" s="233"/>
      <c r="LAB17" s="233"/>
      <c r="LAC17" s="233"/>
      <c r="LAD17" s="232"/>
      <c r="LAE17" s="233"/>
      <c r="LAF17" s="233"/>
      <c r="LAG17" s="233"/>
      <c r="LAH17" s="233"/>
      <c r="LAI17" s="233"/>
      <c r="LAJ17" s="233"/>
      <c r="LAK17" s="232"/>
      <c r="LAL17" s="233"/>
      <c r="LAM17" s="233"/>
      <c r="LAN17" s="233"/>
      <c r="LAO17" s="233"/>
      <c r="LAP17" s="233"/>
      <c r="LAQ17" s="233"/>
      <c r="LAR17" s="232"/>
      <c r="LAS17" s="233"/>
      <c r="LAT17" s="233"/>
      <c r="LAU17" s="233"/>
      <c r="LAV17" s="233"/>
      <c r="LAW17" s="233"/>
      <c r="LAX17" s="233"/>
      <c r="LAY17" s="232"/>
      <c r="LAZ17" s="233"/>
      <c r="LBA17" s="233"/>
      <c r="LBB17" s="233"/>
      <c r="LBC17" s="233"/>
      <c r="LBD17" s="233"/>
      <c r="LBE17" s="233"/>
      <c r="LBF17" s="232"/>
      <c r="LBG17" s="233"/>
      <c r="LBH17" s="233"/>
      <c r="LBI17" s="233"/>
      <c r="LBJ17" s="233"/>
      <c r="LBK17" s="233"/>
      <c r="LBL17" s="233"/>
      <c r="LBM17" s="232"/>
      <c r="LBN17" s="233"/>
      <c r="LBO17" s="233"/>
      <c r="LBP17" s="233"/>
      <c r="LBQ17" s="233"/>
      <c r="LBR17" s="233"/>
      <c r="LBS17" s="233"/>
      <c r="LBT17" s="232"/>
      <c r="LBU17" s="233"/>
      <c r="LBV17" s="233"/>
      <c r="LBW17" s="233"/>
      <c r="LBX17" s="233"/>
      <c r="LBY17" s="233"/>
      <c r="LBZ17" s="233"/>
      <c r="LCA17" s="232"/>
      <c r="LCB17" s="233"/>
      <c r="LCC17" s="233"/>
      <c r="LCD17" s="233"/>
      <c r="LCE17" s="233"/>
      <c r="LCF17" s="233"/>
      <c r="LCG17" s="233"/>
      <c r="LCH17" s="232"/>
      <c r="LCI17" s="233"/>
      <c r="LCJ17" s="233"/>
      <c r="LCK17" s="233"/>
      <c r="LCL17" s="233"/>
      <c r="LCM17" s="233"/>
      <c r="LCN17" s="233"/>
      <c r="LCO17" s="232"/>
      <c r="LCP17" s="233"/>
      <c r="LCQ17" s="233"/>
      <c r="LCR17" s="233"/>
      <c r="LCS17" s="233"/>
      <c r="LCT17" s="233"/>
      <c r="LCU17" s="233"/>
      <c r="LCV17" s="232"/>
      <c r="LCW17" s="233"/>
      <c r="LCX17" s="233"/>
      <c r="LCY17" s="233"/>
      <c r="LCZ17" s="233"/>
      <c r="LDA17" s="233"/>
      <c r="LDB17" s="233"/>
      <c r="LDC17" s="232"/>
      <c r="LDD17" s="233"/>
      <c r="LDE17" s="233"/>
      <c r="LDF17" s="233"/>
      <c r="LDG17" s="233"/>
      <c r="LDH17" s="233"/>
      <c r="LDI17" s="233"/>
      <c r="LDJ17" s="232"/>
      <c r="LDK17" s="233"/>
      <c r="LDL17" s="233"/>
      <c r="LDM17" s="233"/>
      <c r="LDN17" s="233"/>
      <c r="LDO17" s="233"/>
      <c r="LDP17" s="233"/>
      <c r="LDQ17" s="232"/>
      <c r="LDR17" s="233"/>
      <c r="LDS17" s="233"/>
      <c r="LDT17" s="233"/>
      <c r="LDU17" s="233"/>
      <c r="LDV17" s="233"/>
      <c r="LDW17" s="233"/>
      <c r="LDX17" s="232"/>
      <c r="LDY17" s="233"/>
      <c r="LDZ17" s="233"/>
      <c r="LEA17" s="233"/>
      <c r="LEB17" s="233"/>
      <c r="LEC17" s="233"/>
      <c r="LED17" s="233"/>
      <c r="LEE17" s="232"/>
      <c r="LEF17" s="233"/>
      <c r="LEG17" s="233"/>
      <c r="LEH17" s="233"/>
      <c r="LEI17" s="233"/>
      <c r="LEJ17" s="233"/>
      <c r="LEK17" s="233"/>
      <c r="LEL17" s="232"/>
      <c r="LEM17" s="233"/>
      <c r="LEN17" s="233"/>
      <c r="LEO17" s="233"/>
      <c r="LEP17" s="233"/>
      <c r="LEQ17" s="233"/>
      <c r="LER17" s="233"/>
      <c r="LES17" s="232"/>
      <c r="LET17" s="233"/>
      <c r="LEU17" s="233"/>
      <c r="LEV17" s="233"/>
      <c r="LEW17" s="233"/>
      <c r="LEX17" s="233"/>
      <c r="LEY17" s="233"/>
      <c r="LEZ17" s="232"/>
      <c r="LFA17" s="233"/>
      <c r="LFB17" s="233"/>
      <c r="LFC17" s="233"/>
      <c r="LFD17" s="233"/>
      <c r="LFE17" s="233"/>
      <c r="LFF17" s="233"/>
      <c r="LFG17" s="232"/>
      <c r="LFH17" s="233"/>
      <c r="LFI17" s="233"/>
      <c r="LFJ17" s="233"/>
      <c r="LFK17" s="233"/>
      <c r="LFL17" s="233"/>
      <c r="LFM17" s="233"/>
      <c r="LFN17" s="232"/>
      <c r="LFO17" s="233"/>
      <c r="LFP17" s="233"/>
      <c r="LFQ17" s="233"/>
      <c r="LFR17" s="233"/>
      <c r="LFS17" s="233"/>
      <c r="LFT17" s="233"/>
      <c r="LFU17" s="232"/>
      <c r="LFV17" s="233"/>
      <c r="LFW17" s="233"/>
      <c r="LFX17" s="233"/>
      <c r="LFY17" s="233"/>
      <c r="LFZ17" s="233"/>
      <c r="LGA17" s="233"/>
      <c r="LGB17" s="232"/>
      <c r="LGC17" s="233"/>
      <c r="LGD17" s="233"/>
      <c r="LGE17" s="233"/>
      <c r="LGF17" s="233"/>
      <c r="LGG17" s="233"/>
      <c r="LGH17" s="233"/>
      <c r="LGI17" s="232"/>
      <c r="LGJ17" s="233"/>
      <c r="LGK17" s="233"/>
      <c r="LGL17" s="233"/>
      <c r="LGM17" s="233"/>
      <c r="LGN17" s="233"/>
      <c r="LGO17" s="233"/>
      <c r="LGP17" s="232"/>
      <c r="LGQ17" s="233"/>
      <c r="LGR17" s="233"/>
      <c r="LGS17" s="233"/>
      <c r="LGT17" s="233"/>
      <c r="LGU17" s="233"/>
      <c r="LGV17" s="233"/>
      <c r="LGW17" s="232"/>
      <c r="LGX17" s="233"/>
      <c r="LGY17" s="233"/>
      <c r="LGZ17" s="233"/>
      <c r="LHA17" s="233"/>
      <c r="LHB17" s="233"/>
      <c r="LHC17" s="233"/>
      <c r="LHD17" s="232"/>
      <c r="LHE17" s="233"/>
      <c r="LHF17" s="233"/>
      <c r="LHG17" s="233"/>
      <c r="LHH17" s="233"/>
      <c r="LHI17" s="233"/>
      <c r="LHJ17" s="233"/>
      <c r="LHK17" s="232"/>
      <c r="LHL17" s="233"/>
      <c r="LHM17" s="233"/>
      <c r="LHN17" s="233"/>
      <c r="LHO17" s="233"/>
      <c r="LHP17" s="233"/>
      <c r="LHQ17" s="233"/>
      <c r="LHR17" s="232"/>
      <c r="LHS17" s="233"/>
      <c r="LHT17" s="233"/>
      <c r="LHU17" s="233"/>
      <c r="LHV17" s="233"/>
      <c r="LHW17" s="233"/>
      <c r="LHX17" s="233"/>
      <c r="LHY17" s="232"/>
      <c r="LHZ17" s="233"/>
      <c r="LIA17" s="233"/>
      <c r="LIB17" s="233"/>
      <c r="LIC17" s="233"/>
      <c r="LID17" s="233"/>
      <c r="LIE17" s="233"/>
      <c r="LIF17" s="232"/>
      <c r="LIG17" s="233"/>
      <c r="LIH17" s="233"/>
      <c r="LII17" s="233"/>
      <c r="LIJ17" s="233"/>
      <c r="LIK17" s="233"/>
      <c r="LIL17" s="233"/>
      <c r="LIM17" s="232"/>
      <c r="LIN17" s="233"/>
      <c r="LIO17" s="233"/>
      <c r="LIP17" s="233"/>
      <c r="LIQ17" s="233"/>
      <c r="LIR17" s="233"/>
      <c r="LIS17" s="233"/>
      <c r="LIT17" s="232"/>
      <c r="LIU17" s="233"/>
      <c r="LIV17" s="233"/>
      <c r="LIW17" s="233"/>
      <c r="LIX17" s="233"/>
      <c r="LIY17" s="233"/>
      <c r="LIZ17" s="233"/>
      <c r="LJA17" s="232"/>
      <c r="LJB17" s="233"/>
      <c r="LJC17" s="233"/>
      <c r="LJD17" s="233"/>
      <c r="LJE17" s="233"/>
      <c r="LJF17" s="233"/>
      <c r="LJG17" s="233"/>
      <c r="LJH17" s="232"/>
      <c r="LJI17" s="233"/>
      <c r="LJJ17" s="233"/>
      <c r="LJK17" s="233"/>
      <c r="LJL17" s="233"/>
      <c r="LJM17" s="233"/>
      <c r="LJN17" s="233"/>
      <c r="LJO17" s="232"/>
      <c r="LJP17" s="233"/>
      <c r="LJQ17" s="233"/>
      <c r="LJR17" s="233"/>
      <c r="LJS17" s="233"/>
      <c r="LJT17" s="233"/>
      <c r="LJU17" s="233"/>
      <c r="LJV17" s="232"/>
      <c r="LJW17" s="233"/>
      <c r="LJX17" s="233"/>
      <c r="LJY17" s="233"/>
      <c r="LJZ17" s="233"/>
      <c r="LKA17" s="233"/>
      <c r="LKB17" s="233"/>
      <c r="LKC17" s="232"/>
      <c r="LKD17" s="233"/>
      <c r="LKE17" s="233"/>
      <c r="LKF17" s="233"/>
      <c r="LKG17" s="233"/>
      <c r="LKH17" s="233"/>
      <c r="LKI17" s="233"/>
      <c r="LKJ17" s="232"/>
      <c r="LKK17" s="233"/>
      <c r="LKL17" s="233"/>
      <c r="LKM17" s="233"/>
      <c r="LKN17" s="233"/>
      <c r="LKO17" s="233"/>
      <c r="LKP17" s="233"/>
      <c r="LKQ17" s="232"/>
      <c r="LKR17" s="233"/>
      <c r="LKS17" s="233"/>
      <c r="LKT17" s="233"/>
      <c r="LKU17" s="233"/>
      <c r="LKV17" s="233"/>
      <c r="LKW17" s="233"/>
      <c r="LKX17" s="232"/>
      <c r="LKY17" s="233"/>
      <c r="LKZ17" s="233"/>
      <c r="LLA17" s="233"/>
      <c r="LLB17" s="233"/>
      <c r="LLC17" s="233"/>
      <c r="LLD17" s="233"/>
      <c r="LLE17" s="232"/>
      <c r="LLF17" s="233"/>
      <c r="LLG17" s="233"/>
      <c r="LLH17" s="233"/>
      <c r="LLI17" s="233"/>
      <c r="LLJ17" s="233"/>
      <c r="LLK17" s="233"/>
      <c r="LLL17" s="232"/>
      <c r="LLM17" s="233"/>
      <c r="LLN17" s="233"/>
      <c r="LLO17" s="233"/>
      <c r="LLP17" s="233"/>
      <c r="LLQ17" s="233"/>
      <c r="LLR17" s="233"/>
      <c r="LLS17" s="232"/>
      <c r="LLT17" s="233"/>
      <c r="LLU17" s="233"/>
      <c r="LLV17" s="233"/>
      <c r="LLW17" s="233"/>
      <c r="LLX17" s="233"/>
      <c r="LLY17" s="233"/>
      <c r="LLZ17" s="232"/>
      <c r="LMA17" s="233"/>
      <c r="LMB17" s="233"/>
      <c r="LMC17" s="233"/>
      <c r="LMD17" s="233"/>
      <c r="LME17" s="233"/>
      <c r="LMF17" s="233"/>
      <c r="LMG17" s="232"/>
      <c r="LMH17" s="233"/>
      <c r="LMI17" s="233"/>
      <c r="LMJ17" s="233"/>
      <c r="LMK17" s="233"/>
      <c r="LML17" s="233"/>
      <c r="LMM17" s="233"/>
      <c r="LMN17" s="232"/>
      <c r="LMO17" s="233"/>
      <c r="LMP17" s="233"/>
      <c r="LMQ17" s="233"/>
      <c r="LMR17" s="233"/>
      <c r="LMS17" s="233"/>
      <c r="LMT17" s="233"/>
      <c r="LMU17" s="232"/>
      <c r="LMV17" s="233"/>
      <c r="LMW17" s="233"/>
      <c r="LMX17" s="233"/>
      <c r="LMY17" s="233"/>
      <c r="LMZ17" s="233"/>
      <c r="LNA17" s="233"/>
      <c r="LNB17" s="232"/>
      <c r="LNC17" s="233"/>
      <c r="LND17" s="233"/>
      <c r="LNE17" s="233"/>
      <c r="LNF17" s="233"/>
      <c r="LNG17" s="233"/>
      <c r="LNH17" s="233"/>
      <c r="LNI17" s="232"/>
      <c r="LNJ17" s="233"/>
      <c r="LNK17" s="233"/>
      <c r="LNL17" s="233"/>
      <c r="LNM17" s="233"/>
      <c r="LNN17" s="233"/>
      <c r="LNO17" s="233"/>
      <c r="LNP17" s="232"/>
      <c r="LNQ17" s="233"/>
      <c r="LNR17" s="233"/>
      <c r="LNS17" s="233"/>
      <c r="LNT17" s="233"/>
      <c r="LNU17" s="233"/>
      <c r="LNV17" s="233"/>
      <c r="LNW17" s="232"/>
      <c r="LNX17" s="233"/>
      <c r="LNY17" s="233"/>
      <c r="LNZ17" s="233"/>
      <c r="LOA17" s="233"/>
      <c r="LOB17" s="233"/>
      <c r="LOC17" s="233"/>
      <c r="LOD17" s="232"/>
      <c r="LOE17" s="233"/>
      <c r="LOF17" s="233"/>
      <c r="LOG17" s="233"/>
      <c r="LOH17" s="233"/>
      <c r="LOI17" s="233"/>
      <c r="LOJ17" s="233"/>
      <c r="LOK17" s="232"/>
      <c r="LOL17" s="233"/>
      <c r="LOM17" s="233"/>
      <c r="LON17" s="233"/>
      <c r="LOO17" s="233"/>
      <c r="LOP17" s="233"/>
      <c r="LOQ17" s="233"/>
      <c r="LOR17" s="232"/>
      <c r="LOS17" s="233"/>
      <c r="LOT17" s="233"/>
      <c r="LOU17" s="233"/>
      <c r="LOV17" s="233"/>
      <c r="LOW17" s="233"/>
      <c r="LOX17" s="233"/>
      <c r="LOY17" s="232"/>
      <c r="LOZ17" s="233"/>
      <c r="LPA17" s="233"/>
      <c r="LPB17" s="233"/>
      <c r="LPC17" s="233"/>
      <c r="LPD17" s="233"/>
      <c r="LPE17" s="233"/>
      <c r="LPF17" s="232"/>
      <c r="LPG17" s="233"/>
      <c r="LPH17" s="233"/>
      <c r="LPI17" s="233"/>
      <c r="LPJ17" s="233"/>
      <c r="LPK17" s="233"/>
      <c r="LPL17" s="233"/>
      <c r="LPM17" s="232"/>
      <c r="LPN17" s="233"/>
      <c r="LPO17" s="233"/>
      <c r="LPP17" s="233"/>
      <c r="LPQ17" s="233"/>
      <c r="LPR17" s="233"/>
      <c r="LPS17" s="233"/>
      <c r="LPT17" s="232"/>
      <c r="LPU17" s="233"/>
      <c r="LPV17" s="233"/>
      <c r="LPW17" s="233"/>
      <c r="LPX17" s="233"/>
      <c r="LPY17" s="233"/>
      <c r="LPZ17" s="233"/>
      <c r="LQA17" s="232"/>
      <c r="LQB17" s="233"/>
      <c r="LQC17" s="233"/>
      <c r="LQD17" s="233"/>
      <c r="LQE17" s="233"/>
      <c r="LQF17" s="233"/>
      <c r="LQG17" s="233"/>
      <c r="LQH17" s="232"/>
      <c r="LQI17" s="233"/>
      <c r="LQJ17" s="233"/>
      <c r="LQK17" s="233"/>
      <c r="LQL17" s="233"/>
      <c r="LQM17" s="233"/>
      <c r="LQN17" s="233"/>
      <c r="LQO17" s="232"/>
      <c r="LQP17" s="233"/>
      <c r="LQQ17" s="233"/>
      <c r="LQR17" s="233"/>
      <c r="LQS17" s="233"/>
      <c r="LQT17" s="233"/>
      <c r="LQU17" s="233"/>
      <c r="LQV17" s="232"/>
      <c r="LQW17" s="233"/>
      <c r="LQX17" s="233"/>
      <c r="LQY17" s="233"/>
      <c r="LQZ17" s="233"/>
      <c r="LRA17" s="233"/>
      <c r="LRB17" s="233"/>
      <c r="LRC17" s="232"/>
      <c r="LRD17" s="233"/>
      <c r="LRE17" s="233"/>
      <c r="LRF17" s="233"/>
      <c r="LRG17" s="233"/>
      <c r="LRH17" s="233"/>
      <c r="LRI17" s="233"/>
      <c r="LRJ17" s="232"/>
      <c r="LRK17" s="233"/>
      <c r="LRL17" s="233"/>
      <c r="LRM17" s="233"/>
      <c r="LRN17" s="233"/>
      <c r="LRO17" s="233"/>
      <c r="LRP17" s="233"/>
      <c r="LRQ17" s="232"/>
      <c r="LRR17" s="233"/>
      <c r="LRS17" s="233"/>
      <c r="LRT17" s="233"/>
      <c r="LRU17" s="233"/>
      <c r="LRV17" s="233"/>
      <c r="LRW17" s="233"/>
      <c r="LRX17" s="232"/>
      <c r="LRY17" s="233"/>
      <c r="LRZ17" s="233"/>
      <c r="LSA17" s="233"/>
      <c r="LSB17" s="233"/>
      <c r="LSC17" s="233"/>
      <c r="LSD17" s="233"/>
      <c r="LSE17" s="232"/>
      <c r="LSF17" s="233"/>
      <c r="LSG17" s="233"/>
      <c r="LSH17" s="233"/>
      <c r="LSI17" s="233"/>
      <c r="LSJ17" s="233"/>
      <c r="LSK17" s="233"/>
      <c r="LSL17" s="232"/>
      <c r="LSM17" s="233"/>
      <c r="LSN17" s="233"/>
      <c r="LSO17" s="233"/>
      <c r="LSP17" s="233"/>
      <c r="LSQ17" s="233"/>
      <c r="LSR17" s="233"/>
      <c r="LSS17" s="232"/>
      <c r="LST17" s="233"/>
      <c r="LSU17" s="233"/>
      <c r="LSV17" s="233"/>
      <c r="LSW17" s="233"/>
      <c r="LSX17" s="233"/>
      <c r="LSY17" s="233"/>
      <c r="LSZ17" s="232"/>
      <c r="LTA17" s="233"/>
      <c r="LTB17" s="233"/>
      <c r="LTC17" s="233"/>
      <c r="LTD17" s="233"/>
      <c r="LTE17" s="233"/>
      <c r="LTF17" s="233"/>
      <c r="LTG17" s="232"/>
      <c r="LTH17" s="233"/>
      <c r="LTI17" s="233"/>
      <c r="LTJ17" s="233"/>
      <c r="LTK17" s="233"/>
      <c r="LTL17" s="233"/>
      <c r="LTM17" s="233"/>
      <c r="LTN17" s="232"/>
      <c r="LTO17" s="233"/>
      <c r="LTP17" s="233"/>
      <c r="LTQ17" s="233"/>
      <c r="LTR17" s="233"/>
      <c r="LTS17" s="233"/>
      <c r="LTT17" s="233"/>
      <c r="LTU17" s="232"/>
      <c r="LTV17" s="233"/>
      <c r="LTW17" s="233"/>
      <c r="LTX17" s="233"/>
      <c r="LTY17" s="233"/>
      <c r="LTZ17" s="233"/>
      <c r="LUA17" s="233"/>
      <c r="LUB17" s="232"/>
      <c r="LUC17" s="233"/>
      <c r="LUD17" s="233"/>
      <c r="LUE17" s="233"/>
      <c r="LUF17" s="233"/>
      <c r="LUG17" s="233"/>
      <c r="LUH17" s="233"/>
      <c r="LUI17" s="232"/>
      <c r="LUJ17" s="233"/>
      <c r="LUK17" s="233"/>
      <c r="LUL17" s="233"/>
      <c r="LUM17" s="233"/>
      <c r="LUN17" s="233"/>
      <c r="LUO17" s="233"/>
      <c r="LUP17" s="232"/>
      <c r="LUQ17" s="233"/>
      <c r="LUR17" s="233"/>
      <c r="LUS17" s="233"/>
      <c r="LUT17" s="233"/>
      <c r="LUU17" s="233"/>
      <c r="LUV17" s="233"/>
      <c r="LUW17" s="232"/>
      <c r="LUX17" s="233"/>
      <c r="LUY17" s="233"/>
      <c r="LUZ17" s="233"/>
      <c r="LVA17" s="233"/>
      <c r="LVB17" s="233"/>
      <c r="LVC17" s="233"/>
      <c r="LVD17" s="232"/>
      <c r="LVE17" s="233"/>
      <c r="LVF17" s="233"/>
      <c r="LVG17" s="233"/>
      <c r="LVH17" s="233"/>
      <c r="LVI17" s="233"/>
      <c r="LVJ17" s="233"/>
      <c r="LVK17" s="232"/>
      <c r="LVL17" s="233"/>
      <c r="LVM17" s="233"/>
      <c r="LVN17" s="233"/>
      <c r="LVO17" s="233"/>
      <c r="LVP17" s="233"/>
      <c r="LVQ17" s="233"/>
      <c r="LVR17" s="232"/>
      <c r="LVS17" s="233"/>
      <c r="LVT17" s="233"/>
      <c r="LVU17" s="233"/>
      <c r="LVV17" s="233"/>
      <c r="LVW17" s="233"/>
      <c r="LVX17" s="233"/>
      <c r="LVY17" s="232"/>
      <c r="LVZ17" s="233"/>
      <c r="LWA17" s="233"/>
      <c r="LWB17" s="233"/>
      <c r="LWC17" s="233"/>
      <c r="LWD17" s="233"/>
      <c r="LWE17" s="233"/>
      <c r="LWF17" s="232"/>
      <c r="LWG17" s="233"/>
      <c r="LWH17" s="233"/>
      <c r="LWI17" s="233"/>
      <c r="LWJ17" s="233"/>
      <c r="LWK17" s="233"/>
      <c r="LWL17" s="233"/>
      <c r="LWM17" s="232"/>
      <c r="LWN17" s="233"/>
      <c r="LWO17" s="233"/>
      <c r="LWP17" s="233"/>
      <c r="LWQ17" s="233"/>
      <c r="LWR17" s="233"/>
      <c r="LWS17" s="233"/>
      <c r="LWT17" s="232"/>
      <c r="LWU17" s="233"/>
      <c r="LWV17" s="233"/>
      <c r="LWW17" s="233"/>
      <c r="LWX17" s="233"/>
      <c r="LWY17" s="233"/>
      <c r="LWZ17" s="233"/>
      <c r="LXA17" s="232"/>
      <c r="LXB17" s="233"/>
      <c r="LXC17" s="233"/>
      <c r="LXD17" s="233"/>
      <c r="LXE17" s="233"/>
      <c r="LXF17" s="233"/>
      <c r="LXG17" s="233"/>
      <c r="LXH17" s="232"/>
      <c r="LXI17" s="233"/>
      <c r="LXJ17" s="233"/>
      <c r="LXK17" s="233"/>
      <c r="LXL17" s="233"/>
      <c r="LXM17" s="233"/>
      <c r="LXN17" s="233"/>
      <c r="LXO17" s="232"/>
      <c r="LXP17" s="233"/>
      <c r="LXQ17" s="233"/>
      <c r="LXR17" s="233"/>
      <c r="LXS17" s="233"/>
      <c r="LXT17" s="233"/>
      <c r="LXU17" s="233"/>
      <c r="LXV17" s="232"/>
      <c r="LXW17" s="233"/>
      <c r="LXX17" s="233"/>
      <c r="LXY17" s="233"/>
      <c r="LXZ17" s="233"/>
      <c r="LYA17" s="233"/>
      <c r="LYB17" s="233"/>
      <c r="LYC17" s="232"/>
      <c r="LYD17" s="233"/>
      <c r="LYE17" s="233"/>
      <c r="LYF17" s="233"/>
      <c r="LYG17" s="233"/>
      <c r="LYH17" s="233"/>
      <c r="LYI17" s="233"/>
      <c r="LYJ17" s="232"/>
      <c r="LYK17" s="233"/>
      <c r="LYL17" s="233"/>
      <c r="LYM17" s="233"/>
      <c r="LYN17" s="233"/>
      <c r="LYO17" s="233"/>
      <c r="LYP17" s="233"/>
      <c r="LYQ17" s="232"/>
      <c r="LYR17" s="233"/>
      <c r="LYS17" s="233"/>
      <c r="LYT17" s="233"/>
      <c r="LYU17" s="233"/>
      <c r="LYV17" s="233"/>
      <c r="LYW17" s="233"/>
      <c r="LYX17" s="232"/>
      <c r="LYY17" s="233"/>
      <c r="LYZ17" s="233"/>
      <c r="LZA17" s="233"/>
      <c r="LZB17" s="233"/>
      <c r="LZC17" s="233"/>
      <c r="LZD17" s="233"/>
      <c r="LZE17" s="232"/>
      <c r="LZF17" s="233"/>
      <c r="LZG17" s="233"/>
      <c r="LZH17" s="233"/>
      <c r="LZI17" s="233"/>
      <c r="LZJ17" s="233"/>
      <c r="LZK17" s="233"/>
      <c r="LZL17" s="232"/>
      <c r="LZM17" s="233"/>
      <c r="LZN17" s="233"/>
      <c r="LZO17" s="233"/>
      <c r="LZP17" s="233"/>
      <c r="LZQ17" s="233"/>
      <c r="LZR17" s="233"/>
      <c r="LZS17" s="232"/>
      <c r="LZT17" s="233"/>
      <c r="LZU17" s="233"/>
      <c r="LZV17" s="233"/>
      <c r="LZW17" s="233"/>
      <c r="LZX17" s="233"/>
      <c r="LZY17" s="233"/>
      <c r="LZZ17" s="232"/>
      <c r="MAA17" s="233"/>
      <c r="MAB17" s="233"/>
      <c r="MAC17" s="233"/>
      <c r="MAD17" s="233"/>
      <c r="MAE17" s="233"/>
      <c r="MAF17" s="233"/>
      <c r="MAG17" s="232"/>
      <c r="MAH17" s="233"/>
      <c r="MAI17" s="233"/>
      <c r="MAJ17" s="233"/>
      <c r="MAK17" s="233"/>
      <c r="MAL17" s="233"/>
      <c r="MAM17" s="233"/>
      <c r="MAN17" s="232"/>
      <c r="MAO17" s="233"/>
      <c r="MAP17" s="233"/>
      <c r="MAQ17" s="233"/>
      <c r="MAR17" s="233"/>
      <c r="MAS17" s="233"/>
      <c r="MAT17" s="233"/>
      <c r="MAU17" s="232"/>
      <c r="MAV17" s="233"/>
      <c r="MAW17" s="233"/>
      <c r="MAX17" s="233"/>
      <c r="MAY17" s="233"/>
      <c r="MAZ17" s="233"/>
      <c r="MBA17" s="233"/>
      <c r="MBB17" s="232"/>
      <c r="MBC17" s="233"/>
      <c r="MBD17" s="233"/>
      <c r="MBE17" s="233"/>
      <c r="MBF17" s="233"/>
      <c r="MBG17" s="233"/>
      <c r="MBH17" s="233"/>
      <c r="MBI17" s="232"/>
      <c r="MBJ17" s="233"/>
      <c r="MBK17" s="233"/>
      <c r="MBL17" s="233"/>
      <c r="MBM17" s="233"/>
      <c r="MBN17" s="233"/>
      <c r="MBO17" s="233"/>
      <c r="MBP17" s="232"/>
      <c r="MBQ17" s="233"/>
      <c r="MBR17" s="233"/>
      <c r="MBS17" s="233"/>
      <c r="MBT17" s="233"/>
      <c r="MBU17" s="233"/>
      <c r="MBV17" s="233"/>
      <c r="MBW17" s="232"/>
      <c r="MBX17" s="233"/>
      <c r="MBY17" s="233"/>
      <c r="MBZ17" s="233"/>
      <c r="MCA17" s="233"/>
      <c r="MCB17" s="233"/>
      <c r="MCC17" s="233"/>
      <c r="MCD17" s="232"/>
      <c r="MCE17" s="233"/>
      <c r="MCF17" s="233"/>
      <c r="MCG17" s="233"/>
      <c r="MCH17" s="233"/>
      <c r="MCI17" s="233"/>
      <c r="MCJ17" s="233"/>
      <c r="MCK17" s="232"/>
      <c r="MCL17" s="233"/>
      <c r="MCM17" s="233"/>
      <c r="MCN17" s="233"/>
      <c r="MCO17" s="233"/>
      <c r="MCP17" s="233"/>
      <c r="MCQ17" s="233"/>
      <c r="MCR17" s="232"/>
      <c r="MCS17" s="233"/>
      <c r="MCT17" s="233"/>
      <c r="MCU17" s="233"/>
      <c r="MCV17" s="233"/>
      <c r="MCW17" s="233"/>
      <c r="MCX17" s="233"/>
      <c r="MCY17" s="232"/>
      <c r="MCZ17" s="233"/>
      <c r="MDA17" s="233"/>
      <c r="MDB17" s="233"/>
      <c r="MDC17" s="233"/>
      <c r="MDD17" s="233"/>
      <c r="MDE17" s="233"/>
      <c r="MDF17" s="232"/>
      <c r="MDG17" s="233"/>
      <c r="MDH17" s="233"/>
      <c r="MDI17" s="233"/>
      <c r="MDJ17" s="233"/>
      <c r="MDK17" s="233"/>
      <c r="MDL17" s="233"/>
      <c r="MDM17" s="232"/>
      <c r="MDN17" s="233"/>
      <c r="MDO17" s="233"/>
      <c r="MDP17" s="233"/>
      <c r="MDQ17" s="233"/>
      <c r="MDR17" s="233"/>
      <c r="MDS17" s="233"/>
      <c r="MDT17" s="232"/>
      <c r="MDU17" s="233"/>
      <c r="MDV17" s="233"/>
      <c r="MDW17" s="233"/>
      <c r="MDX17" s="233"/>
      <c r="MDY17" s="233"/>
      <c r="MDZ17" s="233"/>
      <c r="MEA17" s="232"/>
      <c r="MEB17" s="233"/>
      <c r="MEC17" s="233"/>
      <c r="MED17" s="233"/>
      <c r="MEE17" s="233"/>
      <c r="MEF17" s="233"/>
      <c r="MEG17" s="233"/>
      <c r="MEH17" s="232"/>
      <c r="MEI17" s="233"/>
      <c r="MEJ17" s="233"/>
      <c r="MEK17" s="233"/>
      <c r="MEL17" s="233"/>
      <c r="MEM17" s="233"/>
      <c r="MEN17" s="233"/>
      <c r="MEO17" s="232"/>
      <c r="MEP17" s="233"/>
      <c r="MEQ17" s="233"/>
      <c r="MER17" s="233"/>
      <c r="MES17" s="233"/>
      <c r="MET17" s="233"/>
      <c r="MEU17" s="233"/>
      <c r="MEV17" s="232"/>
      <c r="MEW17" s="233"/>
      <c r="MEX17" s="233"/>
      <c r="MEY17" s="233"/>
      <c r="MEZ17" s="233"/>
      <c r="MFA17" s="233"/>
      <c r="MFB17" s="233"/>
      <c r="MFC17" s="232"/>
      <c r="MFD17" s="233"/>
      <c r="MFE17" s="233"/>
      <c r="MFF17" s="233"/>
      <c r="MFG17" s="233"/>
      <c r="MFH17" s="233"/>
      <c r="MFI17" s="233"/>
      <c r="MFJ17" s="232"/>
      <c r="MFK17" s="233"/>
      <c r="MFL17" s="233"/>
      <c r="MFM17" s="233"/>
      <c r="MFN17" s="233"/>
      <c r="MFO17" s="233"/>
      <c r="MFP17" s="233"/>
      <c r="MFQ17" s="232"/>
      <c r="MFR17" s="233"/>
      <c r="MFS17" s="233"/>
      <c r="MFT17" s="233"/>
      <c r="MFU17" s="233"/>
      <c r="MFV17" s="233"/>
      <c r="MFW17" s="233"/>
      <c r="MFX17" s="232"/>
      <c r="MFY17" s="233"/>
      <c r="MFZ17" s="233"/>
      <c r="MGA17" s="233"/>
      <c r="MGB17" s="233"/>
      <c r="MGC17" s="233"/>
      <c r="MGD17" s="233"/>
      <c r="MGE17" s="232"/>
      <c r="MGF17" s="233"/>
      <c r="MGG17" s="233"/>
      <c r="MGH17" s="233"/>
      <c r="MGI17" s="233"/>
      <c r="MGJ17" s="233"/>
      <c r="MGK17" s="233"/>
      <c r="MGL17" s="232"/>
      <c r="MGM17" s="233"/>
      <c r="MGN17" s="233"/>
      <c r="MGO17" s="233"/>
      <c r="MGP17" s="233"/>
      <c r="MGQ17" s="233"/>
      <c r="MGR17" s="233"/>
      <c r="MGS17" s="232"/>
      <c r="MGT17" s="233"/>
      <c r="MGU17" s="233"/>
      <c r="MGV17" s="233"/>
      <c r="MGW17" s="233"/>
      <c r="MGX17" s="233"/>
      <c r="MGY17" s="233"/>
      <c r="MGZ17" s="232"/>
      <c r="MHA17" s="233"/>
      <c r="MHB17" s="233"/>
      <c r="MHC17" s="233"/>
      <c r="MHD17" s="233"/>
      <c r="MHE17" s="233"/>
      <c r="MHF17" s="233"/>
      <c r="MHG17" s="232"/>
      <c r="MHH17" s="233"/>
      <c r="MHI17" s="233"/>
      <c r="MHJ17" s="233"/>
      <c r="MHK17" s="233"/>
      <c r="MHL17" s="233"/>
      <c r="MHM17" s="233"/>
      <c r="MHN17" s="232"/>
      <c r="MHO17" s="233"/>
      <c r="MHP17" s="233"/>
      <c r="MHQ17" s="233"/>
      <c r="MHR17" s="233"/>
      <c r="MHS17" s="233"/>
      <c r="MHT17" s="233"/>
      <c r="MHU17" s="232"/>
      <c r="MHV17" s="233"/>
      <c r="MHW17" s="233"/>
      <c r="MHX17" s="233"/>
      <c r="MHY17" s="233"/>
      <c r="MHZ17" s="233"/>
      <c r="MIA17" s="233"/>
      <c r="MIB17" s="232"/>
      <c r="MIC17" s="233"/>
      <c r="MID17" s="233"/>
      <c r="MIE17" s="233"/>
      <c r="MIF17" s="233"/>
      <c r="MIG17" s="233"/>
      <c r="MIH17" s="233"/>
      <c r="MII17" s="232"/>
      <c r="MIJ17" s="233"/>
      <c r="MIK17" s="233"/>
      <c r="MIL17" s="233"/>
      <c r="MIM17" s="233"/>
      <c r="MIN17" s="233"/>
      <c r="MIO17" s="233"/>
      <c r="MIP17" s="232"/>
      <c r="MIQ17" s="233"/>
      <c r="MIR17" s="233"/>
      <c r="MIS17" s="233"/>
      <c r="MIT17" s="233"/>
      <c r="MIU17" s="233"/>
      <c r="MIV17" s="233"/>
      <c r="MIW17" s="232"/>
      <c r="MIX17" s="233"/>
      <c r="MIY17" s="233"/>
      <c r="MIZ17" s="233"/>
      <c r="MJA17" s="233"/>
      <c r="MJB17" s="233"/>
      <c r="MJC17" s="233"/>
      <c r="MJD17" s="232"/>
      <c r="MJE17" s="233"/>
      <c r="MJF17" s="233"/>
      <c r="MJG17" s="233"/>
      <c r="MJH17" s="233"/>
      <c r="MJI17" s="233"/>
      <c r="MJJ17" s="233"/>
      <c r="MJK17" s="232"/>
      <c r="MJL17" s="233"/>
      <c r="MJM17" s="233"/>
      <c r="MJN17" s="233"/>
      <c r="MJO17" s="233"/>
      <c r="MJP17" s="233"/>
      <c r="MJQ17" s="233"/>
      <c r="MJR17" s="232"/>
      <c r="MJS17" s="233"/>
      <c r="MJT17" s="233"/>
      <c r="MJU17" s="233"/>
      <c r="MJV17" s="233"/>
      <c r="MJW17" s="233"/>
      <c r="MJX17" s="233"/>
      <c r="MJY17" s="232"/>
      <c r="MJZ17" s="233"/>
      <c r="MKA17" s="233"/>
      <c r="MKB17" s="233"/>
      <c r="MKC17" s="233"/>
      <c r="MKD17" s="233"/>
      <c r="MKE17" s="233"/>
      <c r="MKF17" s="232"/>
      <c r="MKG17" s="233"/>
      <c r="MKH17" s="233"/>
      <c r="MKI17" s="233"/>
      <c r="MKJ17" s="233"/>
      <c r="MKK17" s="233"/>
      <c r="MKL17" s="233"/>
      <c r="MKM17" s="232"/>
      <c r="MKN17" s="233"/>
      <c r="MKO17" s="233"/>
      <c r="MKP17" s="233"/>
      <c r="MKQ17" s="233"/>
      <c r="MKR17" s="233"/>
      <c r="MKS17" s="233"/>
      <c r="MKT17" s="232"/>
      <c r="MKU17" s="233"/>
      <c r="MKV17" s="233"/>
      <c r="MKW17" s="233"/>
      <c r="MKX17" s="233"/>
      <c r="MKY17" s="233"/>
      <c r="MKZ17" s="233"/>
      <c r="MLA17" s="232"/>
      <c r="MLB17" s="233"/>
      <c r="MLC17" s="233"/>
      <c r="MLD17" s="233"/>
      <c r="MLE17" s="233"/>
      <c r="MLF17" s="233"/>
      <c r="MLG17" s="233"/>
      <c r="MLH17" s="232"/>
      <c r="MLI17" s="233"/>
      <c r="MLJ17" s="233"/>
      <c r="MLK17" s="233"/>
      <c r="MLL17" s="233"/>
      <c r="MLM17" s="233"/>
      <c r="MLN17" s="233"/>
      <c r="MLO17" s="232"/>
      <c r="MLP17" s="233"/>
      <c r="MLQ17" s="233"/>
      <c r="MLR17" s="233"/>
      <c r="MLS17" s="233"/>
      <c r="MLT17" s="233"/>
      <c r="MLU17" s="233"/>
      <c r="MLV17" s="232"/>
      <c r="MLW17" s="233"/>
      <c r="MLX17" s="233"/>
      <c r="MLY17" s="233"/>
      <c r="MLZ17" s="233"/>
      <c r="MMA17" s="233"/>
      <c r="MMB17" s="233"/>
      <c r="MMC17" s="232"/>
      <c r="MMD17" s="233"/>
      <c r="MME17" s="233"/>
      <c r="MMF17" s="233"/>
      <c r="MMG17" s="233"/>
      <c r="MMH17" s="233"/>
      <c r="MMI17" s="233"/>
      <c r="MMJ17" s="232"/>
      <c r="MMK17" s="233"/>
      <c r="MML17" s="233"/>
      <c r="MMM17" s="233"/>
      <c r="MMN17" s="233"/>
      <c r="MMO17" s="233"/>
      <c r="MMP17" s="233"/>
      <c r="MMQ17" s="232"/>
      <c r="MMR17" s="233"/>
      <c r="MMS17" s="233"/>
      <c r="MMT17" s="233"/>
      <c r="MMU17" s="233"/>
      <c r="MMV17" s="233"/>
      <c r="MMW17" s="233"/>
      <c r="MMX17" s="232"/>
      <c r="MMY17" s="233"/>
      <c r="MMZ17" s="233"/>
      <c r="MNA17" s="233"/>
      <c r="MNB17" s="233"/>
      <c r="MNC17" s="233"/>
      <c r="MND17" s="233"/>
      <c r="MNE17" s="232"/>
      <c r="MNF17" s="233"/>
      <c r="MNG17" s="233"/>
      <c r="MNH17" s="233"/>
      <c r="MNI17" s="233"/>
      <c r="MNJ17" s="233"/>
      <c r="MNK17" s="233"/>
      <c r="MNL17" s="232"/>
      <c r="MNM17" s="233"/>
      <c r="MNN17" s="233"/>
      <c r="MNO17" s="233"/>
      <c r="MNP17" s="233"/>
      <c r="MNQ17" s="233"/>
      <c r="MNR17" s="233"/>
      <c r="MNS17" s="232"/>
      <c r="MNT17" s="233"/>
      <c r="MNU17" s="233"/>
      <c r="MNV17" s="233"/>
      <c r="MNW17" s="233"/>
      <c r="MNX17" s="233"/>
      <c r="MNY17" s="233"/>
      <c r="MNZ17" s="232"/>
      <c r="MOA17" s="233"/>
      <c r="MOB17" s="233"/>
      <c r="MOC17" s="233"/>
      <c r="MOD17" s="233"/>
      <c r="MOE17" s="233"/>
      <c r="MOF17" s="233"/>
      <c r="MOG17" s="232"/>
      <c r="MOH17" s="233"/>
      <c r="MOI17" s="233"/>
      <c r="MOJ17" s="233"/>
      <c r="MOK17" s="233"/>
      <c r="MOL17" s="233"/>
      <c r="MOM17" s="233"/>
      <c r="MON17" s="232"/>
      <c r="MOO17" s="233"/>
      <c r="MOP17" s="233"/>
      <c r="MOQ17" s="233"/>
      <c r="MOR17" s="233"/>
      <c r="MOS17" s="233"/>
      <c r="MOT17" s="233"/>
      <c r="MOU17" s="232"/>
      <c r="MOV17" s="233"/>
      <c r="MOW17" s="233"/>
      <c r="MOX17" s="233"/>
      <c r="MOY17" s="233"/>
      <c r="MOZ17" s="233"/>
      <c r="MPA17" s="233"/>
      <c r="MPB17" s="232"/>
      <c r="MPC17" s="233"/>
      <c r="MPD17" s="233"/>
      <c r="MPE17" s="233"/>
      <c r="MPF17" s="233"/>
      <c r="MPG17" s="233"/>
      <c r="MPH17" s="233"/>
      <c r="MPI17" s="232"/>
      <c r="MPJ17" s="233"/>
      <c r="MPK17" s="233"/>
      <c r="MPL17" s="233"/>
      <c r="MPM17" s="233"/>
      <c r="MPN17" s="233"/>
      <c r="MPO17" s="233"/>
      <c r="MPP17" s="232"/>
      <c r="MPQ17" s="233"/>
      <c r="MPR17" s="233"/>
      <c r="MPS17" s="233"/>
      <c r="MPT17" s="233"/>
      <c r="MPU17" s="233"/>
      <c r="MPV17" s="233"/>
      <c r="MPW17" s="232"/>
      <c r="MPX17" s="233"/>
      <c r="MPY17" s="233"/>
      <c r="MPZ17" s="233"/>
      <c r="MQA17" s="233"/>
      <c r="MQB17" s="233"/>
      <c r="MQC17" s="233"/>
      <c r="MQD17" s="232"/>
      <c r="MQE17" s="233"/>
      <c r="MQF17" s="233"/>
      <c r="MQG17" s="233"/>
      <c r="MQH17" s="233"/>
      <c r="MQI17" s="233"/>
      <c r="MQJ17" s="233"/>
      <c r="MQK17" s="232"/>
      <c r="MQL17" s="233"/>
      <c r="MQM17" s="233"/>
      <c r="MQN17" s="233"/>
      <c r="MQO17" s="233"/>
      <c r="MQP17" s="233"/>
      <c r="MQQ17" s="233"/>
      <c r="MQR17" s="232"/>
      <c r="MQS17" s="233"/>
      <c r="MQT17" s="233"/>
      <c r="MQU17" s="233"/>
      <c r="MQV17" s="233"/>
      <c r="MQW17" s="233"/>
      <c r="MQX17" s="233"/>
      <c r="MQY17" s="232"/>
      <c r="MQZ17" s="233"/>
      <c r="MRA17" s="233"/>
      <c r="MRB17" s="233"/>
      <c r="MRC17" s="233"/>
      <c r="MRD17" s="233"/>
      <c r="MRE17" s="233"/>
      <c r="MRF17" s="232"/>
      <c r="MRG17" s="233"/>
      <c r="MRH17" s="233"/>
      <c r="MRI17" s="233"/>
      <c r="MRJ17" s="233"/>
      <c r="MRK17" s="233"/>
      <c r="MRL17" s="233"/>
      <c r="MRM17" s="232"/>
      <c r="MRN17" s="233"/>
      <c r="MRO17" s="233"/>
      <c r="MRP17" s="233"/>
      <c r="MRQ17" s="233"/>
      <c r="MRR17" s="233"/>
      <c r="MRS17" s="233"/>
      <c r="MRT17" s="232"/>
      <c r="MRU17" s="233"/>
      <c r="MRV17" s="233"/>
      <c r="MRW17" s="233"/>
      <c r="MRX17" s="233"/>
      <c r="MRY17" s="233"/>
      <c r="MRZ17" s="233"/>
      <c r="MSA17" s="232"/>
      <c r="MSB17" s="233"/>
      <c r="MSC17" s="233"/>
      <c r="MSD17" s="233"/>
      <c r="MSE17" s="233"/>
      <c r="MSF17" s="233"/>
      <c r="MSG17" s="233"/>
      <c r="MSH17" s="232"/>
      <c r="MSI17" s="233"/>
      <c r="MSJ17" s="233"/>
      <c r="MSK17" s="233"/>
      <c r="MSL17" s="233"/>
      <c r="MSM17" s="233"/>
      <c r="MSN17" s="233"/>
      <c r="MSO17" s="232"/>
      <c r="MSP17" s="233"/>
      <c r="MSQ17" s="233"/>
      <c r="MSR17" s="233"/>
      <c r="MSS17" s="233"/>
      <c r="MST17" s="233"/>
      <c r="MSU17" s="233"/>
      <c r="MSV17" s="232"/>
      <c r="MSW17" s="233"/>
      <c r="MSX17" s="233"/>
      <c r="MSY17" s="233"/>
      <c r="MSZ17" s="233"/>
      <c r="MTA17" s="233"/>
      <c r="MTB17" s="233"/>
      <c r="MTC17" s="232"/>
      <c r="MTD17" s="233"/>
      <c r="MTE17" s="233"/>
      <c r="MTF17" s="233"/>
      <c r="MTG17" s="233"/>
      <c r="MTH17" s="233"/>
      <c r="MTI17" s="233"/>
      <c r="MTJ17" s="232"/>
      <c r="MTK17" s="233"/>
      <c r="MTL17" s="233"/>
      <c r="MTM17" s="233"/>
      <c r="MTN17" s="233"/>
      <c r="MTO17" s="233"/>
      <c r="MTP17" s="233"/>
      <c r="MTQ17" s="232"/>
      <c r="MTR17" s="233"/>
      <c r="MTS17" s="233"/>
      <c r="MTT17" s="233"/>
      <c r="MTU17" s="233"/>
      <c r="MTV17" s="233"/>
      <c r="MTW17" s="233"/>
      <c r="MTX17" s="232"/>
      <c r="MTY17" s="233"/>
      <c r="MTZ17" s="233"/>
      <c r="MUA17" s="233"/>
      <c r="MUB17" s="233"/>
      <c r="MUC17" s="233"/>
      <c r="MUD17" s="233"/>
      <c r="MUE17" s="232"/>
      <c r="MUF17" s="233"/>
      <c r="MUG17" s="233"/>
      <c r="MUH17" s="233"/>
      <c r="MUI17" s="233"/>
      <c r="MUJ17" s="233"/>
      <c r="MUK17" s="233"/>
      <c r="MUL17" s="232"/>
      <c r="MUM17" s="233"/>
      <c r="MUN17" s="233"/>
      <c r="MUO17" s="233"/>
      <c r="MUP17" s="233"/>
      <c r="MUQ17" s="233"/>
      <c r="MUR17" s="233"/>
      <c r="MUS17" s="232"/>
      <c r="MUT17" s="233"/>
      <c r="MUU17" s="233"/>
      <c r="MUV17" s="233"/>
      <c r="MUW17" s="233"/>
      <c r="MUX17" s="233"/>
      <c r="MUY17" s="233"/>
      <c r="MUZ17" s="232"/>
      <c r="MVA17" s="233"/>
      <c r="MVB17" s="233"/>
      <c r="MVC17" s="233"/>
      <c r="MVD17" s="233"/>
      <c r="MVE17" s="233"/>
      <c r="MVF17" s="233"/>
      <c r="MVG17" s="232"/>
      <c r="MVH17" s="233"/>
      <c r="MVI17" s="233"/>
      <c r="MVJ17" s="233"/>
      <c r="MVK17" s="233"/>
      <c r="MVL17" s="233"/>
      <c r="MVM17" s="233"/>
      <c r="MVN17" s="232"/>
      <c r="MVO17" s="233"/>
      <c r="MVP17" s="233"/>
      <c r="MVQ17" s="233"/>
      <c r="MVR17" s="233"/>
      <c r="MVS17" s="233"/>
      <c r="MVT17" s="233"/>
      <c r="MVU17" s="232"/>
      <c r="MVV17" s="233"/>
      <c r="MVW17" s="233"/>
      <c r="MVX17" s="233"/>
      <c r="MVY17" s="233"/>
      <c r="MVZ17" s="233"/>
      <c r="MWA17" s="233"/>
      <c r="MWB17" s="232"/>
      <c r="MWC17" s="233"/>
      <c r="MWD17" s="233"/>
      <c r="MWE17" s="233"/>
      <c r="MWF17" s="233"/>
      <c r="MWG17" s="233"/>
      <c r="MWH17" s="233"/>
      <c r="MWI17" s="232"/>
      <c r="MWJ17" s="233"/>
      <c r="MWK17" s="233"/>
      <c r="MWL17" s="233"/>
      <c r="MWM17" s="233"/>
      <c r="MWN17" s="233"/>
      <c r="MWO17" s="233"/>
      <c r="MWP17" s="232"/>
      <c r="MWQ17" s="233"/>
      <c r="MWR17" s="233"/>
      <c r="MWS17" s="233"/>
      <c r="MWT17" s="233"/>
      <c r="MWU17" s="233"/>
      <c r="MWV17" s="233"/>
      <c r="MWW17" s="232"/>
      <c r="MWX17" s="233"/>
      <c r="MWY17" s="233"/>
      <c r="MWZ17" s="233"/>
      <c r="MXA17" s="233"/>
      <c r="MXB17" s="233"/>
      <c r="MXC17" s="233"/>
      <c r="MXD17" s="232"/>
      <c r="MXE17" s="233"/>
      <c r="MXF17" s="233"/>
      <c r="MXG17" s="233"/>
      <c r="MXH17" s="233"/>
      <c r="MXI17" s="233"/>
      <c r="MXJ17" s="233"/>
      <c r="MXK17" s="232"/>
      <c r="MXL17" s="233"/>
      <c r="MXM17" s="233"/>
      <c r="MXN17" s="233"/>
      <c r="MXO17" s="233"/>
      <c r="MXP17" s="233"/>
      <c r="MXQ17" s="233"/>
      <c r="MXR17" s="232"/>
      <c r="MXS17" s="233"/>
      <c r="MXT17" s="233"/>
      <c r="MXU17" s="233"/>
      <c r="MXV17" s="233"/>
      <c r="MXW17" s="233"/>
      <c r="MXX17" s="233"/>
      <c r="MXY17" s="232"/>
      <c r="MXZ17" s="233"/>
      <c r="MYA17" s="233"/>
      <c r="MYB17" s="233"/>
      <c r="MYC17" s="233"/>
      <c r="MYD17" s="233"/>
      <c r="MYE17" s="233"/>
      <c r="MYF17" s="232"/>
      <c r="MYG17" s="233"/>
      <c r="MYH17" s="233"/>
      <c r="MYI17" s="233"/>
      <c r="MYJ17" s="233"/>
      <c r="MYK17" s="233"/>
      <c r="MYL17" s="233"/>
      <c r="MYM17" s="232"/>
      <c r="MYN17" s="233"/>
      <c r="MYO17" s="233"/>
      <c r="MYP17" s="233"/>
      <c r="MYQ17" s="233"/>
      <c r="MYR17" s="233"/>
      <c r="MYS17" s="233"/>
      <c r="MYT17" s="232"/>
      <c r="MYU17" s="233"/>
      <c r="MYV17" s="233"/>
      <c r="MYW17" s="233"/>
      <c r="MYX17" s="233"/>
      <c r="MYY17" s="233"/>
      <c r="MYZ17" s="233"/>
      <c r="MZA17" s="232"/>
      <c r="MZB17" s="233"/>
      <c r="MZC17" s="233"/>
      <c r="MZD17" s="233"/>
      <c r="MZE17" s="233"/>
      <c r="MZF17" s="233"/>
      <c r="MZG17" s="233"/>
      <c r="MZH17" s="232"/>
      <c r="MZI17" s="233"/>
      <c r="MZJ17" s="233"/>
      <c r="MZK17" s="233"/>
      <c r="MZL17" s="233"/>
      <c r="MZM17" s="233"/>
      <c r="MZN17" s="233"/>
      <c r="MZO17" s="232"/>
      <c r="MZP17" s="233"/>
      <c r="MZQ17" s="233"/>
      <c r="MZR17" s="233"/>
      <c r="MZS17" s="233"/>
      <c r="MZT17" s="233"/>
      <c r="MZU17" s="233"/>
      <c r="MZV17" s="232"/>
      <c r="MZW17" s="233"/>
      <c r="MZX17" s="233"/>
      <c r="MZY17" s="233"/>
      <c r="MZZ17" s="233"/>
      <c r="NAA17" s="233"/>
      <c r="NAB17" s="233"/>
      <c r="NAC17" s="232"/>
      <c r="NAD17" s="233"/>
      <c r="NAE17" s="233"/>
      <c r="NAF17" s="233"/>
      <c r="NAG17" s="233"/>
      <c r="NAH17" s="233"/>
      <c r="NAI17" s="233"/>
      <c r="NAJ17" s="232"/>
      <c r="NAK17" s="233"/>
      <c r="NAL17" s="233"/>
      <c r="NAM17" s="233"/>
      <c r="NAN17" s="233"/>
      <c r="NAO17" s="233"/>
      <c r="NAP17" s="233"/>
      <c r="NAQ17" s="232"/>
      <c r="NAR17" s="233"/>
      <c r="NAS17" s="233"/>
      <c r="NAT17" s="233"/>
      <c r="NAU17" s="233"/>
      <c r="NAV17" s="233"/>
      <c r="NAW17" s="233"/>
      <c r="NAX17" s="232"/>
      <c r="NAY17" s="233"/>
      <c r="NAZ17" s="233"/>
      <c r="NBA17" s="233"/>
      <c r="NBB17" s="233"/>
      <c r="NBC17" s="233"/>
      <c r="NBD17" s="233"/>
      <c r="NBE17" s="232"/>
      <c r="NBF17" s="233"/>
      <c r="NBG17" s="233"/>
      <c r="NBH17" s="233"/>
      <c r="NBI17" s="233"/>
      <c r="NBJ17" s="233"/>
      <c r="NBK17" s="233"/>
      <c r="NBL17" s="232"/>
      <c r="NBM17" s="233"/>
      <c r="NBN17" s="233"/>
      <c r="NBO17" s="233"/>
      <c r="NBP17" s="233"/>
      <c r="NBQ17" s="233"/>
      <c r="NBR17" s="233"/>
      <c r="NBS17" s="232"/>
      <c r="NBT17" s="233"/>
      <c r="NBU17" s="233"/>
      <c r="NBV17" s="233"/>
      <c r="NBW17" s="233"/>
      <c r="NBX17" s="233"/>
      <c r="NBY17" s="233"/>
      <c r="NBZ17" s="232"/>
      <c r="NCA17" s="233"/>
      <c r="NCB17" s="233"/>
      <c r="NCC17" s="233"/>
      <c r="NCD17" s="233"/>
      <c r="NCE17" s="233"/>
      <c r="NCF17" s="233"/>
      <c r="NCG17" s="232"/>
      <c r="NCH17" s="233"/>
      <c r="NCI17" s="233"/>
      <c r="NCJ17" s="233"/>
      <c r="NCK17" s="233"/>
      <c r="NCL17" s="233"/>
      <c r="NCM17" s="233"/>
      <c r="NCN17" s="232"/>
      <c r="NCO17" s="233"/>
      <c r="NCP17" s="233"/>
      <c r="NCQ17" s="233"/>
      <c r="NCR17" s="233"/>
      <c r="NCS17" s="233"/>
      <c r="NCT17" s="233"/>
      <c r="NCU17" s="232"/>
      <c r="NCV17" s="233"/>
      <c r="NCW17" s="233"/>
      <c r="NCX17" s="233"/>
      <c r="NCY17" s="233"/>
      <c r="NCZ17" s="233"/>
      <c r="NDA17" s="233"/>
      <c r="NDB17" s="232"/>
      <c r="NDC17" s="233"/>
      <c r="NDD17" s="233"/>
      <c r="NDE17" s="233"/>
      <c r="NDF17" s="233"/>
      <c r="NDG17" s="233"/>
      <c r="NDH17" s="233"/>
      <c r="NDI17" s="232"/>
      <c r="NDJ17" s="233"/>
      <c r="NDK17" s="233"/>
      <c r="NDL17" s="233"/>
      <c r="NDM17" s="233"/>
      <c r="NDN17" s="233"/>
      <c r="NDO17" s="233"/>
      <c r="NDP17" s="232"/>
      <c r="NDQ17" s="233"/>
      <c r="NDR17" s="233"/>
      <c r="NDS17" s="233"/>
      <c r="NDT17" s="233"/>
      <c r="NDU17" s="233"/>
      <c r="NDV17" s="233"/>
      <c r="NDW17" s="232"/>
      <c r="NDX17" s="233"/>
      <c r="NDY17" s="233"/>
      <c r="NDZ17" s="233"/>
      <c r="NEA17" s="233"/>
      <c r="NEB17" s="233"/>
      <c r="NEC17" s="233"/>
      <c r="NED17" s="232"/>
      <c r="NEE17" s="233"/>
      <c r="NEF17" s="233"/>
      <c r="NEG17" s="233"/>
      <c r="NEH17" s="233"/>
      <c r="NEI17" s="233"/>
      <c r="NEJ17" s="233"/>
      <c r="NEK17" s="232"/>
      <c r="NEL17" s="233"/>
      <c r="NEM17" s="233"/>
      <c r="NEN17" s="233"/>
      <c r="NEO17" s="233"/>
      <c r="NEP17" s="233"/>
      <c r="NEQ17" s="233"/>
      <c r="NER17" s="232"/>
      <c r="NES17" s="233"/>
      <c r="NET17" s="233"/>
      <c r="NEU17" s="233"/>
      <c r="NEV17" s="233"/>
      <c r="NEW17" s="233"/>
      <c r="NEX17" s="233"/>
      <c r="NEY17" s="232"/>
      <c r="NEZ17" s="233"/>
      <c r="NFA17" s="233"/>
      <c r="NFB17" s="233"/>
      <c r="NFC17" s="233"/>
      <c r="NFD17" s="233"/>
      <c r="NFE17" s="233"/>
      <c r="NFF17" s="232"/>
      <c r="NFG17" s="233"/>
      <c r="NFH17" s="233"/>
      <c r="NFI17" s="233"/>
      <c r="NFJ17" s="233"/>
      <c r="NFK17" s="233"/>
      <c r="NFL17" s="233"/>
      <c r="NFM17" s="232"/>
      <c r="NFN17" s="233"/>
      <c r="NFO17" s="233"/>
      <c r="NFP17" s="233"/>
      <c r="NFQ17" s="233"/>
      <c r="NFR17" s="233"/>
      <c r="NFS17" s="233"/>
      <c r="NFT17" s="232"/>
      <c r="NFU17" s="233"/>
      <c r="NFV17" s="233"/>
      <c r="NFW17" s="233"/>
      <c r="NFX17" s="233"/>
      <c r="NFY17" s="233"/>
      <c r="NFZ17" s="233"/>
      <c r="NGA17" s="232"/>
      <c r="NGB17" s="233"/>
      <c r="NGC17" s="233"/>
      <c r="NGD17" s="233"/>
      <c r="NGE17" s="233"/>
      <c r="NGF17" s="233"/>
      <c r="NGG17" s="233"/>
      <c r="NGH17" s="232"/>
      <c r="NGI17" s="233"/>
      <c r="NGJ17" s="233"/>
      <c r="NGK17" s="233"/>
      <c r="NGL17" s="233"/>
      <c r="NGM17" s="233"/>
      <c r="NGN17" s="233"/>
      <c r="NGO17" s="232"/>
      <c r="NGP17" s="233"/>
      <c r="NGQ17" s="233"/>
      <c r="NGR17" s="233"/>
      <c r="NGS17" s="233"/>
      <c r="NGT17" s="233"/>
      <c r="NGU17" s="233"/>
      <c r="NGV17" s="232"/>
      <c r="NGW17" s="233"/>
      <c r="NGX17" s="233"/>
      <c r="NGY17" s="233"/>
      <c r="NGZ17" s="233"/>
      <c r="NHA17" s="233"/>
      <c r="NHB17" s="233"/>
      <c r="NHC17" s="232"/>
      <c r="NHD17" s="233"/>
      <c r="NHE17" s="233"/>
      <c r="NHF17" s="233"/>
      <c r="NHG17" s="233"/>
      <c r="NHH17" s="233"/>
      <c r="NHI17" s="233"/>
      <c r="NHJ17" s="232"/>
      <c r="NHK17" s="233"/>
      <c r="NHL17" s="233"/>
      <c r="NHM17" s="233"/>
      <c r="NHN17" s="233"/>
      <c r="NHO17" s="233"/>
      <c r="NHP17" s="233"/>
      <c r="NHQ17" s="232"/>
      <c r="NHR17" s="233"/>
      <c r="NHS17" s="233"/>
      <c r="NHT17" s="233"/>
      <c r="NHU17" s="233"/>
      <c r="NHV17" s="233"/>
      <c r="NHW17" s="233"/>
      <c r="NHX17" s="232"/>
      <c r="NHY17" s="233"/>
      <c r="NHZ17" s="233"/>
      <c r="NIA17" s="233"/>
      <c r="NIB17" s="233"/>
      <c r="NIC17" s="233"/>
      <c r="NID17" s="233"/>
      <c r="NIE17" s="232"/>
      <c r="NIF17" s="233"/>
      <c r="NIG17" s="233"/>
      <c r="NIH17" s="233"/>
      <c r="NII17" s="233"/>
      <c r="NIJ17" s="233"/>
      <c r="NIK17" s="233"/>
      <c r="NIL17" s="232"/>
      <c r="NIM17" s="233"/>
      <c r="NIN17" s="233"/>
      <c r="NIO17" s="233"/>
      <c r="NIP17" s="233"/>
      <c r="NIQ17" s="233"/>
      <c r="NIR17" s="233"/>
      <c r="NIS17" s="232"/>
      <c r="NIT17" s="233"/>
      <c r="NIU17" s="233"/>
      <c r="NIV17" s="233"/>
      <c r="NIW17" s="233"/>
      <c r="NIX17" s="233"/>
      <c r="NIY17" s="233"/>
      <c r="NIZ17" s="232"/>
      <c r="NJA17" s="233"/>
      <c r="NJB17" s="233"/>
      <c r="NJC17" s="233"/>
      <c r="NJD17" s="233"/>
      <c r="NJE17" s="233"/>
      <c r="NJF17" s="233"/>
      <c r="NJG17" s="232"/>
      <c r="NJH17" s="233"/>
      <c r="NJI17" s="233"/>
      <c r="NJJ17" s="233"/>
      <c r="NJK17" s="233"/>
      <c r="NJL17" s="233"/>
      <c r="NJM17" s="233"/>
      <c r="NJN17" s="232"/>
      <c r="NJO17" s="233"/>
      <c r="NJP17" s="233"/>
      <c r="NJQ17" s="233"/>
      <c r="NJR17" s="233"/>
      <c r="NJS17" s="233"/>
      <c r="NJT17" s="233"/>
      <c r="NJU17" s="232"/>
      <c r="NJV17" s="233"/>
      <c r="NJW17" s="233"/>
      <c r="NJX17" s="233"/>
      <c r="NJY17" s="233"/>
      <c r="NJZ17" s="233"/>
      <c r="NKA17" s="233"/>
      <c r="NKB17" s="232"/>
      <c r="NKC17" s="233"/>
      <c r="NKD17" s="233"/>
      <c r="NKE17" s="233"/>
      <c r="NKF17" s="233"/>
      <c r="NKG17" s="233"/>
      <c r="NKH17" s="233"/>
      <c r="NKI17" s="232"/>
      <c r="NKJ17" s="233"/>
      <c r="NKK17" s="233"/>
      <c r="NKL17" s="233"/>
      <c r="NKM17" s="233"/>
      <c r="NKN17" s="233"/>
      <c r="NKO17" s="233"/>
      <c r="NKP17" s="232"/>
      <c r="NKQ17" s="233"/>
      <c r="NKR17" s="233"/>
      <c r="NKS17" s="233"/>
      <c r="NKT17" s="233"/>
      <c r="NKU17" s="233"/>
      <c r="NKV17" s="233"/>
      <c r="NKW17" s="232"/>
      <c r="NKX17" s="233"/>
      <c r="NKY17" s="233"/>
      <c r="NKZ17" s="233"/>
      <c r="NLA17" s="233"/>
      <c r="NLB17" s="233"/>
      <c r="NLC17" s="233"/>
      <c r="NLD17" s="232"/>
      <c r="NLE17" s="233"/>
      <c r="NLF17" s="233"/>
      <c r="NLG17" s="233"/>
      <c r="NLH17" s="233"/>
      <c r="NLI17" s="233"/>
      <c r="NLJ17" s="233"/>
      <c r="NLK17" s="232"/>
      <c r="NLL17" s="233"/>
      <c r="NLM17" s="233"/>
      <c r="NLN17" s="233"/>
      <c r="NLO17" s="233"/>
      <c r="NLP17" s="233"/>
      <c r="NLQ17" s="233"/>
      <c r="NLR17" s="232"/>
      <c r="NLS17" s="233"/>
      <c r="NLT17" s="233"/>
      <c r="NLU17" s="233"/>
      <c r="NLV17" s="233"/>
      <c r="NLW17" s="233"/>
      <c r="NLX17" s="233"/>
      <c r="NLY17" s="232"/>
      <c r="NLZ17" s="233"/>
      <c r="NMA17" s="233"/>
      <c r="NMB17" s="233"/>
      <c r="NMC17" s="233"/>
      <c r="NMD17" s="233"/>
      <c r="NME17" s="233"/>
      <c r="NMF17" s="232"/>
      <c r="NMG17" s="233"/>
      <c r="NMH17" s="233"/>
      <c r="NMI17" s="233"/>
      <c r="NMJ17" s="233"/>
      <c r="NMK17" s="233"/>
      <c r="NML17" s="233"/>
      <c r="NMM17" s="232"/>
      <c r="NMN17" s="233"/>
      <c r="NMO17" s="233"/>
      <c r="NMP17" s="233"/>
      <c r="NMQ17" s="233"/>
      <c r="NMR17" s="233"/>
      <c r="NMS17" s="233"/>
      <c r="NMT17" s="232"/>
      <c r="NMU17" s="233"/>
      <c r="NMV17" s="233"/>
      <c r="NMW17" s="233"/>
      <c r="NMX17" s="233"/>
      <c r="NMY17" s="233"/>
      <c r="NMZ17" s="233"/>
      <c r="NNA17" s="232"/>
      <c r="NNB17" s="233"/>
      <c r="NNC17" s="233"/>
      <c r="NND17" s="233"/>
      <c r="NNE17" s="233"/>
      <c r="NNF17" s="233"/>
      <c r="NNG17" s="233"/>
      <c r="NNH17" s="232"/>
      <c r="NNI17" s="233"/>
      <c r="NNJ17" s="233"/>
      <c r="NNK17" s="233"/>
      <c r="NNL17" s="233"/>
      <c r="NNM17" s="233"/>
      <c r="NNN17" s="233"/>
      <c r="NNO17" s="232"/>
      <c r="NNP17" s="233"/>
      <c r="NNQ17" s="233"/>
      <c r="NNR17" s="233"/>
      <c r="NNS17" s="233"/>
      <c r="NNT17" s="233"/>
      <c r="NNU17" s="233"/>
      <c r="NNV17" s="232"/>
      <c r="NNW17" s="233"/>
      <c r="NNX17" s="233"/>
      <c r="NNY17" s="233"/>
      <c r="NNZ17" s="233"/>
      <c r="NOA17" s="233"/>
      <c r="NOB17" s="233"/>
      <c r="NOC17" s="232"/>
      <c r="NOD17" s="233"/>
      <c r="NOE17" s="233"/>
      <c r="NOF17" s="233"/>
      <c r="NOG17" s="233"/>
      <c r="NOH17" s="233"/>
      <c r="NOI17" s="233"/>
      <c r="NOJ17" s="232"/>
      <c r="NOK17" s="233"/>
      <c r="NOL17" s="233"/>
      <c r="NOM17" s="233"/>
      <c r="NON17" s="233"/>
      <c r="NOO17" s="233"/>
      <c r="NOP17" s="233"/>
      <c r="NOQ17" s="232"/>
      <c r="NOR17" s="233"/>
      <c r="NOS17" s="233"/>
      <c r="NOT17" s="233"/>
      <c r="NOU17" s="233"/>
      <c r="NOV17" s="233"/>
      <c r="NOW17" s="233"/>
      <c r="NOX17" s="232"/>
      <c r="NOY17" s="233"/>
      <c r="NOZ17" s="233"/>
      <c r="NPA17" s="233"/>
      <c r="NPB17" s="233"/>
      <c r="NPC17" s="233"/>
      <c r="NPD17" s="233"/>
      <c r="NPE17" s="232"/>
      <c r="NPF17" s="233"/>
      <c r="NPG17" s="233"/>
      <c r="NPH17" s="233"/>
      <c r="NPI17" s="233"/>
      <c r="NPJ17" s="233"/>
      <c r="NPK17" s="233"/>
      <c r="NPL17" s="232"/>
      <c r="NPM17" s="233"/>
      <c r="NPN17" s="233"/>
      <c r="NPO17" s="233"/>
      <c r="NPP17" s="233"/>
      <c r="NPQ17" s="233"/>
      <c r="NPR17" s="233"/>
      <c r="NPS17" s="232"/>
      <c r="NPT17" s="233"/>
      <c r="NPU17" s="233"/>
      <c r="NPV17" s="233"/>
      <c r="NPW17" s="233"/>
      <c r="NPX17" s="233"/>
      <c r="NPY17" s="233"/>
      <c r="NPZ17" s="232"/>
      <c r="NQA17" s="233"/>
      <c r="NQB17" s="233"/>
      <c r="NQC17" s="233"/>
      <c r="NQD17" s="233"/>
      <c r="NQE17" s="233"/>
      <c r="NQF17" s="233"/>
      <c r="NQG17" s="232"/>
      <c r="NQH17" s="233"/>
      <c r="NQI17" s="233"/>
      <c r="NQJ17" s="233"/>
      <c r="NQK17" s="233"/>
      <c r="NQL17" s="233"/>
      <c r="NQM17" s="233"/>
      <c r="NQN17" s="232"/>
      <c r="NQO17" s="233"/>
      <c r="NQP17" s="233"/>
      <c r="NQQ17" s="233"/>
      <c r="NQR17" s="233"/>
      <c r="NQS17" s="233"/>
      <c r="NQT17" s="233"/>
      <c r="NQU17" s="232"/>
      <c r="NQV17" s="233"/>
      <c r="NQW17" s="233"/>
      <c r="NQX17" s="233"/>
      <c r="NQY17" s="233"/>
      <c r="NQZ17" s="233"/>
      <c r="NRA17" s="233"/>
      <c r="NRB17" s="232"/>
      <c r="NRC17" s="233"/>
      <c r="NRD17" s="233"/>
      <c r="NRE17" s="233"/>
      <c r="NRF17" s="233"/>
      <c r="NRG17" s="233"/>
      <c r="NRH17" s="233"/>
      <c r="NRI17" s="232"/>
      <c r="NRJ17" s="233"/>
      <c r="NRK17" s="233"/>
      <c r="NRL17" s="233"/>
      <c r="NRM17" s="233"/>
      <c r="NRN17" s="233"/>
      <c r="NRO17" s="233"/>
      <c r="NRP17" s="232"/>
      <c r="NRQ17" s="233"/>
      <c r="NRR17" s="233"/>
      <c r="NRS17" s="233"/>
      <c r="NRT17" s="233"/>
      <c r="NRU17" s="233"/>
      <c r="NRV17" s="233"/>
      <c r="NRW17" s="232"/>
      <c r="NRX17" s="233"/>
      <c r="NRY17" s="233"/>
      <c r="NRZ17" s="233"/>
      <c r="NSA17" s="233"/>
      <c r="NSB17" s="233"/>
      <c r="NSC17" s="233"/>
      <c r="NSD17" s="232"/>
      <c r="NSE17" s="233"/>
      <c r="NSF17" s="233"/>
      <c r="NSG17" s="233"/>
      <c r="NSH17" s="233"/>
      <c r="NSI17" s="233"/>
      <c r="NSJ17" s="233"/>
      <c r="NSK17" s="232"/>
      <c r="NSL17" s="233"/>
      <c r="NSM17" s="233"/>
      <c r="NSN17" s="233"/>
      <c r="NSO17" s="233"/>
      <c r="NSP17" s="233"/>
      <c r="NSQ17" s="233"/>
      <c r="NSR17" s="232"/>
      <c r="NSS17" s="233"/>
      <c r="NST17" s="233"/>
      <c r="NSU17" s="233"/>
      <c r="NSV17" s="233"/>
      <c r="NSW17" s="233"/>
      <c r="NSX17" s="233"/>
      <c r="NSY17" s="232"/>
      <c r="NSZ17" s="233"/>
      <c r="NTA17" s="233"/>
      <c r="NTB17" s="233"/>
      <c r="NTC17" s="233"/>
      <c r="NTD17" s="233"/>
      <c r="NTE17" s="233"/>
      <c r="NTF17" s="232"/>
      <c r="NTG17" s="233"/>
      <c r="NTH17" s="233"/>
      <c r="NTI17" s="233"/>
      <c r="NTJ17" s="233"/>
      <c r="NTK17" s="233"/>
      <c r="NTL17" s="233"/>
      <c r="NTM17" s="232"/>
      <c r="NTN17" s="233"/>
      <c r="NTO17" s="233"/>
      <c r="NTP17" s="233"/>
      <c r="NTQ17" s="233"/>
      <c r="NTR17" s="233"/>
      <c r="NTS17" s="233"/>
      <c r="NTT17" s="232"/>
      <c r="NTU17" s="233"/>
      <c r="NTV17" s="233"/>
      <c r="NTW17" s="233"/>
      <c r="NTX17" s="233"/>
      <c r="NTY17" s="233"/>
      <c r="NTZ17" s="233"/>
      <c r="NUA17" s="232"/>
      <c r="NUB17" s="233"/>
      <c r="NUC17" s="233"/>
      <c r="NUD17" s="233"/>
      <c r="NUE17" s="233"/>
      <c r="NUF17" s="233"/>
      <c r="NUG17" s="233"/>
      <c r="NUH17" s="232"/>
      <c r="NUI17" s="233"/>
      <c r="NUJ17" s="233"/>
      <c r="NUK17" s="233"/>
      <c r="NUL17" s="233"/>
      <c r="NUM17" s="233"/>
      <c r="NUN17" s="233"/>
      <c r="NUO17" s="232"/>
      <c r="NUP17" s="233"/>
      <c r="NUQ17" s="233"/>
      <c r="NUR17" s="233"/>
      <c r="NUS17" s="233"/>
      <c r="NUT17" s="233"/>
      <c r="NUU17" s="233"/>
      <c r="NUV17" s="232"/>
      <c r="NUW17" s="233"/>
      <c r="NUX17" s="233"/>
      <c r="NUY17" s="233"/>
      <c r="NUZ17" s="233"/>
      <c r="NVA17" s="233"/>
      <c r="NVB17" s="233"/>
      <c r="NVC17" s="232"/>
      <c r="NVD17" s="233"/>
      <c r="NVE17" s="233"/>
      <c r="NVF17" s="233"/>
      <c r="NVG17" s="233"/>
      <c r="NVH17" s="233"/>
      <c r="NVI17" s="233"/>
      <c r="NVJ17" s="232"/>
      <c r="NVK17" s="233"/>
      <c r="NVL17" s="233"/>
      <c r="NVM17" s="233"/>
      <c r="NVN17" s="233"/>
      <c r="NVO17" s="233"/>
      <c r="NVP17" s="233"/>
      <c r="NVQ17" s="232"/>
      <c r="NVR17" s="233"/>
      <c r="NVS17" s="233"/>
      <c r="NVT17" s="233"/>
      <c r="NVU17" s="233"/>
      <c r="NVV17" s="233"/>
      <c r="NVW17" s="233"/>
      <c r="NVX17" s="232"/>
      <c r="NVY17" s="233"/>
      <c r="NVZ17" s="233"/>
      <c r="NWA17" s="233"/>
      <c r="NWB17" s="233"/>
      <c r="NWC17" s="233"/>
      <c r="NWD17" s="233"/>
      <c r="NWE17" s="232"/>
      <c r="NWF17" s="233"/>
      <c r="NWG17" s="233"/>
      <c r="NWH17" s="233"/>
      <c r="NWI17" s="233"/>
      <c r="NWJ17" s="233"/>
      <c r="NWK17" s="233"/>
      <c r="NWL17" s="232"/>
      <c r="NWM17" s="233"/>
      <c r="NWN17" s="233"/>
      <c r="NWO17" s="233"/>
      <c r="NWP17" s="233"/>
      <c r="NWQ17" s="233"/>
      <c r="NWR17" s="233"/>
      <c r="NWS17" s="232"/>
      <c r="NWT17" s="233"/>
      <c r="NWU17" s="233"/>
      <c r="NWV17" s="233"/>
      <c r="NWW17" s="233"/>
      <c r="NWX17" s="233"/>
      <c r="NWY17" s="233"/>
      <c r="NWZ17" s="232"/>
      <c r="NXA17" s="233"/>
      <c r="NXB17" s="233"/>
      <c r="NXC17" s="233"/>
      <c r="NXD17" s="233"/>
      <c r="NXE17" s="233"/>
      <c r="NXF17" s="233"/>
      <c r="NXG17" s="232"/>
      <c r="NXH17" s="233"/>
      <c r="NXI17" s="233"/>
      <c r="NXJ17" s="233"/>
      <c r="NXK17" s="233"/>
      <c r="NXL17" s="233"/>
      <c r="NXM17" s="233"/>
      <c r="NXN17" s="232"/>
      <c r="NXO17" s="233"/>
      <c r="NXP17" s="233"/>
      <c r="NXQ17" s="233"/>
      <c r="NXR17" s="233"/>
      <c r="NXS17" s="233"/>
      <c r="NXT17" s="233"/>
      <c r="NXU17" s="232"/>
      <c r="NXV17" s="233"/>
      <c r="NXW17" s="233"/>
      <c r="NXX17" s="233"/>
      <c r="NXY17" s="233"/>
      <c r="NXZ17" s="233"/>
      <c r="NYA17" s="233"/>
      <c r="NYB17" s="232"/>
      <c r="NYC17" s="233"/>
      <c r="NYD17" s="233"/>
      <c r="NYE17" s="233"/>
      <c r="NYF17" s="233"/>
      <c r="NYG17" s="233"/>
      <c r="NYH17" s="233"/>
      <c r="NYI17" s="232"/>
      <c r="NYJ17" s="233"/>
      <c r="NYK17" s="233"/>
      <c r="NYL17" s="233"/>
      <c r="NYM17" s="233"/>
      <c r="NYN17" s="233"/>
      <c r="NYO17" s="233"/>
      <c r="NYP17" s="232"/>
      <c r="NYQ17" s="233"/>
      <c r="NYR17" s="233"/>
      <c r="NYS17" s="233"/>
      <c r="NYT17" s="233"/>
      <c r="NYU17" s="233"/>
      <c r="NYV17" s="233"/>
      <c r="NYW17" s="232"/>
      <c r="NYX17" s="233"/>
      <c r="NYY17" s="233"/>
      <c r="NYZ17" s="233"/>
      <c r="NZA17" s="233"/>
      <c r="NZB17" s="233"/>
      <c r="NZC17" s="233"/>
      <c r="NZD17" s="232"/>
      <c r="NZE17" s="233"/>
      <c r="NZF17" s="233"/>
      <c r="NZG17" s="233"/>
      <c r="NZH17" s="233"/>
      <c r="NZI17" s="233"/>
      <c r="NZJ17" s="233"/>
      <c r="NZK17" s="232"/>
      <c r="NZL17" s="233"/>
      <c r="NZM17" s="233"/>
      <c r="NZN17" s="233"/>
      <c r="NZO17" s="233"/>
      <c r="NZP17" s="233"/>
      <c r="NZQ17" s="233"/>
      <c r="NZR17" s="232"/>
      <c r="NZS17" s="233"/>
      <c r="NZT17" s="233"/>
      <c r="NZU17" s="233"/>
      <c r="NZV17" s="233"/>
      <c r="NZW17" s="233"/>
      <c r="NZX17" s="233"/>
      <c r="NZY17" s="232"/>
      <c r="NZZ17" s="233"/>
      <c r="OAA17" s="233"/>
      <c r="OAB17" s="233"/>
      <c r="OAC17" s="233"/>
      <c r="OAD17" s="233"/>
      <c r="OAE17" s="233"/>
      <c r="OAF17" s="232"/>
      <c r="OAG17" s="233"/>
      <c r="OAH17" s="233"/>
      <c r="OAI17" s="233"/>
      <c r="OAJ17" s="233"/>
      <c r="OAK17" s="233"/>
      <c r="OAL17" s="233"/>
      <c r="OAM17" s="232"/>
      <c r="OAN17" s="233"/>
      <c r="OAO17" s="233"/>
      <c r="OAP17" s="233"/>
      <c r="OAQ17" s="233"/>
      <c r="OAR17" s="233"/>
      <c r="OAS17" s="233"/>
      <c r="OAT17" s="232"/>
      <c r="OAU17" s="233"/>
      <c r="OAV17" s="233"/>
      <c r="OAW17" s="233"/>
      <c r="OAX17" s="233"/>
      <c r="OAY17" s="233"/>
      <c r="OAZ17" s="233"/>
      <c r="OBA17" s="232"/>
      <c r="OBB17" s="233"/>
      <c r="OBC17" s="233"/>
      <c r="OBD17" s="233"/>
      <c r="OBE17" s="233"/>
      <c r="OBF17" s="233"/>
      <c r="OBG17" s="233"/>
      <c r="OBH17" s="232"/>
      <c r="OBI17" s="233"/>
      <c r="OBJ17" s="233"/>
      <c r="OBK17" s="233"/>
      <c r="OBL17" s="233"/>
      <c r="OBM17" s="233"/>
      <c r="OBN17" s="233"/>
      <c r="OBO17" s="232"/>
      <c r="OBP17" s="233"/>
      <c r="OBQ17" s="233"/>
      <c r="OBR17" s="233"/>
      <c r="OBS17" s="233"/>
      <c r="OBT17" s="233"/>
      <c r="OBU17" s="233"/>
      <c r="OBV17" s="232"/>
      <c r="OBW17" s="233"/>
      <c r="OBX17" s="233"/>
      <c r="OBY17" s="233"/>
      <c r="OBZ17" s="233"/>
      <c r="OCA17" s="233"/>
      <c r="OCB17" s="233"/>
      <c r="OCC17" s="232"/>
      <c r="OCD17" s="233"/>
      <c r="OCE17" s="233"/>
      <c r="OCF17" s="233"/>
      <c r="OCG17" s="233"/>
      <c r="OCH17" s="233"/>
      <c r="OCI17" s="233"/>
      <c r="OCJ17" s="232"/>
      <c r="OCK17" s="233"/>
      <c r="OCL17" s="233"/>
      <c r="OCM17" s="233"/>
      <c r="OCN17" s="233"/>
      <c r="OCO17" s="233"/>
      <c r="OCP17" s="233"/>
      <c r="OCQ17" s="232"/>
      <c r="OCR17" s="233"/>
      <c r="OCS17" s="233"/>
      <c r="OCT17" s="233"/>
      <c r="OCU17" s="233"/>
      <c r="OCV17" s="233"/>
      <c r="OCW17" s="233"/>
      <c r="OCX17" s="232"/>
      <c r="OCY17" s="233"/>
      <c r="OCZ17" s="233"/>
      <c r="ODA17" s="233"/>
      <c r="ODB17" s="233"/>
      <c r="ODC17" s="233"/>
      <c r="ODD17" s="233"/>
      <c r="ODE17" s="232"/>
      <c r="ODF17" s="233"/>
      <c r="ODG17" s="233"/>
      <c r="ODH17" s="233"/>
      <c r="ODI17" s="233"/>
      <c r="ODJ17" s="233"/>
      <c r="ODK17" s="233"/>
      <c r="ODL17" s="232"/>
      <c r="ODM17" s="233"/>
      <c r="ODN17" s="233"/>
      <c r="ODO17" s="233"/>
      <c r="ODP17" s="233"/>
      <c r="ODQ17" s="233"/>
      <c r="ODR17" s="233"/>
      <c r="ODS17" s="232"/>
      <c r="ODT17" s="233"/>
      <c r="ODU17" s="233"/>
      <c r="ODV17" s="233"/>
      <c r="ODW17" s="233"/>
      <c r="ODX17" s="233"/>
      <c r="ODY17" s="233"/>
      <c r="ODZ17" s="232"/>
      <c r="OEA17" s="233"/>
      <c r="OEB17" s="233"/>
      <c r="OEC17" s="233"/>
      <c r="OED17" s="233"/>
      <c r="OEE17" s="233"/>
      <c r="OEF17" s="233"/>
      <c r="OEG17" s="232"/>
      <c r="OEH17" s="233"/>
      <c r="OEI17" s="233"/>
      <c r="OEJ17" s="233"/>
      <c r="OEK17" s="233"/>
      <c r="OEL17" s="233"/>
      <c r="OEM17" s="233"/>
      <c r="OEN17" s="232"/>
      <c r="OEO17" s="233"/>
      <c r="OEP17" s="233"/>
      <c r="OEQ17" s="233"/>
      <c r="OER17" s="233"/>
      <c r="OES17" s="233"/>
      <c r="OET17" s="233"/>
      <c r="OEU17" s="232"/>
      <c r="OEV17" s="233"/>
      <c r="OEW17" s="233"/>
      <c r="OEX17" s="233"/>
      <c r="OEY17" s="233"/>
      <c r="OEZ17" s="233"/>
      <c r="OFA17" s="233"/>
      <c r="OFB17" s="232"/>
      <c r="OFC17" s="233"/>
      <c r="OFD17" s="233"/>
      <c r="OFE17" s="233"/>
      <c r="OFF17" s="233"/>
      <c r="OFG17" s="233"/>
      <c r="OFH17" s="233"/>
      <c r="OFI17" s="232"/>
      <c r="OFJ17" s="233"/>
      <c r="OFK17" s="233"/>
      <c r="OFL17" s="233"/>
      <c r="OFM17" s="233"/>
      <c r="OFN17" s="233"/>
      <c r="OFO17" s="233"/>
      <c r="OFP17" s="232"/>
      <c r="OFQ17" s="233"/>
      <c r="OFR17" s="233"/>
      <c r="OFS17" s="233"/>
      <c r="OFT17" s="233"/>
      <c r="OFU17" s="233"/>
      <c r="OFV17" s="233"/>
      <c r="OFW17" s="232"/>
      <c r="OFX17" s="233"/>
      <c r="OFY17" s="233"/>
      <c r="OFZ17" s="233"/>
      <c r="OGA17" s="233"/>
      <c r="OGB17" s="233"/>
      <c r="OGC17" s="233"/>
      <c r="OGD17" s="232"/>
      <c r="OGE17" s="233"/>
      <c r="OGF17" s="233"/>
      <c r="OGG17" s="233"/>
      <c r="OGH17" s="233"/>
      <c r="OGI17" s="233"/>
      <c r="OGJ17" s="233"/>
      <c r="OGK17" s="232"/>
      <c r="OGL17" s="233"/>
      <c r="OGM17" s="233"/>
      <c r="OGN17" s="233"/>
      <c r="OGO17" s="233"/>
      <c r="OGP17" s="233"/>
      <c r="OGQ17" s="233"/>
      <c r="OGR17" s="232"/>
      <c r="OGS17" s="233"/>
      <c r="OGT17" s="233"/>
      <c r="OGU17" s="233"/>
      <c r="OGV17" s="233"/>
      <c r="OGW17" s="233"/>
      <c r="OGX17" s="233"/>
      <c r="OGY17" s="232"/>
      <c r="OGZ17" s="233"/>
      <c r="OHA17" s="233"/>
      <c r="OHB17" s="233"/>
      <c r="OHC17" s="233"/>
      <c r="OHD17" s="233"/>
      <c r="OHE17" s="233"/>
      <c r="OHF17" s="232"/>
      <c r="OHG17" s="233"/>
      <c r="OHH17" s="233"/>
      <c r="OHI17" s="233"/>
      <c r="OHJ17" s="233"/>
      <c r="OHK17" s="233"/>
      <c r="OHL17" s="233"/>
      <c r="OHM17" s="232"/>
      <c r="OHN17" s="233"/>
      <c r="OHO17" s="233"/>
      <c r="OHP17" s="233"/>
      <c r="OHQ17" s="233"/>
      <c r="OHR17" s="233"/>
      <c r="OHS17" s="233"/>
      <c r="OHT17" s="232"/>
      <c r="OHU17" s="233"/>
      <c r="OHV17" s="233"/>
      <c r="OHW17" s="233"/>
      <c r="OHX17" s="233"/>
      <c r="OHY17" s="233"/>
      <c r="OHZ17" s="233"/>
      <c r="OIA17" s="232"/>
      <c r="OIB17" s="233"/>
      <c r="OIC17" s="233"/>
      <c r="OID17" s="233"/>
      <c r="OIE17" s="233"/>
      <c r="OIF17" s="233"/>
      <c r="OIG17" s="233"/>
      <c r="OIH17" s="232"/>
      <c r="OII17" s="233"/>
      <c r="OIJ17" s="233"/>
      <c r="OIK17" s="233"/>
      <c r="OIL17" s="233"/>
      <c r="OIM17" s="233"/>
      <c r="OIN17" s="233"/>
      <c r="OIO17" s="232"/>
      <c r="OIP17" s="233"/>
      <c r="OIQ17" s="233"/>
      <c r="OIR17" s="233"/>
      <c r="OIS17" s="233"/>
      <c r="OIT17" s="233"/>
      <c r="OIU17" s="233"/>
      <c r="OIV17" s="232"/>
      <c r="OIW17" s="233"/>
      <c r="OIX17" s="233"/>
      <c r="OIY17" s="233"/>
      <c r="OIZ17" s="233"/>
      <c r="OJA17" s="233"/>
      <c r="OJB17" s="233"/>
      <c r="OJC17" s="232"/>
      <c r="OJD17" s="233"/>
      <c r="OJE17" s="233"/>
      <c r="OJF17" s="233"/>
      <c r="OJG17" s="233"/>
      <c r="OJH17" s="233"/>
      <c r="OJI17" s="233"/>
      <c r="OJJ17" s="232"/>
      <c r="OJK17" s="233"/>
      <c r="OJL17" s="233"/>
      <c r="OJM17" s="233"/>
      <c r="OJN17" s="233"/>
      <c r="OJO17" s="233"/>
      <c r="OJP17" s="233"/>
      <c r="OJQ17" s="232"/>
      <c r="OJR17" s="233"/>
      <c r="OJS17" s="233"/>
      <c r="OJT17" s="233"/>
      <c r="OJU17" s="233"/>
      <c r="OJV17" s="233"/>
      <c r="OJW17" s="233"/>
      <c r="OJX17" s="232"/>
      <c r="OJY17" s="233"/>
      <c r="OJZ17" s="233"/>
      <c r="OKA17" s="233"/>
      <c r="OKB17" s="233"/>
      <c r="OKC17" s="233"/>
      <c r="OKD17" s="233"/>
      <c r="OKE17" s="232"/>
      <c r="OKF17" s="233"/>
      <c r="OKG17" s="233"/>
      <c r="OKH17" s="233"/>
      <c r="OKI17" s="233"/>
      <c r="OKJ17" s="233"/>
      <c r="OKK17" s="233"/>
      <c r="OKL17" s="232"/>
      <c r="OKM17" s="233"/>
      <c r="OKN17" s="233"/>
      <c r="OKO17" s="233"/>
      <c r="OKP17" s="233"/>
      <c r="OKQ17" s="233"/>
      <c r="OKR17" s="233"/>
      <c r="OKS17" s="232"/>
      <c r="OKT17" s="233"/>
      <c r="OKU17" s="233"/>
      <c r="OKV17" s="233"/>
      <c r="OKW17" s="233"/>
      <c r="OKX17" s="233"/>
      <c r="OKY17" s="233"/>
      <c r="OKZ17" s="232"/>
      <c r="OLA17" s="233"/>
      <c r="OLB17" s="233"/>
      <c r="OLC17" s="233"/>
      <c r="OLD17" s="233"/>
      <c r="OLE17" s="233"/>
      <c r="OLF17" s="233"/>
      <c r="OLG17" s="232"/>
      <c r="OLH17" s="233"/>
      <c r="OLI17" s="233"/>
      <c r="OLJ17" s="233"/>
      <c r="OLK17" s="233"/>
      <c r="OLL17" s="233"/>
      <c r="OLM17" s="233"/>
      <c r="OLN17" s="232"/>
      <c r="OLO17" s="233"/>
      <c r="OLP17" s="233"/>
      <c r="OLQ17" s="233"/>
      <c r="OLR17" s="233"/>
      <c r="OLS17" s="233"/>
      <c r="OLT17" s="233"/>
      <c r="OLU17" s="232"/>
      <c r="OLV17" s="233"/>
      <c r="OLW17" s="233"/>
      <c r="OLX17" s="233"/>
      <c r="OLY17" s="233"/>
      <c r="OLZ17" s="233"/>
      <c r="OMA17" s="233"/>
      <c r="OMB17" s="232"/>
      <c r="OMC17" s="233"/>
      <c r="OMD17" s="233"/>
      <c r="OME17" s="233"/>
      <c r="OMF17" s="233"/>
      <c r="OMG17" s="233"/>
      <c r="OMH17" s="233"/>
      <c r="OMI17" s="232"/>
      <c r="OMJ17" s="233"/>
      <c r="OMK17" s="233"/>
      <c r="OML17" s="233"/>
      <c r="OMM17" s="233"/>
      <c r="OMN17" s="233"/>
      <c r="OMO17" s="233"/>
      <c r="OMP17" s="232"/>
      <c r="OMQ17" s="233"/>
      <c r="OMR17" s="233"/>
      <c r="OMS17" s="233"/>
      <c r="OMT17" s="233"/>
      <c r="OMU17" s="233"/>
      <c r="OMV17" s="233"/>
      <c r="OMW17" s="232"/>
      <c r="OMX17" s="233"/>
      <c r="OMY17" s="233"/>
      <c r="OMZ17" s="233"/>
      <c r="ONA17" s="233"/>
      <c r="ONB17" s="233"/>
      <c r="ONC17" s="233"/>
      <c r="OND17" s="232"/>
      <c r="ONE17" s="233"/>
      <c r="ONF17" s="233"/>
      <c r="ONG17" s="233"/>
      <c r="ONH17" s="233"/>
      <c r="ONI17" s="233"/>
      <c r="ONJ17" s="233"/>
      <c r="ONK17" s="232"/>
      <c r="ONL17" s="233"/>
      <c r="ONM17" s="233"/>
      <c r="ONN17" s="233"/>
      <c r="ONO17" s="233"/>
      <c r="ONP17" s="233"/>
      <c r="ONQ17" s="233"/>
      <c r="ONR17" s="232"/>
      <c r="ONS17" s="233"/>
      <c r="ONT17" s="233"/>
      <c r="ONU17" s="233"/>
      <c r="ONV17" s="233"/>
      <c r="ONW17" s="233"/>
      <c r="ONX17" s="233"/>
      <c r="ONY17" s="232"/>
      <c r="ONZ17" s="233"/>
      <c r="OOA17" s="233"/>
      <c r="OOB17" s="233"/>
      <c r="OOC17" s="233"/>
      <c r="OOD17" s="233"/>
      <c r="OOE17" s="233"/>
      <c r="OOF17" s="232"/>
      <c r="OOG17" s="233"/>
      <c r="OOH17" s="233"/>
      <c r="OOI17" s="233"/>
      <c r="OOJ17" s="233"/>
      <c r="OOK17" s="233"/>
      <c r="OOL17" s="233"/>
      <c r="OOM17" s="232"/>
      <c r="OON17" s="233"/>
      <c r="OOO17" s="233"/>
      <c r="OOP17" s="233"/>
      <c r="OOQ17" s="233"/>
      <c r="OOR17" s="233"/>
      <c r="OOS17" s="233"/>
      <c r="OOT17" s="232"/>
      <c r="OOU17" s="233"/>
      <c r="OOV17" s="233"/>
      <c r="OOW17" s="233"/>
      <c r="OOX17" s="233"/>
      <c r="OOY17" s="233"/>
      <c r="OOZ17" s="233"/>
      <c r="OPA17" s="232"/>
      <c r="OPB17" s="233"/>
      <c r="OPC17" s="233"/>
      <c r="OPD17" s="233"/>
      <c r="OPE17" s="233"/>
      <c r="OPF17" s="233"/>
      <c r="OPG17" s="233"/>
      <c r="OPH17" s="232"/>
      <c r="OPI17" s="233"/>
      <c r="OPJ17" s="233"/>
      <c r="OPK17" s="233"/>
      <c r="OPL17" s="233"/>
      <c r="OPM17" s="233"/>
      <c r="OPN17" s="233"/>
      <c r="OPO17" s="232"/>
      <c r="OPP17" s="233"/>
      <c r="OPQ17" s="233"/>
      <c r="OPR17" s="233"/>
      <c r="OPS17" s="233"/>
      <c r="OPT17" s="233"/>
      <c r="OPU17" s="233"/>
      <c r="OPV17" s="232"/>
      <c r="OPW17" s="233"/>
      <c r="OPX17" s="233"/>
      <c r="OPY17" s="233"/>
      <c r="OPZ17" s="233"/>
      <c r="OQA17" s="233"/>
      <c r="OQB17" s="233"/>
      <c r="OQC17" s="232"/>
      <c r="OQD17" s="233"/>
      <c r="OQE17" s="233"/>
      <c r="OQF17" s="233"/>
      <c r="OQG17" s="233"/>
      <c r="OQH17" s="233"/>
      <c r="OQI17" s="233"/>
      <c r="OQJ17" s="232"/>
      <c r="OQK17" s="233"/>
      <c r="OQL17" s="233"/>
      <c r="OQM17" s="233"/>
      <c r="OQN17" s="233"/>
      <c r="OQO17" s="233"/>
      <c r="OQP17" s="233"/>
      <c r="OQQ17" s="232"/>
      <c r="OQR17" s="233"/>
      <c r="OQS17" s="233"/>
      <c r="OQT17" s="233"/>
      <c r="OQU17" s="233"/>
      <c r="OQV17" s="233"/>
      <c r="OQW17" s="233"/>
      <c r="OQX17" s="232"/>
      <c r="OQY17" s="233"/>
      <c r="OQZ17" s="233"/>
      <c r="ORA17" s="233"/>
      <c r="ORB17" s="233"/>
      <c r="ORC17" s="233"/>
      <c r="ORD17" s="233"/>
      <c r="ORE17" s="232"/>
      <c r="ORF17" s="233"/>
      <c r="ORG17" s="233"/>
      <c r="ORH17" s="233"/>
      <c r="ORI17" s="233"/>
      <c r="ORJ17" s="233"/>
      <c r="ORK17" s="233"/>
      <c r="ORL17" s="232"/>
      <c r="ORM17" s="233"/>
      <c r="ORN17" s="233"/>
      <c r="ORO17" s="233"/>
      <c r="ORP17" s="233"/>
      <c r="ORQ17" s="233"/>
      <c r="ORR17" s="233"/>
      <c r="ORS17" s="232"/>
      <c r="ORT17" s="233"/>
      <c r="ORU17" s="233"/>
      <c r="ORV17" s="233"/>
      <c r="ORW17" s="233"/>
      <c r="ORX17" s="233"/>
      <c r="ORY17" s="233"/>
      <c r="ORZ17" s="232"/>
      <c r="OSA17" s="233"/>
      <c r="OSB17" s="233"/>
      <c r="OSC17" s="233"/>
      <c r="OSD17" s="233"/>
      <c r="OSE17" s="233"/>
      <c r="OSF17" s="233"/>
      <c r="OSG17" s="232"/>
      <c r="OSH17" s="233"/>
      <c r="OSI17" s="233"/>
      <c r="OSJ17" s="233"/>
      <c r="OSK17" s="233"/>
      <c r="OSL17" s="233"/>
      <c r="OSM17" s="233"/>
      <c r="OSN17" s="232"/>
      <c r="OSO17" s="233"/>
      <c r="OSP17" s="233"/>
      <c r="OSQ17" s="233"/>
      <c r="OSR17" s="233"/>
      <c r="OSS17" s="233"/>
      <c r="OST17" s="233"/>
      <c r="OSU17" s="232"/>
      <c r="OSV17" s="233"/>
      <c r="OSW17" s="233"/>
      <c r="OSX17" s="233"/>
      <c r="OSY17" s="233"/>
      <c r="OSZ17" s="233"/>
      <c r="OTA17" s="233"/>
      <c r="OTB17" s="232"/>
      <c r="OTC17" s="233"/>
      <c r="OTD17" s="233"/>
      <c r="OTE17" s="233"/>
      <c r="OTF17" s="233"/>
      <c r="OTG17" s="233"/>
      <c r="OTH17" s="233"/>
      <c r="OTI17" s="232"/>
      <c r="OTJ17" s="233"/>
      <c r="OTK17" s="233"/>
      <c r="OTL17" s="233"/>
      <c r="OTM17" s="233"/>
      <c r="OTN17" s="233"/>
      <c r="OTO17" s="233"/>
      <c r="OTP17" s="232"/>
      <c r="OTQ17" s="233"/>
      <c r="OTR17" s="233"/>
      <c r="OTS17" s="233"/>
      <c r="OTT17" s="233"/>
      <c r="OTU17" s="233"/>
      <c r="OTV17" s="233"/>
      <c r="OTW17" s="232"/>
      <c r="OTX17" s="233"/>
      <c r="OTY17" s="233"/>
      <c r="OTZ17" s="233"/>
      <c r="OUA17" s="233"/>
      <c r="OUB17" s="233"/>
      <c r="OUC17" s="233"/>
      <c r="OUD17" s="232"/>
      <c r="OUE17" s="233"/>
      <c r="OUF17" s="233"/>
      <c r="OUG17" s="233"/>
      <c r="OUH17" s="233"/>
      <c r="OUI17" s="233"/>
      <c r="OUJ17" s="233"/>
      <c r="OUK17" s="232"/>
      <c r="OUL17" s="233"/>
      <c r="OUM17" s="233"/>
      <c r="OUN17" s="233"/>
      <c r="OUO17" s="233"/>
      <c r="OUP17" s="233"/>
      <c r="OUQ17" s="233"/>
      <c r="OUR17" s="232"/>
      <c r="OUS17" s="233"/>
      <c r="OUT17" s="233"/>
      <c r="OUU17" s="233"/>
      <c r="OUV17" s="233"/>
      <c r="OUW17" s="233"/>
      <c r="OUX17" s="233"/>
      <c r="OUY17" s="232"/>
      <c r="OUZ17" s="233"/>
      <c r="OVA17" s="233"/>
      <c r="OVB17" s="233"/>
      <c r="OVC17" s="233"/>
      <c r="OVD17" s="233"/>
      <c r="OVE17" s="233"/>
      <c r="OVF17" s="232"/>
      <c r="OVG17" s="233"/>
      <c r="OVH17" s="233"/>
      <c r="OVI17" s="233"/>
      <c r="OVJ17" s="233"/>
      <c r="OVK17" s="233"/>
      <c r="OVL17" s="233"/>
      <c r="OVM17" s="232"/>
      <c r="OVN17" s="233"/>
      <c r="OVO17" s="233"/>
      <c r="OVP17" s="233"/>
      <c r="OVQ17" s="233"/>
      <c r="OVR17" s="233"/>
      <c r="OVS17" s="233"/>
      <c r="OVT17" s="232"/>
      <c r="OVU17" s="233"/>
      <c r="OVV17" s="233"/>
      <c r="OVW17" s="233"/>
      <c r="OVX17" s="233"/>
      <c r="OVY17" s="233"/>
      <c r="OVZ17" s="233"/>
      <c r="OWA17" s="232"/>
      <c r="OWB17" s="233"/>
      <c r="OWC17" s="233"/>
      <c r="OWD17" s="233"/>
      <c r="OWE17" s="233"/>
      <c r="OWF17" s="233"/>
      <c r="OWG17" s="233"/>
      <c r="OWH17" s="232"/>
      <c r="OWI17" s="233"/>
      <c r="OWJ17" s="233"/>
      <c r="OWK17" s="233"/>
      <c r="OWL17" s="233"/>
      <c r="OWM17" s="233"/>
      <c r="OWN17" s="233"/>
      <c r="OWO17" s="232"/>
      <c r="OWP17" s="233"/>
      <c r="OWQ17" s="233"/>
      <c r="OWR17" s="233"/>
      <c r="OWS17" s="233"/>
      <c r="OWT17" s="233"/>
      <c r="OWU17" s="233"/>
      <c r="OWV17" s="232"/>
      <c r="OWW17" s="233"/>
      <c r="OWX17" s="233"/>
      <c r="OWY17" s="233"/>
      <c r="OWZ17" s="233"/>
      <c r="OXA17" s="233"/>
      <c r="OXB17" s="233"/>
      <c r="OXC17" s="232"/>
      <c r="OXD17" s="233"/>
      <c r="OXE17" s="233"/>
      <c r="OXF17" s="233"/>
      <c r="OXG17" s="233"/>
      <c r="OXH17" s="233"/>
      <c r="OXI17" s="233"/>
      <c r="OXJ17" s="232"/>
      <c r="OXK17" s="233"/>
      <c r="OXL17" s="233"/>
      <c r="OXM17" s="233"/>
      <c r="OXN17" s="233"/>
      <c r="OXO17" s="233"/>
      <c r="OXP17" s="233"/>
      <c r="OXQ17" s="232"/>
      <c r="OXR17" s="233"/>
      <c r="OXS17" s="233"/>
      <c r="OXT17" s="233"/>
      <c r="OXU17" s="233"/>
      <c r="OXV17" s="233"/>
      <c r="OXW17" s="233"/>
      <c r="OXX17" s="232"/>
      <c r="OXY17" s="233"/>
      <c r="OXZ17" s="233"/>
      <c r="OYA17" s="233"/>
      <c r="OYB17" s="233"/>
      <c r="OYC17" s="233"/>
      <c r="OYD17" s="233"/>
      <c r="OYE17" s="232"/>
      <c r="OYF17" s="233"/>
      <c r="OYG17" s="233"/>
      <c r="OYH17" s="233"/>
      <c r="OYI17" s="233"/>
      <c r="OYJ17" s="233"/>
      <c r="OYK17" s="233"/>
      <c r="OYL17" s="232"/>
      <c r="OYM17" s="233"/>
      <c r="OYN17" s="233"/>
      <c r="OYO17" s="233"/>
      <c r="OYP17" s="233"/>
      <c r="OYQ17" s="233"/>
      <c r="OYR17" s="233"/>
      <c r="OYS17" s="232"/>
      <c r="OYT17" s="233"/>
      <c r="OYU17" s="233"/>
      <c r="OYV17" s="233"/>
      <c r="OYW17" s="233"/>
      <c r="OYX17" s="233"/>
      <c r="OYY17" s="233"/>
      <c r="OYZ17" s="232"/>
      <c r="OZA17" s="233"/>
      <c r="OZB17" s="233"/>
      <c r="OZC17" s="233"/>
      <c r="OZD17" s="233"/>
      <c r="OZE17" s="233"/>
      <c r="OZF17" s="233"/>
      <c r="OZG17" s="232"/>
      <c r="OZH17" s="233"/>
      <c r="OZI17" s="233"/>
      <c r="OZJ17" s="233"/>
      <c r="OZK17" s="233"/>
      <c r="OZL17" s="233"/>
      <c r="OZM17" s="233"/>
      <c r="OZN17" s="232"/>
      <c r="OZO17" s="233"/>
      <c r="OZP17" s="233"/>
      <c r="OZQ17" s="233"/>
      <c r="OZR17" s="233"/>
      <c r="OZS17" s="233"/>
      <c r="OZT17" s="233"/>
      <c r="OZU17" s="232"/>
      <c r="OZV17" s="233"/>
      <c r="OZW17" s="233"/>
      <c r="OZX17" s="233"/>
      <c r="OZY17" s="233"/>
      <c r="OZZ17" s="233"/>
      <c r="PAA17" s="233"/>
      <c r="PAB17" s="232"/>
      <c r="PAC17" s="233"/>
      <c r="PAD17" s="233"/>
      <c r="PAE17" s="233"/>
      <c r="PAF17" s="233"/>
      <c r="PAG17" s="233"/>
      <c r="PAH17" s="233"/>
      <c r="PAI17" s="232"/>
      <c r="PAJ17" s="233"/>
      <c r="PAK17" s="233"/>
      <c r="PAL17" s="233"/>
      <c r="PAM17" s="233"/>
      <c r="PAN17" s="233"/>
      <c r="PAO17" s="233"/>
      <c r="PAP17" s="232"/>
      <c r="PAQ17" s="233"/>
      <c r="PAR17" s="233"/>
      <c r="PAS17" s="233"/>
      <c r="PAT17" s="233"/>
      <c r="PAU17" s="233"/>
      <c r="PAV17" s="233"/>
      <c r="PAW17" s="232"/>
      <c r="PAX17" s="233"/>
      <c r="PAY17" s="233"/>
      <c r="PAZ17" s="233"/>
      <c r="PBA17" s="233"/>
      <c r="PBB17" s="233"/>
      <c r="PBC17" s="233"/>
      <c r="PBD17" s="232"/>
      <c r="PBE17" s="233"/>
      <c r="PBF17" s="233"/>
      <c r="PBG17" s="233"/>
      <c r="PBH17" s="233"/>
      <c r="PBI17" s="233"/>
      <c r="PBJ17" s="233"/>
      <c r="PBK17" s="232"/>
      <c r="PBL17" s="233"/>
      <c r="PBM17" s="233"/>
      <c r="PBN17" s="233"/>
      <c r="PBO17" s="233"/>
      <c r="PBP17" s="233"/>
      <c r="PBQ17" s="233"/>
      <c r="PBR17" s="232"/>
      <c r="PBS17" s="233"/>
      <c r="PBT17" s="233"/>
      <c r="PBU17" s="233"/>
      <c r="PBV17" s="233"/>
      <c r="PBW17" s="233"/>
      <c r="PBX17" s="233"/>
      <c r="PBY17" s="232"/>
      <c r="PBZ17" s="233"/>
      <c r="PCA17" s="233"/>
      <c r="PCB17" s="233"/>
      <c r="PCC17" s="233"/>
      <c r="PCD17" s="233"/>
      <c r="PCE17" s="233"/>
      <c r="PCF17" s="232"/>
      <c r="PCG17" s="233"/>
      <c r="PCH17" s="233"/>
      <c r="PCI17" s="233"/>
      <c r="PCJ17" s="233"/>
      <c r="PCK17" s="233"/>
      <c r="PCL17" s="233"/>
      <c r="PCM17" s="232"/>
      <c r="PCN17" s="233"/>
      <c r="PCO17" s="233"/>
      <c r="PCP17" s="233"/>
      <c r="PCQ17" s="233"/>
      <c r="PCR17" s="233"/>
      <c r="PCS17" s="233"/>
      <c r="PCT17" s="232"/>
      <c r="PCU17" s="233"/>
      <c r="PCV17" s="233"/>
      <c r="PCW17" s="233"/>
      <c r="PCX17" s="233"/>
      <c r="PCY17" s="233"/>
      <c r="PCZ17" s="233"/>
      <c r="PDA17" s="232"/>
      <c r="PDB17" s="233"/>
      <c r="PDC17" s="233"/>
      <c r="PDD17" s="233"/>
      <c r="PDE17" s="233"/>
      <c r="PDF17" s="233"/>
      <c r="PDG17" s="233"/>
      <c r="PDH17" s="232"/>
      <c r="PDI17" s="233"/>
      <c r="PDJ17" s="233"/>
      <c r="PDK17" s="233"/>
      <c r="PDL17" s="233"/>
      <c r="PDM17" s="233"/>
      <c r="PDN17" s="233"/>
      <c r="PDO17" s="232"/>
      <c r="PDP17" s="233"/>
      <c r="PDQ17" s="233"/>
      <c r="PDR17" s="233"/>
      <c r="PDS17" s="233"/>
      <c r="PDT17" s="233"/>
      <c r="PDU17" s="233"/>
      <c r="PDV17" s="232"/>
      <c r="PDW17" s="233"/>
      <c r="PDX17" s="233"/>
      <c r="PDY17" s="233"/>
      <c r="PDZ17" s="233"/>
      <c r="PEA17" s="233"/>
      <c r="PEB17" s="233"/>
      <c r="PEC17" s="232"/>
      <c r="PED17" s="233"/>
      <c r="PEE17" s="233"/>
      <c r="PEF17" s="233"/>
      <c r="PEG17" s="233"/>
      <c r="PEH17" s="233"/>
      <c r="PEI17" s="233"/>
      <c r="PEJ17" s="232"/>
      <c r="PEK17" s="233"/>
      <c r="PEL17" s="233"/>
      <c r="PEM17" s="233"/>
      <c r="PEN17" s="233"/>
      <c r="PEO17" s="233"/>
      <c r="PEP17" s="233"/>
      <c r="PEQ17" s="232"/>
      <c r="PER17" s="233"/>
      <c r="PES17" s="233"/>
      <c r="PET17" s="233"/>
      <c r="PEU17" s="233"/>
      <c r="PEV17" s="233"/>
      <c r="PEW17" s="233"/>
      <c r="PEX17" s="232"/>
      <c r="PEY17" s="233"/>
      <c r="PEZ17" s="233"/>
      <c r="PFA17" s="233"/>
      <c r="PFB17" s="233"/>
      <c r="PFC17" s="233"/>
      <c r="PFD17" s="233"/>
      <c r="PFE17" s="232"/>
      <c r="PFF17" s="233"/>
      <c r="PFG17" s="233"/>
      <c r="PFH17" s="233"/>
      <c r="PFI17" s="233"/>
      <c r="PFJ17" s="233"/>
      <c r="PFK17" s="233"/>
      <c r="PFL17" s="232"/>
      <c r="PFM17" s="233"/>
      <c r="PFN17" s="233"/>
      <c r="PFO17" s="233"/>
      <c r="PFP17" s="233"/>
      <c r="PFQ17" s="233"/>
      <c r="PFR17" s="233"/>
      <c r="PFS17" s="232"/>
      <c r="PFT17" s="233"/>
      <c r="PFU17" s="233"/>
      <c r="PFV17" s="233"/>
      <c r="PFW17" s="233"/>
      <c r="PFX17" s="233"/>
      <c r="PFY17" s="233"/>
      <c r="PFZ17" s="232"/>
      <c r="PGA17" s="233"/>
      <c r="PGB17" s="233"/>
      <c r="PGC17" s="233"/>
      <c r="PGD17" s="233"/>
      <c r="PGE17" s="233"/>
      <c r="PGF17" s="233"/>
      <c r="PGG17" s="232"/>
      <c r="PGH17" s="233"/>
      <c r="PGI17" s="233"/>
      <c r="PGJ17" s="233"/>
      <c r="PGK17" s="233"/>
      <c r="PGL17" s="233"/>
      <c r="PGM17" s="233"/>
      <c r="PGN17" s="232"/>
      <c r="PGO17" s="233"/>
      <c r="PGP17" s="233"/>
      <c r="PGQ17" s="233"/>
      <c r="PGR17" s="233"/>
      <c r="PGS17" s="233"/>
      <c r="PGT17" s="233"/>
      <c r="PGU17" s="232"/>
      <c r="PGV17" s="233"/>
      <c r="PGW17" s="233"/>
      <c r="PGX17" s="233"/>
      <c r="PGY17" s="233"/>
      <c r="PGZ17" s="233"/>
      <c r="PHA17" s="233"/>
      <c r="PHB17" s="232"/>
      <c r="PHC17" s="233"/>
      <c r="PHD17" s="233"/>
      <c r="PHE17" s="233"/>
      <c r="PHF17" s="233"/>
      <c r="PHG17" s="233"/>
      <c r="PHH17" s="233"/>
      <c r="PHI17" s="232"/>
      <c r="PHJ17" s="233"/>
      <c r="PHK17" s="233"/>
      <c r="PHL17" s="233"/>
      <c r="PHM17" s="233"/>
      <c r="PHN17" s="233"/>
      <c r="PHO17" s="233"/>
      <c r="PHP17" s="232"/>
      <c r="PHQ17" s="233"/>
      <c r="PHR17" s="233"/>
      <c r="PHS17" s="233"/>
      <c r="PHT17" s="233"/>
      <c r="PHU17" s="233"/>
      <c r="PHV17" s="233"/>
      <c r="PHW17" s="232"/>
      <c r="PHX17" s="233"/>
      <c r="PHY17" s="233"/>
      <c r="PHZ17" s="233"/>
      <c r="PIA17" s="233"/>
      <c r="PIB17" s="233"/>
      <c r="PIC17" s="233"/>
      <c r="PID17" s="232"/>
      <c r="PIE17" s="233"/>
      <c r="PIF17" s="233"/>
      <c r="PIG17" s="233"/>
      <c r="PIH17" s="233"/>
      <c r="PII17" s="233"/>
      <c r="PIJ17" s="233"/>
      <c r="PIK17" s="232"/>
      <c r="PIL17" s="233"/>
      <c r="PIM17" s="233"/>
      <c r="PIN17" s="233"/>
      <c r="PIO17" s="233"/>
      <c r="PIP17" s="233"/>
      <c r="PIQ17" s="233"/>
      <c r="PIR17" s="232"/>
      <c r="PIS17" s="233"/>
      <c r="PIT17" s="233"/>
      <c r="PIU17" s="233"/>
      <c r="PIV17" s="233"/>
      <c r="PIW17" s="233"/>
      <c r="PIX17" s="233"/>
      <c r="PIY17" s="232"/>
      <c r="PIZ17" s="233"/>
      <c r="PJA17" s="233"/>
      <c r="PJB17" s="233"/>
      <c r="PJC17" s="233"/>
      <c r="PJD17" s="233"/>
      <c r="PJE17" s="233"/>
      <c r="PJF17" s="232"/>
      <c r="PJG17" s="233"/>
      <c r="PJH17" s="233"/>
      <c r="PJI17" s="233"/>
      <c r="PJJ17" s="233"/>
      <c r="PJK17" s="233"/>
      <c r="PJL17" s="233"/>
      <c r="PJM17" s="232"/>
      <c r="PJN17" s="233"/>
      <c r="PJO17" s="233"/>
      <c r="PJP17" s="233"/>
      <c r="PJQ17" s="233"/>
      <c r="PJR17" s="233"/>
      <c r="PJS17" s="233"/>
      <c r="PJT17" s="232"/>
      <c r="PJU17" s="233"/>
      <c r="PJV17" s="233"/>
      <c r="PJW17" s="233"/>
      <c r="PJX17" s="233"/>
      <c r="PJY17" s="233"/>
      <c r="PJZ17" s="233"/>
      <c r="PKA17" s="232"/>
      <c r="PKB17" s="233"/>
      <c r="PKC17" s="233"/>
      <c r="PKD17" s="233"/>
      <c r="PKE17" s="233"/>
      <c r="PKF17" s="233"/>
      <c r="PKG17" s="233"/>
      <c r="PKH17" s="232"/>
      <c r="PKI17" s="233"/>
      <c r="PKJ17" s="233"/>
      <c r="PKK17" s="233"/>
      <c r="PKL17" s="233"/>
      <c r="PKM17" s="233"/>
      <c r="PKN17" s="233"/>
      <c r="PKO17" s="232"/>
      <c r="PKP17" s="233"/>
      <c r="PKQ17" s="233"/>
      <c r="PKR17" s="233"/>
      <c r="PKS17" s="233"/>
      <c r="PKT17" s="233"/>
      <c r="PKU17" s="233"/>
      <c r="PKV17" s="232"/>
      <c r="PKW17" s="233"/>
      <c r="PKX17" s="233"/>
      <c r="PKY17" s="233"/>
      <c r="PKZ17" s="233"/>
      <c r="PLA17" s="233"/>
      <c r="PLB17" s="233"/>
      <c r="PLC17" s="232"/>
      <c r="PLD17" s="233"/>
      <c r="PLE17" s="233"/>
      <c r="PLF17" s="233"/>
      <c r="PLG17" s="233"/>
      <c r="PLH17" s="233"/>
      <c r="PLI17" s="233"/>
      <c r="PLJ17" s="232"/>
      <c r="PLK17" s="233"/>
      <c r="PLL17" s="233"/>
      <c r="PLM17" s="233"/>
      <c r="PLN17" s="233"/>
      <c r="PLO17" s="233"/>
      <c r="PLP17" s="233"/>
      <c r="PLQ17" s="232"/>
      <c r="PLR17" s="233"/>
      <c r="PLS17" s="233"/>
      <c r="PLT17" s="233"/>
      <c r="PLU17" s="233"/>
      <c r="PLV17" s="233"/>
      <c r="PLW17" s="233"/>
      <c r="PLX17" s="232"/>
      <c r="PLY17" s="233"/>
      <c r="PLZ17" s="233"/>
      <c r="PMA17" s="233"/>
      <c r="PMB17" s="233"/>
      <c r="PMC17" s="233"/>
      <c r="PMD17" s="233"/>
      <c r="PME17" s="232"/>
      <c r="PMF17" s="233"/>
      <c r="PMG17" s="233"/>
      <c r="PMH17" s="233"/>
      <c r="PMI17" s="233"/>
      <c r="PMJ17" s="233"/>
      <c r="PMK17" s="233"/>
      <c r="PML17" s="232"/>
      <c r="PMM17" s="233"/>
      <c r="PMN17" s="233"/>
      <c r="PMO17" s="233"/>
      <c r="PMP17" s="233"/>
      <c r="PMQ17" s="233"/>
      <c r="PMR17" s="233"/>
      <c r="PMS17" s="232"/>
      <c r="PMT17" s="233"/>
      <c r="PMU17" s="233"/>
      <c r="PMV17" s="233"/>
      <c r="PMW17" s="233"/>
      <c r="PMX17" s="233"/>
      <c r="PMY17" s="233"/>
      <c r="PMZ17" s="232"/>
      <c r="PNA17" s="233"/>
      <c r="PNB17" s="233"/>
      <c r="PNC17" s="233"/>
      <c r="PND17" s="233"/>
      <c r="PNE17" s="233"/>
      <c r="PNF17" s="233"/>
      <c r="PNG17" s="232"/>
      <c r="PNH17" s="233"/>
      <c r="PNI17" s="233"/>
      <c r="PNJ17" s="233"/>
      <c r="PNK17" s="233"/>
      <c r="PNL17" s="233"/>
      <c r="PNM17" s="233"/>
      <c r="PNN17" s="232"/>
      <c r="PNO17" s="233"/>
      <c r="PNP17" s="233"/>
      <c r="PNQ17" s="233"/>
      <c r="PNR17" s="233"/>
      <c r="PNS17" s="233"/>
      <c r="PNT17" s="233"/>
      <c r="PNU17" s="232"/>
      <c r="PNV17" s="233"/>
      <c r="PNW17" s="233"/>
      <c r="PNX17" s="233"/>
      <c r="PNY17" s="233"/>
      <c r="PNZ17" s="233"/>
      <c r="POA17" s="233"/>
      <c r="POB17" s="232"/>
      <c r="POC17" s="233"/>
      <c r="POD17" s="233"/>
      <c r="POE17" s="233"/>
      <c r="POF17" s="233"/>
      <c r="POG17" s="233"/>
      <c r="POH17" s="233"/>
      <c r="POI17" s="232"/>
      <c r="POJ17" s="233"/>
      <c r="POK17" s="233"/>
      <c r="POL17" s="233"/>
      <c r="POM17" s="233"/>
      <c r="PON17" s="233"/>
      <c r="POO17" s="233"/>
      <c r="POP17" s="232"/>
      <c r="POQ17" s="233"/>
      <c r="POR17" s="233"/>
      <c r="POS17" s="233"/>
      <c r="POT17" s="233"/>
      <c r="POU17" s="233"/>
      <c r="POV17" s="233"/>
      <c r="POW17" s="232"/>
      <c r="POX17" s="233"/>
      <c r="POY17" s="233"/>
      <c r="POZ17" s="233"/>
      <c r="PPA17" s="233"/>
      <c r="PPB17" s="233"/>
      <c r="PPC17" s="233"/>
      <c r="PPD17" s="232"/>
      <c r="PPE17" s="233"/>
      <c r="PPF17" s="233"/>
      <c r="PPG17" s="233"/>
      <c r="PPH17" s="233"/>
      <c r="PPI17" s="233"/>
      <c r="PPJ17" s="233"/>
      <c r="PPK17" s="232"/>
      <c r="PPL17" s="233"/>
      <c r="PPM17" s="233"/>
      <c r="PPN17" s="233"/>
      <c r="PPO17" s="233"/>
      <c r="PPP17" s="233"/>
      <c r="PPQ17" s="233"/>
      <c r="PPR17" s="232"/>
      <c r="PPS17" s="233"/>
      <c r="PPT17" s="233"/>
      <c r="PPU17" s="233"/>
      <c r="PPV17" s="233"/>
      <c r="PPW17" s="233"/>
      <c r="PPX17" s="233"/>
      <c r="PPY17" s="232"/>
      <c r="PPZ17" s="233"/>
      <c r="PQA17" s="233"/>
      <c r="PQB17" s="233"/>
      <c r="PQC17" s="233"/>
      <c r="PQD17" s="233"/>
      <c r="PQE17" s="233"/>
      <c r="PQF17" s="232"/>
      <c r="PQG17" s="233"/>
      <c r="PQH17" s="233"/>
      <c r="PQI17" s="233"/>
      <c r="PQJ17" s="233"/>
      <c r="PQK17" s="233"/>
      <c r="PQL17" s="233"/>
      <c r="PQM17" s="232"/>
      <c r="PQN17" s="233"/>
      <c r="PQO17" s="233"/>
      <c r="PQP17" s="233"/>
      <c r="PQQ17" s="233"/>
      <c r="PQR17" s="233"/>
      <c r="PQS17" s="233"/>
      <c r="PQT17" s="232"/>
      <c r="PQU17" s="233"/>
      <c r="PQV17" s="233"/>
      <c r="PQW17" s="233"/>
      <c r="PQX17" s="233"/>
      <c r="PQY17" s="233"/>
      <c r="PQZ17" s="233"/>
      <c r="PRA17" s="232"/>
      <c r="PRB17" s="233"/>
      <c r="PRC17" s="233"/>
      <c r="PRD17" s="233"/>
      <c r="PRE17" s="233"/>
      <c r="PRF17" s="233"/>
      <c r="PRG17" s="233"/>
      <c r="PRH17" s="232"/>
      <c r="PRI17" s="233"/>
      <c r="PRJ17" s="233"/>
      <c r="PRK17" s="233"/>
      <c r="PRL17" s="233"/>
      <c r="PRM17" s="233"/>
      <c r="PRN17" s="233"/>
      <c r="PRO17" s="232"/>
      <c r="PRP17" s="233"/>
      <c r="PRQ17" s="233"/>
      <c r="PRR17" s="233"/>
      <c r="PRS17" s="233"/>
      <c r="PRT17" s="233"/>
      <c r="PRU17" s="233"/>
      <c r="PRV17" s="232"/>
      <c r="PRW17" s="233"/>
      <c r="PRX17" s="233"/>
      <c r="PRY17" s="233"/>
      <c r="PRZ17" s="233"/>
      <c r="PSA17" s="233"/>
      <c r="PSB17" s="233"/>
      <c r="PSC17" s="232"/>
      <c r="PSD17" s="233"/>
      <c r="PSE17" s="233"/>
      <c r="PSF17" s="233"/>
      <c r="PSG17" s="233"/>
      <c r="PSH17" s="233"/>
      <c r="PSI17" s="233"/>
      <c r="PSJ17" s="232"/>
      <c r="PSK17" s="233"/>
      <c r="PSL17" s="233"/>
      <c r="PSM17" s="233"/>
      <c r="PSN17" s="233"/>
      <c r="PSO17" s="233"/>
      <c r="PSP17" s="233"/>
      <c r="PSQ17" s="232"/>
      <c r="PSR17" s="233"/>
      <c r="PSS17" s="233"/>
      <c r="PST17" s="233"/>
      <c r="PSU17" s="233"/>
      <c r="PSV17" s="233"/>
      <c r="PSW17" s="233"/>
      <c r="PSX17" s="232"/>
      <c r="PSY17" s="233"/>
      <c r="PSZ17" s="233"/>
      <c r="PTA17" s="233"/>
      <c r="PTB17" s="233"/>
      <c r="PTC17" s="233"/>
      <c r="PTD17" s="233"/>
      <c r="PTE17" s="232"/>
      <c r="PTF17" s="233"/>
      <c r="PTG17" s="233"/>
      <c r="PTH17" s="233"/>
      <c r="PTI17" s="233"/>
      <c r="PTJ17" s="233"/>
      <c r="PTK17" s="233"/>
      <c r="PTL17" s="232"/>
      <c r="PTM17" s="233"/>
      <c r="PTN17" s="233"/>
      <c r="PTO17" s="233"/>
      <c r="PTP17" s="233"/>
      <c r="PTQ17" s="233"/>
      <c r="PTR17" s="233"/>
      <c r="PTS17" s="232"/>
      <c r="PTT17" s="233"/>
      <c r="PTU17" s="233"/>
      <c r="PTV17" s="233"/>
      <c r="PTW17" s="233"/>
      <c r="PTX17" s="233"/>
      <c r="PTY17" s="233"/>
      <c r="PTZ17" s="232"/>
      <c r="PUA17" s="233"/>
      <c r="PUB17" s="233"/>
      <c r="PUC17" s="233"/>
      <c r="PUD17" s="233"/>
      <c r="PUE17" s="233"/>
      <c r="PUF17" s="233"/>
      <c r="PUG17" s="232"/>
      <c r="PUH17" s="233"/>
      <c r="PUI17" s="233"/>
      <c r="PUJ17" s="233"/>
      <c r="PUK17" s="233"/>
      <c r="PUL17" s="233"/>
      <c r="PUM17" s="233"/>
      <c r="PUN17" s="232"/>
      <c r="PUO17" s="233"/>
      <c r="PUP17" s="233"/>
      <c r="PUQ17" s="233"/>
      <c r="PUR17" s="233"/>
      <c r="PUS17" s="233"/>
      <c r="PUT17" s="233"/>
      <c r="PUU17" s="232"/>
      <c r="PUV17" s="233"/>
      <c r="PUW17" s="233"/>
      <c r="PUX17" s="233"/>
      <c r="PUY17" s="233"/>
      <c r="PUZ17" s="233"/>
      <c r="PVA17" s="233"/>
      <c r="PVB17" s="232"/>
      <c r="PVC17" s="233"/>
      <c r="PVD17" s="233"/>
      <c r="PVE17" s="233"/>
      <c r="PVF17" s="233"/>
      <c r="PVG17" s="233"/>
      <c r="PVH17" s="233"/>
      <c r="PVI17" s="232"/>
      <c r="PVJ17" s="233"/>
      <c r="PVK17" s="233"/>
      <c r="PVL17" s="233"/>
      <c r="PVM17" s="233"/>
      <c r="PVN17" s="233"/>
      <c r="PVO17" s="233"/>
      <c r="PVP17" s="232"/>
      <c r="PVQ17" s="233"/>
      <c r="PVR17" s="233"/>
      <c r="PVS17" s="233"/>
      <c r="PVT17" s="233"/>
      <c r="PVU17" s="233"/>
      <c r="PVV17" s="233"/>
      <c r="PVW17" s="232"/>
      <c r="PVX17" s="233"/>
      <c r="PVY17" s="233"/>
      <c r="PVZ17" s="233"/>
      <c r="PWA17" s="233"/>
      <c r="PWB17" s="233"/>
      <c r="PWC17" s="233"/>
      <c r="PWD17" s="232"/>
      <c r="PWE17" s="233"/>
      <c r="PWF17" s="233"/>
      <c r="PWG17" s="233"/>
      <c r="PWH17" s="233"/>
      <c r="PWI17" s="233"/>
      <c r="PWJ17" s="233"/>
      <c r="PWK17" s="232"/>
      <c r="PWL17" s="233"/>
      <c r="PWM17" s="233"/>
      <c r="PWN17" s="233"/>
      <c r="PWO17" s="233"/>
      <c r="PWP17" s="233"/>
      <c r="PWQ17" s="233"/>
      <c r="PWR17" s="232"/>
      <c r="PWS17" s="233"/>
      <c r="PWT17" s="233"/>
      <c r="PWU17" s="233"/>
      <c r="PWV17" s="233"/>
      <c r="PWW17" s="233"/>
      <c r="PWX17" s="233"/>
      <c r="PWY17" s="232"/>
      <c r="PWZ17" s="233"/>
      <c r="PXA17" s="233"/>
      <c r="PXB17" s="233"/>
      <c r="PXC17" s="233"/>
      <c r="PXD17" s="233"/>
      <c r="PXE17" s="233"/>
      <c r="PXF17" s="232"/>
      <c r="PXG17" s="233"/>
      <c r="PXH17" s="233"/>
      <c r="PXI17" s="233"/>
      <c r="PXJ17" s="233"/>
      <c r="PXK17" s="233"/>
      <c r="PXL17" s="233"/>
      <c r="PXM17" s="232"/>
      <c r="PXN17" s="233"/>
      <c r="PXO17" s="233"/>
      <c r="PXP17" s="233"/>
      <c r="PXQ17" s="233"/>
      <c r="PXR17" s="233"/>
      <c r="PXS17" s="233"/>
      <c r="PXT17" s="232"/>
      <c r="PXU17" s="233"/>
      <c r="PXV17" s="233"/>
      <c r="PXW17" s="233"/>
      <c r="PXX17" s="233"/>
      <c r="PXY17" s="233"/>
      <c r="PXZ17" s="233"/>
      <c r="PYA17" s="232"/>
      <c r="PYB17" s="233"/>
      <c r="PYC17" s="233"/>
      <c r="PYD17" s="233"/>
      <c r="PYE17" s="233"/>
      <c r="PYF17" s="233"/>
      <c r="PYG17" s="233"/>
      <c r="PYH17" s="232"/>
      <c r="PYI17" s="233"/>
      <c r="PYJ17" s="233"/>
      <c r="PYK17" s="233"/>
      <c r="PYL17" s="233"/>
      <c r="PYM17" s="233"/>
      <c r="PYN17" s="233"/>
      <c r="PYO17" s="232"/>
      <c r="PYP17" s="233"/>
      <c r="PYQ17" s="233"/>
      <c r="PYR17" s="233"/>
      <c r="PYS17" s="233"/>
      <c r="PYT17" s="233"/>
      <c r="PYU17" s="233"/>
      <c r="PYV17" s="232"/>
      <c r="PYW17" s="233"/>
      <c r="PYX17" s="233"/>
      <c r="PYY17" s="233"/>
      <c r="PYZ17" s="233"/>
      <c r="PZA17" s="233"/>
      <c r="PZB17" s="233"/>
      <c r="PZC17" s="232"/>
      <c r="PZD17" s="233"/>
      <c r="PZE17" s="233"/>
      <c r="PZF17" s="233"/>
      <c r="PZG17" s="233"/>
      <c r="PZH17" s="233"/>
      <c r="PZI17" s="233"/>
      <c r="PZJ17" s="232"/>
      <c r="PZK17" s="233"/>
      <c r="PZL17" s="233"/>
      <c r="PZM17" s="233"/>
      <c r="PZN17" s="233"/>
      <c r="PZO17" s="233"/>
      <c r="PZP17" s="233"/>
      <c r="PZQ17" s="232"/>
      <c r="PZR17" s="233"/>
      <c r="PZS17" s="233"/>
      <c r="PZT17" s="233"/>
      <c r="PZU17" s="233"/>
      <c r="PZV17" s="233"/>
      <c r="PZW17" s="233"/>
      <c r="PZX17" s="232"/>
      <c r="PZY17" s="233"/>
      <c r="PZZ17" s="233"/>
      <c r="QAA17" s="233"/>
      <c r="QAB17" s="233"/>
      <c r="QAC17" s="233"/>
      <c r="QAD17" s="233"/>
      <c r="QAE17" s="232"/>
      <c r="QAF17" s="233"/>
      <c r="QAG17" s="233"/>
      <c r="QAH17" s="233"/>
      <c r="QAI17" s="233"/>
      <c r="QAJ17" s="233"/>
      <c r="QAK17" s="233"/>
      <c r="QAL17" s="232"/>
      <c r="QAM17" s="233"/>
      <c r="QAN17" s="233"/>
      <c r="QAO17" s="233"/>
      <c r="QAP17" s="233"/>
      <c r="QAQ17" s="233"/>
      <c r="QAR17" s="233"/>
      <c r="QAS17" s="232"/>
      <c r="QAT17" s="233"/>
      <c r="QAU17" s="233"/>
      <c r="QAV17" s="233"/>
      <c r="QAW17" s="233"/>
      <c r="QAX17" s="233"/>
      <c r="QAY17" s="233"/>
      <c r="QAZ17" s="232"/>
      <c r="QBA17" s="233"/>
      <c r="QBB17" s="233"/>
      <c r="QBC17" s="233"/>
      <c r="QBD17" s="233"/>
      <c r="QBE17" s="233"/>
      <c r="QBF17" s="233"/>
      <c r="QBG17" s="232"/>
      <c r="QBH17" s="233"/>
      <c r="QBI17" s="233"/>
      <c r="QBJ17" s="233"/>
      <c r="QBK17" s="233"/>
      <c r="QBL17" s="233"/>
      <c r="QBM17" s="233"/>
      <c r="QBN17" s="232"/>
      <c r="QBO17" s="233"/>
      <c r="QBP17" s="233"/>
      <c r="QBQ17" s="233"/>
      <c r="QBR17" s="233"/>
      <c r="QBS17" s="233"/>
      <c r="QBT17" s="233"/>
      <c r="QBU17" s="232"/>
      <c r="QBV17" s="233"/>
      <c r="QBW17" s="233"/>
      <c r="QBX17" s="233"/>
      <c r="QBY17" s="233"/>
      <c r="QBZ17" s="233"/>
      <c r="QCA17" s="233"/>
      <c r="QCB17" s="232"/>
      <c r="QCC17" s="233"/>
      <c r="QCD17" s="233"/>
      <c r="QCE17" s="233"/>
      <c r="QCF17" s="233"/>
      <c r="QCG17" s="233"/>
      <c r="QCH17" s="233"/>
      <c r="QCI17" s="232"/>
      <c r="QCJ17" s="233"/>
      <c r="QCK17" s="233"/>
      <c r="QCL17" s="233"/>
      <c r="QCM17" s="233"/>
      <c r="QCN17" s="233"/>
      <c r="QCO17" s="233"/>
      <c r="QCP17" s="232"/>
      <c r="QCQ17" s="233"/>
      <c r="QCR17" s="233"/>
      <c r="QCS17" s="233"/>
      <c r="QCT17" s="233"/>
      <c r="QCU17" s="233"/>
      <c r="QCV17" s="233"/>
      <c r="QCW17" s="232"/>
      <c r="QCX17" s="233"/>
      <c r="QCY17" s="233"/>
      <c r="QCZ17" s="233"/>
      <c r="QDA17" s="233"/>
      <c r="QDB17" s="233"/>
      <c r="QDC17" s="233"/>
      <c r="QDD17" s="232"/>
      <c r="QDE17" s="233"/>
      <c r="QDF17" s="233"/>
      <c r="QDG17" s="233"/>
      <c r="QDH17" s="233"/>
      <c r="QDI17" s="233"/>
      <c r="QDJ17" s="233"/>
      <c r="QDK17" s="232"/>
      <c r="QDL17" s="233"/>
      <c r="QDM17" s="233"/>
      <c r="QDN17" s="233"/>
      <c r="QDO17" s="233"/>
      <c r="QDP17" s="233"/>
      <c r="QDQ17" s="233"/>
      <c r="QDR17" s="232"/>
      <c r="QDS17" s="233"/>
      <c r="QDT17" s="233"/>
      <c r="QDU17" s="233"/>
      <c r="QDV17" s="233"/>
      <c r="QDW17" s="233"/>
      <c r="QDX17" s="233"/>
      <c r="QDY17" s="232"/>
      <c r="QDZ17" s="233"/>
      <c r="QEA17" s="233"/>
      <c r="QEB17" s="233"/>
      <c r="QEC17" s="233"/>
      <c r="QED17" s="233"/>
      <c r="QEE17" s="233"/>
      <c r="QEF17" s="232"/>
      <c r="QEG17" s="233"/>
      <c r="QEH17" s="233"/>
      <c r="QEI17" s="233"/>
      <c r="QEJ17" s="233"/>
      <c r="QEK17" s="233"/>
      <c r="QEL17" s="233"/>
      <c r="QEM17" s="232"/>
      <c r="QEN17" s="233"/>
      <c r="QEO17" s="233"/>
      <c r="QEP17" s="233"/>
      <c r="QEQ17" s="233"/>
      <c r="QER17" s="233"/>
      <c r="QES17" s="233"/>
      <c r="QET17" s="232"/>
      <c r="QEU17" s="233"/>
      <c r="QEV17" s="233"/>
      <c r="QEW17" s="233"/>
      <c r="QEX17" s="233"/>
      <c r="QEY17" s="233"/>
      <c r="QEZ17" s="233"/>
      <c r="QFA17" s="232"/>
      <c r="QFB17" s="233"/>
      <c r="QFC17" s="233"/>
      <c r="QFD17" s="233"/>
      <c r="QFE17" s="233"/>
      <c r="QFF17" s="233"/>
      <c r="QFG17" s="233"/>
      <c r="QFH17" s="232"/>
      <c r="QFI17" s="233"/>
      <c r="QFJ17" s="233"/>
      <c r="QFK17" s="233"/>
      <c r="QFL17" s="233"/>
      <c r="QFM17" s="233"/>
      <c r="QFN17" s="233"/>
      <c r="QFO17" s="232"/>
      <c r="QFP17" s="233"/>
      <c r="QFQ17" s="233"/>
      <c r="QFR17" s="233"/>
      <c r="QFS17" s="233"/>
      <c r="QFT17" s="233"/>
      <c r="QFU17" s="233"/>
      <c r="QFV17" s="232"/>
      <c r="QFW17" s="233"/>
      <c r="QFX17" s="233"/>
      <c r="QFY17" s="233"/>
      <c r="QFZ17" s="233"/>
      <c r="QGA17" s="233"/>
      <c r="QGB17" s="233"/>
      <c r="QGC17" s="232"/>
      <c r="QGD17" s="233"/>
      <c r="QGE17" s="233"/>
      <c r="QGF17" s="233"/>
      <c r="QGG17" s="233"/>
      <c r="QGH17" s="233"/>
      <c r="QGI17" s="233"/>
      <c r="QGJ17" s="232"/>
      <c r="QGK17" s="233"/>
      <c r="QGL17" s="233"/>
      <c r="QGM17" s="233"/>
      <c r="QGN17" s="233"/>
      <c r="QGO17" s="233"/>
      <c r="QGP17" s="233"/>
      <c r="QGQ17" s="232"/>
      <c r="QGR17" s="233"/>
      <c r="QGS17" s="233"/>
      <c r="QGT17" s="233"/>
      <c r="QGU17" s="233"/>
      <c r="QGV17" s="233"/>
      <c r="QGW17" s="233"/>
      <c r="QGX17" s="232"/>
      <c r="QGY17" s="233"/>
      <c r="QGZ17" s="233"/>
      <c r="QHA17" s="233"/>
      <c r="QHB17" s="233"/>
      <c r="QHC17" s="233"/>
      <c r="QHD17" s="233"/>
      <c r="QHE17" s="232"/>
      <c r="QHF17" s="233"/>
      <c r="QHG17" s="233"/>
      <c r="QHH17" s="233"/>
      <c r="QHI17" s="233"/>
      <c r="QHJ17" s="233"/>
      <c r="QHK17" s="233"/>
      <c r="QHL17" s="232"/>
      <c r="QHM17" s="233"/>
      <c r="QHN17" s="233"/>
      <c r="QHO17" s="233"/>
      <c r="QHP17" s="233"/>
      <c r="QHQ17" s="233"/>
      <c r="QHR17" s="233"/>
      <c r="QHS17" s="232"/>
      <c r="QHT17" s="233"/>
      <c r="QHU17" s="233"/>
      <c r="QHV17" s="233"/>
      <c r="QHW17" s="233"/>
      <c r="QHX17" s="233"/>
      <c r="QHY17" s="233"/>
      <c r="QHZ17" s="232"/>
      <c r="QIA17" s="233"/>
      <c r="QIB17" s="233"/>
      <c r="QIC17" s="233"/>
      <c r="QID17" s="233"/>
      <c r="QIE17" s="233"/>
      <c r="QIF17" s="233"/>
      <c r="QIG17" s="232"/>
      <c r="QIH17" s="233"/>
      <c r="QII17" s="233"/>
      <c r="QIJ17" s="233"/>
      <c r="QIK17" s="233"/>
      <c r="QIL17" s="233"/>
      <c r="QIM17" s="233"/>
      <c r="QIN17" s="232"/>
      <c r="QIO17" s="233"/>
      <c r="QIP17" s="233"/>
      <c r="QIQ17" s="233"/>
      <c r="QIR17" s="233"/>
      <c r="QIS17" s="233"/>
      <c r="QIT17" s="233"/>
      <c r="QIU17" s="232"/>
      <c r="QIV17" s="233"/>
      <c r="QIW17" s="233"/>
      <c r="QIX17" s="233"/>
      <c r="QIY17" s="233"/>
      <c r="QIZ17" s="233"/>
      <c r="QJA17" s="233"/>
      <c r="QJB17" s="232"/>
      <c r="QJC17" s="233"/>
      <c r="QJD17" s="233"/>
      <c r="QJE17" s="233"/>
      <c r="QJF17" s="233"/>
      <c r="QJG17" s="233"/>
      <c r="QJH17" s="233"/>
      <c r="QJI17" s="232"/>
      <c r="QJJ17" s="233"/>
      <c r="QJK17" s="233"/>
      <c r="QJL17" s="233"/>
      <c r="QJM17" s="233"/>
      <c r="QJN17" s="233"/>
      <c r="QJO17" s="233"/>
      <c r="QJP17" s="232"/>
      <c r="QJQ17" s="233"/>
      <c r="QJR17" s="233"/>
      <c r="QJS17" s="233"/>
      <c r="QJT17" s="233"/>
      <c r="QJU17" s="233"/>
      <c r="QJV17" s="233"/>
      <c r="QJW17" s="232"/>
      <c r="QJX17" s="233"/>
      <c r="QJY17" s="233"/>
      <c r="QJZ17" s="233"/>
      <c r="QKA17" s="233"/>
      <c r="QKB17" s="233"/>
      <c r="QKC17" s="233"/>
      <c r="QKD17" s="232"/>
      <c r="QKE17" s="233"/>
      <c r="QKF17" s="233"/>
      <c r="QKG17" s="233"/>
      <c r="QKH17" s="233"/>
      <c r="QKI17" s="233"/>
      <c r="QKJ17" s="233"/>
      <c r="QKK17" s="232"/>
      <c r="QKL17" s="233"/>
      <c r="QKM17" s="233"/>
      <c r="QKN17" s="233"/>
      <c r="QKO17" s="233"/>
      <c r="QKP17" s="233"/>
      <c r="QKQ17" s="233"/>
      <c r="QKR17" s="232"/>
      <c r="QKS17" s="233"/>
      <c r="QKT17" s="233"/>
      <c r="QKU17" s="233"/>
      <c r="QKV17" s="233"/>
      <c r="QKW17" s="233"/>
      <c r="QKX17" s="233"/>
      <c r="QKY17" s="232"/>
      <c r="QKZ17" s="233"/>
      <c r="QLA17" s="233"/>
      <c r="QLB17" s="233"/>
      <c r="QLC17" s="233"/>
      <c r="QLD17" s="233"/>
      <c r="QLE17" s="233"/>
      <c r="QLF17" s="232"/>
      <c r="QLG17" s="233"/>
      <c r="QLH17" s="233"/>
      <c r="QLI17" s="233"/>
      <c r="QLJ17" s="233"/>
      <c r="QLK17" s="233"/>
      <c r="QLL17" s="233"/>
      <c r="QLM17" s="232"/>
      <c r="QLN17" s="233"/>
      <c r="QLO17" s="233"/>
      <c r="QLP17" s="233"/>
      <c r="QLQ17" s="233"/>
      <c r="QLR17" s="233"/>
      <c r="QLS17" s="233"/>
      <c r="QLT17" s="232"/>
      <c r="QLU17" s="233"/>
      <c r="QLV17" s="233"/>
      <c r="QLW17" s="233"/>
      <c r="QLX17" s="233"/>
      <c r="QLY17" s="233"/>
      <c r="QLZ17" s="233"/>
      <c r="QMA17" s="232"/>
      <c r="QMB17" s="233"/>
      <c r="QMC17" s="233"/>
      <c r="QMD17" s="233"/>
      <c r="QME17" s="233"/>
      <c r="QMF17" s="233"/>
      <c r="QMG17" s="233"/>
      <c r="QMH17" s="232"/>
      <c r="QMI17" s="233"/>
      <c r="QMJ17" s="233"/>
      <c r="QMK17" s="233"/>
      <c r="QML17" s="233"/>
      <c r="QMM17" s="233"/>
      <c r="QMN17" s="233"/>
      <c r="QMO17" s="232"/>
      <c r="QMP17" s="233"/>
      <c r="QMQ17" s="233"/>
      <c r="QMR17" s="233"/>
      <c r="QMS17" s="233"/>
      <c r="QMT17" s="233"/>
      <c r="QMU17" s="233"/>
      <c r="QMV17" s="232"/>
      <c r="QMW17" s="233"/>
      <c r="QMX17" s="233"/>
      <c r="QMY17" s="233"/>
      <c r="QMZ17" s="233"/>
      <c r="QNA17" s="233"/>
      <c r="QNB17" s="233"/>
      <c r="QNC17" s="232"/>
      <c r="QND17" s="233"/>
      <c r="QNE17" s="233"/>
      <c r="QNF17" s="233"/>
      <c r="QNG17" s="233"/>
      <c r="QNH17" s="233"/>
      <c r="QNI17" s="233"/>
      <c r="QNJ17" s="232"/>
      <c r="QNK17" s="233"/>
      <c r="QNL17" s="233"/>
      <c r="QNM17" s="233"/>
      <c r="QNN17" s="233"/>
      <c r="QNO17" s="233"/>
      <c r="QNP17" s="233"/>
      <c r="QNQ17" s="232"/>
      <c r="QNR17" s="233"/>
      <c r="QNS17" s="233"/>
      <c r="QNT17" s="233"/>
      <c r="QNU17" s="233"/>
      <c r="QNV17" s="233"/>
      <c r="QNW17" s="233"/>
      <c r="QNX17" s="232"/>
      <c r="QNY17" s="233"/>
      <c r="QNZ17" s="233"/>
      <c r="QOA17" s="233"/>
      <c r="QOB17" s="233"/>
      <c r="QOC17" s="233"/>
      <c r="QOD17" s="233"/>
      <c r="QOE17" s="232"/>
      <c r="QOF17" s="233"/>
      <c r="QOG17" s="233"/>
      <c r="QOH17" s="233"/>
      <c r="QOI17" s="233"/>
      <c r="QOJ17" s="233"/>
      <c r="QOK17" s="233"/>
      <c r="QOL17" s="232"/>
      <c r="QOM17" s="233"/>
      <c r="QON17" s="233"/>
      <c r="QOO17" s="233"/>
      <c r="QOP17" s="233"/>
      <c r="QOQ17" s="233"/>
      <c r="QOR17" s="233"/>
      <c r="QOS17" s="232"/>
      <c r="QOT17" s="233"/>
      <c r="QOU17" s="233"/>
      <c r="QOV17" s="233"/>
      <c r="QOW17" s="233"/>
      <c r="QOX17" s="233"/>
      <c r="QOY17" s="233"/>
      <c r="QOZ17" s="232"/>
      <c r="QPA17" s="233"/>
      <c r="QPB17" s="233"/>
      <c r="QPC17" s="233"/>
      <c r="QPD17" s="233"/>
      <c r="QPE17" s="233"/>
      <c r="QPF17" s="233"/>
      <c r="QPG17" s="232"/>
      <c r="QPH17" s="233"/>
      <c r="QPI17" s="233"/>
      <c r="QPJ17" s="233"/>
      <c r="QPK17" s="233"/>
      <c r="QPL17" s="233"/>
      <c r="QPM17" s="233"/>
      <c r="QPN17" s="232"/>
      <c r="QPO17" s="233"/>
      <c r="QPP17" s="233"/>
      <c r="QPQ17" s="233"/>
      <c r="QPR17" s="233"/>
      <c r="QPS17" s="233"/>
      <c r="QPT17" s="233"/>
      <c r="QPU17" s="232"/>
      <c r="QPV17" s="233"/>
      <c r="QPW17" s="233"/>
      <c r="QPX17" s="233"/>
      <c r="QPY17" s="233"/>
      <c r="QPZ17" s="233"/>
      <c r="QQA17" s="233"/>
      <c r="QQB17" s="232"/>
      <c r="QQC17" s="233"/>
      <c r="QQD17" s="233"/>
      <c r="QQE17" s="233"/>
      <c r="QQF17" s="233"/>
      <c r="QQG17" s="233"/>
      <c r="QQH17" s="233"/>
      <c r="QQI17" s="232"/>
      <c r="QQJ17" s="233"/>
      <c r="QQK17" s="233"/>
      <c r="QQL17" s="233"/>
      <c r="QQM17" s="233"/>
      <c r="QQN17" s="233"/>
      <c r="QQO17" s="233"/>
      <c r="QQP17" s="232"/>
      <c r="QQQ17" s="233"/>
      <c r="QQR17" s="233"/>
      <c r="QQS17" s="233"/>
      <c r="QQT17" s="233"/>
      <c r="QQU17" s="233"/>
      <c r="QQV17" s="233"/>
      <c r="QQW17" s="232"/>
      <c r="QQX17" s="233"/>
      <c r="QQY17" s="233"/>
      <c r="QQZ17" s="233"/>
      <c r="QRA17" s="233"/>
      <c r="QRB17" s="233"/>
      <c r="QRC17" s="233"/>
      <c r="QRD17" s="232"/>
      <c r="QRE17" s="233"/>
      <c r="QRF17" s="233"/>
      <c r="QRG17" s="233"/>
      <c r="QRH17" s="233"/>
      <c r="QRI17" s="233"/>
      <c r="QRJ17" s="233"/>
      <c r="QRK17" s="232"/>
      <c r="QRL17" s="233"/>
      <c r="QRM17" s="233"/>
      <c r="QRN17" s="233"/>
      <c r="QRO17" s="233"/>
      <c r="QRP17" s="233"/>
      <c r="QRQ17" s="233"/>
      <c r="QRR17" s="232"/>
      <c r="QRS17" s="233"/>
      <c r="QRT17" s="233"/>
      <c r="QRU17" s="233"/>
      <c r="QRV17" s="233"/>
      <c r="QRW17" s="233"/>
      <c r="QRX17" s="233"/>
      <c r="QRY17" s="232"/>
      <c r="QRZ17" s="233"/>
      <c r="QSA17" s="233"/>
      <c r="QSB17" s="233"/>
      <c r="QSC17" s="233"/>
      <c r="QSD17" s="233"/>
      <c r="QSE17" s="233"/>
      <c r="QSF17" s="232"/>
      <c r="QSG17" s="233"/>
      <c r="QSH17" s="233"/>
      <c r="QSI17" s="233"/>
      <c r="QSJ17" s="233"/>
      <c r="QSK17" s="233"/>
      <c r="QSL17" s="233"/>
      <c r="QSM17" s="232"/>
      <c r="QSN17" s="233"/>
      <c r="QSO17" s="233"/>
      <c r="QSP17" s="233"/>
      <c r="QSQ17" s="233"/>
      <c r="QSR17" s="233"/>
      <c r="QSS17" s="233"/>
      <c r="QST17" s="232"/>
      <c r="QSU17" s="233"/>
      <c r="QSV17" s="233"/>
      <c r="QSW17" s="233"/>
      <c r="QSX17" s="233"/>
      <c r="QSY17" s="233"/>
      <c r="QSZ17" s="233"/>
      <c r="QTA17" s="232"/>
      <c r="QTB17" s="233"/>
      <c r="QTC17" s="233"/>
      <c r="QTD17" s="233"/>
      <c r="QTE17" s="233"/>
      <c r="QTF17" s="233"/>
      <c r="QTG17" s="233"/>
      <c r="QTH17" s="232"/>
      <c r="QTI17" s="233"/>
      <c r="QTJ17" s="233"/>
      <c r="QTK17" s="233"/>
      <c r="QTL17" s="233"/>
      <c r="QTM17" s="233"/>
      <c r="QTN17" s="233"/>
      <c r="QTO17" s="232"/>
      <c r="QTP17" s="233"/>
      <c r="QTQ17" s="233"/>
      <c r="QTR17" s="233"/>
      <c r="QTS17" s="233"/>
      <c r="QTT17" s="233"/>
      <c r="QTU17" s="233"/>
      <c r="QTV17" s="232"/>
      <c r="QTW17" s="233"/>
      <c r="QTX17" s="233"/>
      <c r="QTY17" s="233"/>
      <c r="QTZ17" s="233"/>
      <c r="QUA17" s="233"/>
      <c r="QUB17" s="233"/>
      <c r="QUC17" s="232"/>
      <c r="QUD17" s="233"/>
      <c r="QUE17" s="233"/>
      <c r="QUF17" s="233"/>
      <c r="QUG17" s="233"/>
      <c r="QUH17" s="233"/>
      <c r="QUI17" s="233"/>
      <c r="QUJ17" s="232"/>
      <c r="QUK17" s="233"/>
      <c r="QUL17" s="233"/>
      <c r="QUM17" s="233"/>
      <c r="QUN17" s="233"/>
      <c r="QUO17" s="233"/>
      <c r="QUP17" s="233"/>
      <c r="QUQ17" s="232"/>
      <c r="QUR17" s="233"/>
      <c r="QUS17" s="233"/>
      <c r="QUT17" s="233"/>
      <c r="QUU17" s="233"/>
      <c r="QUV17" s="233"/>
      <c r="QUW17" s="233"/>
      <c r="QUX17" s="232"/>
      <c r="QUY17" s="233"/>
      <c r="QUZ17" s="233"/>
      <c r="QVA17" s="233"/>
      <c r="QVB17" s="233"/>
      <c r="QVC17" s="233"/>
      <c r="QVD17" s="233"/>
      <c r="QVE17" s="232"/>
      <c r="QVF17" s="233"/>
      <c r="QVG17" s="233"/>
      <c r="QVH17" s="233"/>
      <c r="QVI17" s="233"/>
      <c r="QVJ17" s="233"/>
      <c r="QVK17" s="233"/>
      <c r="QVL17" s="232"/>
      <c r="QVM17" s="233"/>
      <c r="QVN17" s="233"/>
      <c r="QVO17" s="233"/>
      <c r="QVP17" s="233"/>
      <c r="QVQ17" s="233"/>
      <c r="QVR17" s="233"/>
      <c r="QVS17" s="232"/>
      <c r="QVT17" s="233"/>
      <c r="QVU17" s="233"/>
      <c r="QVV17" s="233"/>
      <c r="QVW17" s="233"/>
      <c r="QVX17" s="233"/>
      <c r="QVY17" s="233"/>
      <c r="QVZ17" s="232"/>
      <c r="QWA17" s="233"/>
      <c r="QWB17" s="233"/>
      <c r="QWC17" s="233"/>
      <c r="QWD17" s="233"/>
      <c r="QWE17" s="233"/>
      <c r="QWF17" s="233"/>
      <c r="QWG17" s="232"/>
      <c r="QWH17" s="233"/>
      <c r="QWI17" s="233"/>
      <c r="QWJ17" s="233"/>
      <c r="QWK17" s="233"/>
      <c r="QWL17" s="233"/>
      <c r="QWM17" s="233"/>
      <c r="QWN17" s="232"/>
      <c r="QWO17" s="233"/>
      <c r="QWP17" s="233"/>
      <c r="QWQ17" s="233"/>
      <c r="QWR17" s="233"/>
      <c r="QWS17" s="233"/>
      <c r="QWT17" s="233"/>
      <c r="QWU17" s="232"/>
      <c r="QWV17" s="233"/>
      <c r="QWW17" s="233"/>
      <c r="QWX17" s="233"/>
      <c r="QWY17" s="233"/>
      <c r="QWZ17" s="233"/>
      <c r="QXA17" s="233"/>
      <c r="QXB17" s="232"/>
      <c r="QXC17" s="233"/>
      <c r="QXD17" s="233"/>
      <c r="QXE17" s="233"/>
      <c r="QXF17" s="233"/>
      <c r="QXG17" s="233"/>
      <c r="QXH17" s="233"/>
      <c r="QXI17" s="232"/>
      <c r="QXJ17" s="233"/>
      <c r="QXK17" s="233"/>
      <c r="QXL17" s="233"/>
      <c r="QXM17" s="233"/>
      <c r="QXN17" s="233"/>
      <c r="QXO17" s="233"/>
      <c r="QXP17" s="232"/>
      <c r="QXQ17" s="233"/>
      <c r="QXR17" s="233"/>
      <c r="QXS17" s="233"/>
      <c r="QXT17" s="233"/>
      <c r="QXU17" s="233"/>
      <c r="QXV17" s="233"/>
      <c r="QXW17" s="232"/>
      <c r="QXX17" s="233"/>
      <c r="QXY17" s="233"/>
      <c r="QXZ17" s="233"/>
      <c r="QYA17" s="233"/>
      <c r="QYB17" s="233"/>
      <c r="QYC17" s="233"/>
      <c r="QYD17" s="232"/>
      <c r="QYE17" s="233"/>
      <c r="QYF17" s="233"/>
      <c r="QYG17" s="233"/>
      <c r="QYH17" s="233"/>
      <c r="QYI17" s="233"/>
      <c r="QYJ17" s="233"/>
      <c r="QYK17" s="232"/>
      <c r="QYL17" s="233"/>
      <c r="QYM17" s="233"/>
      <c r="QYN17" s="233"/>
      <c r="QYO17" s="233"/>
      <c r="QYP17" s="233"/>
      <c r="QYQ17" s="233"/>
      <c r="QYR17" s="232"/>
      <c r="QYS17" s="233"/>
      <c r="QYT17" s="233"/>
      <c r="QYU17" s="233"/>
      <c r="QYV17" s="233"/>
      <c r="QYW17" s="233"/>
      <c r="QYX17" s="233"/>
      <c r="QYY17" s="232"/>
      <c r="QYZ17" s="233"/>
      <c r="QZA17" s="233"/>
      <c r="QZB17" s="233"/>
      <c r="QZC17" s="233"/>
      <c r="QZD17" s="233"/>
      <c r="QZE17" s="233"/>
      <c r="QZF17" s="232"/>
      <c r="QZG17" s="233"/>
      <c r="QZH17" s="233"/>
      <c r="QZI17" s="233"/>
      <c r="QZJ17" s="233"/>
      <c r="QZK17" s="233"/>
      <c r="QZL17" s="233"/>
      <c r="QZM17" s="232"/>
      <c r="QZN17" s="233"/>
      <c r="QZO17" s="233"/>
      <c r="QZP17" s="233"/>
      <c r="QZQ17" s="233"/>
      <c r="QZR17" s="233"/>
      <c r="QZS17" s="233"/>
      <c r="QZT17" s="232"/>
      <c r="QZU17" s="233"/>
      <c r="QZV17" s="233"/>
      <c r="QZW17" s="233"/>
      <c r="QZX17" s="233"/>
      <c r="QZY17" s="233"/>
      <c r="QZZ17" s="233"/>
      <c r="RAA17" s="232"/>
      <c r="RAB17" s="233"/>
      <c r="RAC17" s="233"/>
      <c r="RAD17" s="233"/>
      <c r="RAE17" s="233"/>
      <c r="RAF17" s="233"/>
      <c r="RAG17" s="233"/>
      <c r="RAH17" s="232"/>
      <c r="RAI17" s="233"/>
      <c r="RAJ17" s="233"/>
      <c r="RAK17" s="233"/>
      <c r="RAL17" s="233"/>
      <c r="RAM17" s="233"/>
      <c r="RAN17" s="233"/>
      <c r="RAO17" s="232"/>
      <c r="RAP17" s="233"/>
      <c r="RAQ17" s="233"/>
      <c r="RAR17" s="233"/>
      <c r="RAS17" s="233"/>
      <c r="RAT17" s="233"/>
      <c r="RAU17" s="233"/>
      <c r="RAV17" s="232"/>
      <c r="RAW17" s="233"/>
      <c r="RAX17" s="233"/>
      <c r="RAY17" s="233"/>
      <c r="RAZ17" s="233"/>
      <c r="RBA17" s="233"/>
      <c r="RBB17" s="233"/>
      <c r="RBC17" s="232"/>
      <c r="RBD17" s="233"/>
      <c r="RBE17" s="233"/>
      <c r="RBF17" s="233"/>
      <c r="RBG17" s="233"/>
      <c r="RBH17" s="233"/>
      <c r="RBI17" s="233"/>
      <c r="RBJ17" s="232"/>
      <c r="RBK17" s="233"/>
      <c r="RBL17" s="233"/>
      <c r="RBM17" s="233"/>
      <c r="RBN17" s="233"/>
      <c r="RBO17" s="233"/>
      <c r="RBP17" s="233"/>
      <c r="RBQ17" s="232"/>
      <c r="RBR17" s="233"/>
      <c r="RBS17" s="233"/>
      <c r="RBT17" s="233"/>
      <c r="RBU17" s="233"/>
      <c r="RBV17" s="233"/>
      <c r="RBW17" s="233"/>
      <c r="RBX17" s="232"/>
      <c r="RBY17" s="233"/>
      <c r="RBZ17" s="233"/>
      <c r="RCA17" s="233"/>
      <c r="RCB17" s="233"/>
      <c r="RCC17" s="233"/>
      <c r="RCD17" s="233"/>
      <c r="RCE17" s="232"/>
      <c r="RCF17" s="233"/>
      <c r="RCG17" s="233"/>
      <c r="RCH17" s="233"/>
      <c r="RCI17" s="233"/>
      <c r="RCJ17" s="233"/>
      <c r="RCK17" s="233"/>
      <c r="RCL17" s="232"/>
      <c r="RCM17" s="233"/>
      <c r="RCN17" s="233"/>
      <c r="RCO17" s="233"/>
      <c r="RCP17" s="233"/>
      <c r="RCQ17" s="233"/>
      <c r="RCR17" s="233"/>
      <c r="RCS17" s="232"/>
      <c r="RCT17" s="233"/>
      <c r="RCU17" s="233"/>
      <c r="RCV17" s="233"/>
      <c r="RCW17" s="233"/>
      <c r="RCX17" s="233"/>
      <c r="RCY17" s="233"/>
      <c r="RCZ17" s="232"/>
      <c r="RDA17" s="233"/>
      <c r="RDB17" s="233"/>
      <c r="RDC17" s="233"/>
      <c r="RDD17" s="233"/>
      <c r="RDE17" s="233"/>
      <c r="RDF17" s="233"/>
      <c r="RDG17" s="232"/>
      <c r="RDH17" s="233"/>
      <c r="RDI17" s="233"/>
      <c r="RDJ17" s="233"/>
      <c r="RDK17" s="233"/>
      <c r="RDL17" s="233"/>
      <c r="RDM17" s="233"/>
      <c r="RDN17" s="232"/>
      <c r="RDO17" s="233"/>
      <c r="RDP17" s="233"/>
      <c r="RDQ17" s="233"/>
      <c r="RDR17" s="233"/>
      <c r="RDS17" s="233"/>
      <c r="RDT17" s="233"/>
      <c r="RDU17" s="232"/>
      <c r="RDV17" s="233"/>
      <c r="RDW17" s="233"/>
      <c r="RDX17" s="233"/>
      <c r="RDY17" s="233"/>
      <c r="RDZ17" s="233"/>
      <c r="REA17" s="233"/>
      <c r="REB17" s="232"/>
      <c r="REC17" s="233"/>
      <c r="RED17" s="233"/>
      <c r="REE17" s="233"/>
      <c r="REF17" s="233"/>
      <c r="REG17" s="233"/>
      <c r="REH17" s="233"/>
      <c r="REI17" s="232"/>
      <c r="REJ17" s="233"/>
      <c r="REK17" s="233"/>
      <c r="REL17" s="233"/>
      <c r="REM17" s="233"/>
      <c r="REN17" s="233"/>
      <c r="REO17" s="233"/>
      <c r="REP17" s="232"/>
      <c r="REQ17" s="233"/>
      <c r="RER17" s="233"/>
      <c r="RES17" s="233"/>
      <c r="RET17" s="233"/>
      <c r="REU17" s="233"/>
      <c r="REV17" s="233"/>
      <c r="REW17" s="232"/>
      <c r="REX17" s="233"/>
      <c r="REY17" s="233"/>
      <c r="REZ17" s="233"/>
      <c r="RFA17" s="233"/>
      <c r="RFB17" s="233"/>
      <c r="RFC17" s="233"/>
      <c r="RFD17" s="232"/>
      <c r="RFE17" s="233"/>
      <c r="RFF17" s="233"/>
      <c r="RFG17" s="233"/>
      <c r="RFH17" s="233"/>
      <c r="RFI17" s="233"/>
      <c r="RFJ17" s="233"/>
      <c r="RFK17" s="232"/>
      <c r="RFL17" s="233"/>
      <c r="RFM17" s="233"/>
      <c r="RFN17" s="233"/>
      <c r="RFO17" s="233"/>
      <c r="RFP17" s="233"/>
      <c r="RFQ17" s="233"/>
      <c r="RFR17" s="232"/>
      <c r="RFS17" s="233"/>
      <c r="RFT17" s="233"/>
      <c r="RFU17" s="233"/>
      <c r="RFV17" s="233"/>
      <c r="RFW17" s="233"/>
      <c r="RFX17" s="233"/>
      <c r="RFY17" s="232"/>
      <c r="RFZ17" s="233"/>
      <c r="RGA17" s="233"/>
      <c r="RGB17" s="233"/>
      <c r="RGC17" s="233"/>
      <c r="RGD17" s="233"/>
      <c r="RGE17" s="233"/>
      <c r="RGF17" s="232"/>
      <c r="RGG17" s="233"/>
      <c r="RGH17" s="233"/>
      <c r="RGI17" s="233"/>
      <c r="RGJ17" s="233"/>
      <c r="RGK17" s="233"/>
      <c r="RGL17" s="233"/>
      <c r="RGM17" s="232"/>
      <c r="RGN17" s="233"/>
      <c r="RGO17" s="233"/>
      <c r="RGP17" s="233"/>
      <c r="RGQ17" s="233"/>
      <c r="RGR17" s="233"/>
      <c r="RGS17" s="233"/>
      <c r="RGT17" s="232"/>
      <c r="RGU17" s="233"/>
      <c r="RGV17" s="233"/>
      <c r="RGW17" s="233"/>
      <c r="RGX17" s="233"/>
      <c r="RGY17" s="233"/>
      <c r="RGZ17" s="233"/>
      <c r="RHA17" s="232"/>
      <c r="RHB17" s="233"/>
      <c r="RHC17" s="233"/>
      <c r="RHD17" s="233"/>
      <c r="RHE17" s="233"/>
      <c r="RHF17" s="233"/>
      <c r="RHG17" s="233"/>
      <c r="RHH17" s="232"/>
      <c r="RHI17" s="233"/>
      <c r="RHJ17" s="233"/>
      <c r="RHK17" s="233"/>
      <c r="RHL17" s="233"/>
      <c r="RHM17" s="233"/>
      <c r="RHN17" s="233"/>
      <c r="RHO17" s="232"/>
      <c r="RHP17" s="233"/>
      <c r="RHQ17" s="233"/>
      <c r="RHR17" s="233"/>
      <c r="RHS17" s="233"/>
      <c r="RHT17" s="233"/>
      <c r="RHU17" s="233"/>
      <c r="RHV17" s="232"/>
      <c r="RHW17" s="233"/>
      <c r="RHX17" s="233"/>
      <c r="RHY17" s="233"/>
      <c r="RHZ17" s="233"/>
      <c r="RIA17" s="233"/>
      <c r="RIB17" s="233"/>
      <c r="RIC17" s="232"/>
      <c r="RID17" s="233"/>
      <c r="RIE17" s="233"/>
      <c r="RIF17" s="233"/>
      <c r="RIG17" s="233"/>
      <c r="RIH17" s="233"/>
      <c r="RII17" s="233"/>
      <c r="RIJ17" s="232"/>
      <c r="RIK17" s="233"/>
      <c r="RIL17" s="233"/>
      <c r="RIM17" s="233"/>
      <c r="RIN17" s="233"/>
      <c r="RIO17" s="233"/>
      <c r="RIP17" s="233"/>
      <c r="RIQ17" s="232"/>
      <c r="RIR17" s="233"/>
      <c r="RIS17" s="233"/>
      <c r="RIT17" s="233"/>
      <c r="RIU17" s="233"/>
      <c r="RIV17" s="233"/>
      <c r="RIW17" s="233"/>
      <c r="RIX17" s="232"/>
      <c r="RIY17" s="233"/>
      <c r="RIZ17" s="233"/>
      <c r="RJA17" s="233"/>
      <c r="RJB17" s="233"/>
      <c r="RJC17" s="233"/>
      <c r="RJD17" s="233"/>
      <c r="RJE17" s="232"/>
      <c r="RJF17" s="233"/>
      <c r="RJG17" s="233"/>
      <c r="RJH17" s="233"/>
      <c r="RJI17" s="233"/>
      <c r="RJJ17" s="233"/>
      <c r="RJK17" s="233"/>
      <c r="RJL17" s="232"/>
      <c r="RJM17" s="233"/>
      <c r="RJN17" s="233"/>
      <c r="RJO17" s="233"/>
      <c r="RJP17" s="233"/>
      <c r="RJQ17" s="233"/>
      <c r="RJR17" s="233"/>
      <c r="RJS17" s="232"/>
      <c r="RJT17" s="233"/>
      <c r="RJU17" s="233"/>
      <c r="RJV17" s="233"/>
      <c r="RJW17" s="233"/>
      <c r="RJX17" s="233"/>
      <c r="RJY17" s="233"/>
      <c r="RJZ17" s="232"/>
      <c r="RKA17" s="233"/>
      <c r="RKB17" s="233"/>
      <c r="RKC17" s="233"/>
      <c r="RKD17" s="233"/>
      <c r="RKE17" s="233"/>
      <c r="RKF17" s="233"/>
      <c r="RKG17" s="232"/>
      <c r="RKH17" s="233"/>
      <c r="RKI17" s="233"/>
      <c r="RKJ17" s="233"/>
      <c r="RKK17" s="233"/>
      <c r="RKL17" s="233"/>
      <c r="RKM17" s="233"/>
      <c r="RKN17" s="232"/>
      <c r="RKO17" s="233"/>
      <c r="RKP17" s="233"/>
      <c r="RKQ17" s="233"/>
      <c r="RKR17" s="233"/>
      <c r="RKS17" s="233"/>
      <c r="RKT17" s="233"/>
      <c r="RKU17" s="232"/>
      <c r="RKV17" s="233"/>
      <c r="RKW17" s="233"/>
      <c r="RKX17" s="233"/>
      <c r="RKY17" s="233"/>
      <c r="RKZ17" s="233"/>
      <c r="RLA17" s="233"/>
      <c r="RLB17" s="232"/>
      <c r="RLC17" s="233"/>
      <c r="RLD17" s="233"/>
      <c r="RLE17" s="233"/>
      <c r="RLF17" s="233"/>
      <c r="RLG17" s="233"/>
      <c r="RLH17" s="233"/>
      <c r="RLI17" s="232"/>
      <c r="RLJ17" s="233"/>
      <c r="RLK17" s="233"/>
      <c r="RLL17" s="233"/>
      <c r="RLM17" s="233"/>
      <c r="RLN17" s="233"/>
      <c r="RLO17" s="233"/>
      <c r="RLP17" s="232"/>
      <c r="RLQ17" s="233"/>
      <c r="RLR17" s="233"/>
      <c r="RLS17" s="233"/>
      <c r="RLT17" s="233"/>
      <c r="RLU17" s="233"/>
      <c r="RLV17" s="233"/>
      <c r="RLW17" s="232"/>
      <c r="RLX17" s="233"/>
      <c r="RLY17" s="233"/>
      <c r="RLZ17" s="233"/>
      <c r="RMA17" s="233"/>
      <c r="RMB17" s="233"/>
      <c r="RMC17" s="233"/>
      <c r="RMD17" s="232"/>
      <c r="RME17" s="233"/>
      <c r="RMF17" s="233"/>
      <c r="RMG17" s="233"/>
      <c r="RMH17" s="233"/>
      <c r="RMI17" s="233"/>
      <c r="RMJ17" s="233"/>
      <c r="RMK17" s="232"/>
      <c r="RML17" s="233"/>
      <c r="RMM17" s="233"/>
      <c r="RMN17" s="233"/>
      <c r="RMO17" s="233"/>
      <c r="RMP17" s="233"/>
      <c r="RMQ17" s="233"/>
      <c r="RMR17" s="232"/>
      <c r="RMS17" s="233"/>
      <c r="RMT17" s="233"/>
      <c r="RMU17" s="233"/>
      <c r="RMV17" s="233"/>
      <c r="RMW17" s="233"/>
      <c r="RMX17" s="233"/>
      <c r="RMY17" s="232"/>
      <c r="RMZ17" s="233"/>
      <c r="RNA17" s="233"/>
      <c r="RNB17" s="233"/>
      <c r="RNC17" s="233"/>
      <c r="RND17" s="233"/>
      <c r="RNE17" s="233"/>
      <c r="RNF17" s="232"/>
      <c r="RNG17" s="233"/>
      <c r="RNH17" s="233"/>
      <c r="RNI17" s="233"/>
      <c r="RNJ17" s="233"/>
      <c r="RNK17" s="233"/>
      <c r="RNL17" s="233"/>
      <c r="RNM17" s="232"/>
      <c r="RNN17" s="233"/>
      <c r="RNO17" s="233"/>
      <c r="RNP17" s="233"/>
      <c r="RNQ17" s="233"/>
      <c r="RNR17" s="233"/>
      <c r="RNS17" s="233"/>
      <c r="RNT17" s="232"/>
      <c r="RNU17" s="233"/>
      <c r="RNV17" s="233"/>
      <c r="RNW17" s="233"/>
      <c r="RNX17" s="233"/>
      <c r="RNY17" s="233"/>
      <c r="RNZ17" s="233"/>
      <c r="ROA17" s="232"/>
      <c r="ROB17" s="233"/>
      <c r="ROC17" s="233"/>
      <c r="ROD17" s="233"/>
      <c r="ROE17" s="233"/>
      <c r="ROF17" s="233"/>
      <c r="ROG17" s="233"/>
      <c r="ROH17" s="232"/>
      <c r="ROI17" s="233"/>
      <c r="ROJ17" s="233"/>
      <c r="ROK17" s="233"/>
      <c r="ROL17" s="233"/>
      <c r="ROM17" s="233"/>
      <c r="RON17" s="233"/>
      <c r="ROO17" s="232"/>
      <c r="ROP17" s="233"/>
      <c r="ROQ17" s="233"/>
      <c r="ROR17" s="233"/>
      <c r="ROS17" s="233"/>
      <c r="ROT17" s="233"/>
      <c r="ROU17" s="233"/>
      <c r="ROV17" s="232"/>
      <c r="ROW17" s="233"/>
      <c r="ROX17" s="233"/>
      <c r="ROY17" s="233"/>
      <c r="ROZ17" s="233"/>
      <c r="RPA17" s="233"/>
      <c r="RPB17" s="233"/>
      <c r="RPC17" s="232"/>
      <c r="RPD17" s="233"/>
      <c r="RPE17" s="233"/>
      <c r="RPF17" s="233"/>
      <c r="RPG17" s="233"/>
      <c r="RPH17" s="233"/>
      <c r="RPI17" s="233"/>
      <c r="RPJ17" s="232"/>
      <c r="RPK17" s="233"/>
      <c r="RPL17" s="233"/>
      <c r="RPM17" s="233"/>
      <c r="RPN17" s="233"/>
      <c r="RPO17" s="233"/>
      <c r="RPP17" s="233"/>
      <c r="RPQ17" s="232"/>
      <c r="RPR17" s="233"/>
      <c r="RPS17" s="233"/>
      <c r="RPT17" s="233"/>
      <c r="RPU17" s="233"/>
      <c r="RPV17" s="233"/>
      <c r="RPW17" s="233"/>
      <c r="RPX17" s="232"/>
      <c r="RPY17" s="233"/>
      <c r="RPZ17" s="233"/>
      <c r="RQA17" s="233"/>
      <c r="RQB17" s="233"/>
      <c r="RQC17" s="233"/>
      <c r="RQD17" s="233"/>
      <c r="RQE17" s="232"/>
      <c r="RQF17" s="233"/>
      <c r="RQG17" s="233"/>
      <c r="RQH17" s="233"/>
      <c r="RQI17" s="233"/>
      <c r="RQJ17" s="233"/>
      <c r="RQK17" s="233"/>
      <c r="RQL17" s="232"/>
      <c r="RQM17" s="233"/>
      <c r="RQN17" s="233"/>
      <c r="RQO17" s="233"/>
      <c r="RQP17" s="233"/>
      <c r="RQQ17" s="233"/>
      <c r="RQR17" s="233"/>
      <c r="RQS17" s="232"/>
      <c r="RQT17" s="233"/>
      <c r="RQU17" s="233"/>
      <c r="RQV17" s="233"/>
      <c r="RQW17" s="233"/>
      <c r="RQX17" s="233"/>
      <c r="RQY17" s="233"/>
      <c r="RQZ17" s="232"/>
      <c r="RRA17" s="233"/>
      <c r="RRB17" s="233"/>
      <c r="RRC17" s="233"/>
      <c r="RRD17" s="233"/>
      <c r="RRE17" s="233"/>
      <c r="RRF17" s="233"/>
      <c r="RRG17" s="232"/>
      <c r="RRH17" s="233"/>
      <c r="RRI17" s="233"/>
      <c r="RRJ17" s="233"/>
      <c r="RRK17" s="233"/>
      <c r="RRL17" s="233"/>
      <c r="RRM17" s="233"/>
      <c r="RRN17" s="232"/>
      <c r="RRO17" s="233"/>
      <c r="RRP17" s="233"/>
      <c r="RRQ17" s="233"/>
      <c r="RRR17" s="233"/>
      <c r="RRS17" s="233"/>
      <c r="RRT17" s="233"/>
      <c r="RRU17" s="232"/>
      <c r="RRV17" s="233"/>
      <c r="RRW17" s="233"/>
      <c r="RRX17" s="233"/>
      <c r="RRY17" s="233"/>
      <c r="RRZ17" s="233"/>
      <c r="RSA17" s="233"/>
      <c r="RSB17" s="232"/>
      <c r="RSC17" s="233"/>
      <c r="RSD17" s="233"/>
      <c r="RSE17" s="233"/>
      <c r="RSF17" s="233"/>
      <c r="RSG17" s="233"/>
      <c r="RSH17" s="233"/>
      <c r="RSI17" s="232"/>
      <c r="RSJ17" s="233"/>
      <c r="RSK17" s="233"/>
      <c r="RSL17" s="233"/>
      <c r="RSM17" s="233"/>
      <c r="RSN17" s="233"/>
      <c r="RSO17" s="233"/>
      <c r="RSP17" s="232"/>
      <c r="RSQ17" s="233"/>
      <c r="RSR17" s="233"/>
      <c r="RSS17" s="233"/>
      <c r="RST17" s="233"/>
      <c r="RSU17" s="233"/>
      <c r="RSV17" s="233"/>
      <c r="RSW17" s="232"/>
      <c r="RSX17" s="233"/>
      <c r="RSY17" s="233"/>
      <c r="RSZ17" s="233"/>
      <c r="RTA17" s="233"/>
      <c r="RTB17" s="233"/>
      <c r="RTC17" s="233"/>
      <c r="RTD17" s="232"/>
      <c r="RTE17" s="233"/>
      <c r="RTF17" s="233"/>
      <c r="RTG17" s="233"/>
      <c r="RTH17" s="233"/>
      <c r="RTI17" s="233"/>
      <c r="RTJ17" s="233"/>
      <c r="RTK17" s="232"/>
      <c r="RTL17" s="233"/>
      <c r="RTM17" s="233"/>
      <c r="RTN17" s="233"/>
      <c r="RTO17" s="233"/>
      <c r="RTP17" s="233"/>
      <c r="RTQ17" s="233"/>
      <c r="RTR17" s="232"/>
      <c r="RTS17" s="233"/>
      <c r="RTT17" s="233"/>
      <c r="RTU17" s="233"/>
      <c r="RTV17" s="233"/>
      <c r="RTW17" s="233"/>
      <c r="RTX17" s="233"/>
      <c r="RTY17" s="232"/>
      <c r="RTZ17" s="233"/>
      <c r="RUA17" s="233"/>
      <c r="RUB17" s="233"/>
      <c r="RUC17" s="233"/>
      <c r="RUD17" s="233"/>
      <c r="RUE17" s="233"/>
      <c r="RUF17" s="232"/>
      <c r="RUG17" s="233"/>
      <c r="RUH17" s="233"/>
      <c r="RUI17" s="233"/>
      <c r="RUJ17" s="233"/>
      <c r="RUK17" s="233"/>
      <c r="RUL17" s="233"/>
      <c r="RUM17" s="232"/>
      <c r="RUN17" s="233"/>
      <c r="RUO17" s="233"/>
      <c r="RUP17" s="233"/>
      <c r="RUQ17" s="233"/>
      <c r="RUR17" s="233"/>
      <c r="RUS17" s="233"/>
      <c r="RUT17" s="232"/>
      <c r="RUU17" s="233"/>
      <c r="RUV17" s="233"/>
      <c r="RUW17" s="233"/>
      <c r="RUX17" s="233"/>
      <c r="RUY17" s="233"/>
      <c r="RUZ17" s="233"/>
      <c r="RVA17" s="232"/>
      <c r="RVB17" s="233"/>
      <c r="RVC17" s="233"/>
      <c r="RVD17" s="233"/>
      <c r="RVE17" s="233"/>
      <c r="RVF17" s="233"/>
      <c r="RVG17" s="233"/>
      <c r="RVH17" s="232"/>
      <c r="RVI17" s="233"/>
      <c r="RVJ17" s="233"/>
      <c r="RVK17" s="233"/>
      <c r="RVL17" s="233"/>
      <c r="RVM17" s="233"/>
      <c r="RVN17" s="233"/>
      <c r="RVO17" s="232"/>
      <c r="RVP17" s="233"/>
      <c r="RVQ17" s="233"/>
      <c r="RVR17" s="233"/>
      <c r="RVS17" s="233"/>
      <c r="RVT17" s="233"/>
      <c r="RVU17" s="233"/>
      <c r="RVV17" s="232"/>
      <c r="RVW17" s="233"/>
      <c r="RVX17" s="233"/>
      <c r="RVY17" s="233"/>
      <c r="RVZ17" s="233"/>
      <c r="RWA17" s="233"/>
      <c r="RWB17" s="233"/>
      <c r="RWC17" s="232"/>
      <c r="RWD17" s="233"/>
      <c r="RWE17" s="233"/>
      <c r="RWF17" s="233"/>
      <c r="RWG17" s="233"/>
      <c r="RWH17" s="233"/>
      <c r="RWI17" s="233"/>
      <c r="RWJ17" s="232"/>
      <c r="RWK17" s="233"/>
      <c r="RWL17" s="233"/>
      <c r="RWM17" s="233"/>
      <c r="RWN17" s="233"/>
      <c r="RWO17" s="233"/>
      <c r="RWP17" s="233"/>
      <c r="RWQ17" s="232"/>
      <c r="RWR17" s="233"/>
      <c r="RWS17" s="233"/>
      <c r="RWT17" s="233"/>
      <c r="RWU17" s="233"/>
      <c r="RWV17" s="233"/>
      <c r="RWW17" s="233"/>
      <c r="RWX17" s="232"/>
      <c r="RWY17" s="233"/>
      <c r="RWZ17" s="233"/>
      <c r="RXA17" s="233"/>
      <c r="RXB17" s="233"/>
      <c r="RXC17" s="233"/>
      <c r="RXD17" s="233"/>
      <c r="RXE17" s="232"/>
      <c r="RXF17" s="233"/>
      <c r="RXG17" s="233"/>
      <c r="RXH17" s="233"/>
      <c r="RXI17" s="233"/>
      <c r="RXJ17" s="233"/>
      <c r="RXK17" s="233"/>
      <c r="RXL17" s="232"/>
      <c r="RXM17" s="233"/>
      <c r="RXN17" s="233"/>
      <c r="RXO17" s="233"/>
      <c r="RXP17" s="233"/>
      <c r="RXQ17" s="233"/>
      <c r="RXR17" s="233"/>
      <c r="RXS17" s="232"/>
      <c r="RXT17" s="233"/>
      <c r="RXU17" s="233"/>
      <c r="RXV17" s="233"/>
      <c r="RXW17" s="233"/>
      <c r="RXX17" s="233"/>
      <c r="RXY17" s="233"/>
      <c r="RXZ17" s="232"/>
      <c r="RYA17" s="233"/>
      <c r="RYB17" s="233"/>
      <c r="RYC17" s="233"/>
      <c r="RYD17" s="233"/>
      <c r="RYE17" s="233"/>
      <c r="RYF17" s="233"/>
      <c r="RYG17" s="232"/>
      <c r="RYH17" s="233"/>
      <c r="RYI17" s="233"/>
      <c r="RYJ17" s="233"/>
      <c r="RYK17" s="233"/>
      <c r="RYL17" s="233"/>
      <c r="RYM17" s="233"/>
      <c r="RYN17" s="232"/>
      <c r="RYO17" s="233"/>
      <c r="RYP17" s="233"/>
      <c r="RYQ17" s="233"/>
      <c r="RYR17" s="233"/>
      <c r="RYS17" s="233"/>
      <c r="RYT17" s="233"/>
      <c r="RYU17" s="232"/>
      <c r="RYV17" s="233"/>
      <c r="RYW17" s="233"/>
      <c r="RYX17" s="233"/>
      <c r="RYY17" s="233"/>
      <c r="RYZ17" s="233"/>
      <c r="RZA17" s="233"/>
      <c r="RZB17" s="232"/>
      <c r="RZC17" s="233"/>
      <c r="RZD17" s="233"/>
      <c r="RZE17" s="233"/>
      <c r="RZF17" s="233"/>
      <c r="RZG17" s="233"/>
      <c r="RZH17" s="233"/>
      <c r="RZI17" s="232"/>
      <c r="RZJ17" s="233"/>
      <c r="RZK17" s="233"/>
      <c r="RZL17" s="233"/>
      <c r="RZM17" s="233"/>
      <c r="RZN17" s="233"/>
      <c r="RZO17" s="233"/>
      <c r="RZP17" s="232"/>
      <c r="RZQ17" s="233"/>
      <c r="RZR17" s="233"/>
      <c r="RZS17" s="233"/>
      <c r="RZT17" s="233"/>
      <c r="RZU17" s="233"/>
      <c r="RZV17" s="233"/>
      <c r="RZW17" s="232"/>
      <c r="RZX17" s="233"/>
      <c r="RZY17" s="233"/>
      <c r="RZZ17" s="233"/>
      <c r="SAA17" s="233"/>
      <c r="SAB17" s="233"/>
      <c r="SAC17" s="233"/>
      <c r="SAD17" s="232"/>
      <c r="SAE17" s="233"/>
      <c r="SAF17" s="233"/>
      <c r="SAG17" s="233"/>
      <c r="SAH17" s="233"/>
      <c r="SAI17" s="233"/>
      <c r="SAJ17" s="233"/>
      <c r="SAK17" s="232"/>
      <c r="SAL17" s="233"/>
      <c r="SAM17" s="233"/>
      <c r="SAN17" s="233"/>
      <c r="SAO17" s="233"/>
      <c r="SAP17" s="233"/>
      <c r="SAQ17" s="233"/>
      <c r="SAR17" s="232"/>
      <c r="SAS17" s="233"/>
      <c r="SAT17" s="233"/>
      <c r="SAU17" s="233"/>
      <c r="SAV17" s="233"/>
      <c r="SAW17" s="233"/>
      <c r="SAX17" s="233"/>
      <c r="SAY17" s="232"/>
      <c r="SAZ17" s="233"/>
      <c r="SBA17" s="233"/>
      <c r="SBB17" s="233"/>
      <c r="SBC17" s="233"/>
      <c r="SBD17" s="233"/>
      <c r="SBE17" s="233"/>
      <c r="SBF17" s="232"/>
      <c r="SBG17" s="233"/>
      <c r="SBH17" s="233"/>
      <c r="SBI17" s="233"/>
      <c r="SBJ17" s="233"/>
      <c r="SBK17" s="233"/>
      <c r="SBL17" s="233"/>
      <c r="SBM17" s="232"/>
      <c r="SBN17" s="233"/>
      <c r="SBO17" s="233"/>
      <c r="SBP17" s="233"/>
      <c r="SBQ17" s="233"/>
      <c r="SBR17" s="233"/>
      <c r="SBS17" s="233"/>
      <c r="SBT17" s="232"/>
      <c r="SBU17" s="233"/>
      <c r="SBV17" s="233"/>
      <c r="SBW17" s="233"/>
      <c r="SBX17" s="233"/>
      <c r="SBY17" s="233"/>
      <c r="SBZ17" s="233"/>
      <c r="SCA17" s="232"/>
      <c r="SCB17" s="233"/>
      <c r="SCC17" s="233"/>
      <c r="SCD17" s="233"/>
      <c r="SCE17" s="233"/>
      <c r="SCF17" s="233"/>
      <c r="SCG17" s="233"/>
      <c r="SCH17" s="232"/>
      <c r="SCI17" s="233"/>
      <c r="SCJ17" s="233"/>
      <c r="SCK17" s="233"/>
      <c r="SCL17" s="233"/>
      <c r="SCM17" s="233"/>
      <c r="SCN17" s="233"/>
      <c r="SCO17" s="232"/>
      <c r="SCP17" s="233"/>
      <c r="SCQ17" s="233"/>
      <c r="SCR17" s="233"/>
      <c r="SCS17" s="233"/>
      <c r="SCT17" s="233"/>
      <c r="SCU17" s="233"/>
      <c r="SCV17" s="232"/>
      <c r="SCW17" s="233"/>
      <c r="SCX17" s="233"/>
      <c r="SCY17" s="233"/>
      <c r="SCZ17" s="233"/>
      <c r="SDA17" s="233"/>
      <c r="SDB17" s="233"/>
      <c r="SDC17" s="232"/>
      <c r="SDD17" s="233"/>
      <c r="SDE17" s="233"/>
      <c r="SDF17" s="233"/>
      <c r="SDG17" s="233"/>
      <c r="SDH17" s="233"/>
      <c r="SDI17" s="233"/>
      <c r="SDJ17" s="232"/>
      <c r="SDK17" s="233"/>
      <c r="SDL17" s="233"/>
      <c r="SDM17" s="233"/>
      <c r="SDN17" s="233"/>
      <c r="SDO17" s="233"/>
      <c r="SDP17" s="233"/>
      <c r="SDQ17" s="232"/>
      <c r="SDR17" s="233"/>
      <c r="SDS17" s="233"/>
      <c r="SDT17" s="233"/>
      <c r="SDU17" s="233"/>
      <c r="SDV17" s="233"/>
      <c r="SDW17" s="233"/>
      <c r="SDX17" s="232"/>
      <c r="SDY17" s="233"/>
      <c r="SDZ17" s="233"/>
      <c r="SEA17" s="233"/>
      <c r="SEB17" s="233"/>
      <c r="SEC17" s="233"/>
      <c r="SED17" s="233"/>
      <c r="SEE17" s="232"/>
      <c r="SEF17" s="233"/>
      <c r="SEG17" s="233"/>
      <c r="SEH17" s="233"/>
      <c r="SEI17" s="233"/>
      <c r="SEJ17" s="233"/>
      <c r="SEK17" s="233"/>
      <c r="SEL17" s="232"/>
      <c r="SEM17" s="233"/>
      <c r="SEN17" s="233"/>
      <c r="SEO17" s="233"/>
      <c r="SEP17" s="233"/>
      <c r="SEQ17" s="233"/>
      <c r="SER17" s="233"/>
      <c r="SES17" s="232"/>
      <c r="SET17" s="233"/>
      <c r="SEU17" s="233"/>
      <c r="SEV17" s="233"/>
      <c r="SEW17" s="233"/>
      <c r="SEX17" s="233"/>
      <c r="SEY17" s="233"/>
      <c r="SEZ17" s="232"/>
      <c r="SFA17" s="233"/>
      <c r="SFB17" s="233"/>
      <c r="SFC17" s="233"/>
      <c r="SFD17" s="233"/>
      <c r="SFE17" s="233"/>
      <c r="SFF17" s="233"/>
      <c r="SFG17" s="232"/>
      <c r="SFH17" s="233"/>
      <c r="SFI17" s="233"/>
      <c r="SFJ17" s="233"/>
      <c r="SFK17" s="233"/>
      <c r="SFL17" s="233"/>
      <c r="SFM17" s="233"/>
      <c r="SFN17" s="232"/>
      <c r="SFO17" s="233"/>
      <c r="SFP17" s="233"/>
      <c r="SFQ17" s="233"/>
      <c r="SFR17" s="233"/>
      <c r="SFS17" s="233"/>
      <c r="SFT17" s="233"/>
      <c r="SFU17" s="232"/>
      <c r="SFV17" s="233"/>
      <c r="SFW17" s="233"/>
      <c r="SFX17" s="233"/>
      <c r="SFY17" s="233"/>
      <c r="SFZ17" s="233"/>
      <c r="SGA17" s="233"/>
      <c r="SGB17" s="232"/>
      <c r="SGC17" s="233"/>
      <c r="SGD17" s="233"/>
      <c r="SGE17" s="233"/>
      <c r="SGF17" s="233"/>
      <c r="SGG17" s="233"/>
      <c r="SGH17" s="233"/>
      <c r="SGI17" s="232"/>
      <c r="SGJ17" s="233"/>
      <c r="SGK17" s="233"/>
      <c r="SGL17" s="233"/>
      <c r="SGM17" s="233"/>
      <c r="SGN17" s="233"/>
      <c r="SGO17" s="233"/>
      <c r="SGP17" s="232"/>
      <c r="SGQ17" s="233"/>
      <c r="SGR17" s="233"/>
      <c r="SGS17" s="233"/>
      <c r="SGT17" s="233"/>
      <c r="SGU17" s="233"/>
      <c r="SGV17" s="233"/>
      <c r="SGW17" s="232"/>
      <c r="SGX17" s="233"/>
      <c r="SGY17" s="233"/>
      <c r="SGZ17" s="233"/>
      <c r="SHA17" s="233"/>
      <c r="SHB17" s="233"/>
      <c r="SHC17" s="233"/>
      <c r="SHD17" s="232"/>
      <c r="SHE17" s="233"/>
      <c r="SHF17" s="233"/>
      <c r="SHG17" s="233"/>
      <c r="SHH17" s="233"/>
      <c r="SHI17" s="233"/>
      <c r="SHJ17" s="233"/>
      <c r="SHK17" s="232"/>
      <c r="SHL17" s="233"/>
      <c r="SHM17" s="233"/>
      <c r="SHN17" s="233"/>
      <c r="SHO17" s="233"/>
      <c r="SHP17" s="233"/>
      <c r="SHQ17" s="233"/>
      <c r="SHR17" s="232"/>
      <c r="SHS17" s="233"/>
      <c r="SHT17" s="233"/>
      <c r="SHU17" s="233"/>
      <c r="SHV17" s="233"/>
      <c r="SHW17" s="233"/>
      <c r="SHX17" s="233"/>
      <c r="SHY17" s="232"/>
      <c r="SHZ17" s="233"/>
      <c r="SIA17" s="233"/>
      <c r="SIB17" s="233"/>
      <c r="SIC17" s="233"/>
      <c r="SID17" s="233"/>
      <c r="SIE17" s="233"/>
      <c r="SIF17" s="232"/>
      <c r="SIG17" s="233"/>
      <c r="SIH17" s="233"/>
      <c r="SII17" s="233"/>
      <c r="SIJ17" s="233"/>
      <c r="SIK17" s="233"/>
      <c r="SIL17" s="233"/>
      <c r="SIM17" s="232"/>
      <c r="SIN17" s="233"/>
      <c r="SIO17" s="233"/>
      <c r="SIP17" s="233"/>
      <c r="SIQ17" s="233"/>
      <c r="SIR17" s="233"/>
      <c r="SIS17" s="233"/>
      <c r="SIT17" s="232"/>
      <c r="SIU17" s="233"/>
      <c r="SIV17" s="233"/>
      <c r="SIW17" s="233"/>
      <c r="SIX17" s="233"/>
      <c r="SIY17" s="233"/>
      <c r="SIZ17" s="233"/>
      <c r="SJA17" s="232"/>
      <c r="SJB17" s="233"/>
      <c r="SJC17" s="233"/>
      <c r="SJD17" s="233"/>
      <c r="SJE17" s="233"/>
      <c r="SJF17" s="233"/>
      <c r="SJG17" s="233"/>
      <c r="SJH17" s="232"/>
      <c r="SJI17" s="233"/>
      <c r="SJJ17" s="233"/>
      <c r="SJK17" s="233"/>
      <c r="SJL17" s="233"/>
      <c r="SJM17" s="233"/>
      <c r="SJN17" s="233"/>
      <c r="SJO17" s="232"/>
      <c r="SJP17" s="233"/>
      <c r="SJQ17" s="233"/>
      <c r="SJR17" s="233"/>
      <c r="SJS17" s="233"/>
      <c r="SJT17" s="233"/>
      <c r="SJU17" s="233"/>
      <c r="SJV17" s="232"/>
      <c r="SJW17" s="233"/>
      <c r="SJX17" s="233"/>
      <c r="SJY17" s="233"/>
      <c r="SJZ17" s="233"/>
      <c r="SKA17" s="233"/>
      <c r="SKB17" s="233"/>
      <c r="SKC17" s="232"/>
      <c r="SKD17" s="233"/>
      <c r="SKE17" s="233"/>
      <c r="SKF17" s="233"/>
      <c r="SKG17" s="233"/>
      <c r="SKH17" s="233"/>
      <c r="SKI17" s="233"/>
      <c r="SKJ17" s="232"/>
      <c r="SKK17" s="233"/>
      <c r="SKL17" s="233"/>
      <c r="SKM17" s="233"/>
      <c r="SKN17" s="233"/>
      <c r="SKO17" s="233"/>
      <c r="SKP17" s="233"/>
      <c r="SKQ17" s="232"/>
      <c r="SKR17" s="233"/>
      <c r="SKS17" s="233"/>
      <c r="SKT17" s="233"/>
      <c r="SKU17" s="233"/>
      <c r="SKV17" s="233"/>
      <c r="SKW17" s="233"/>
      <c r="SKX17" s="232"/>
      <c r="SKY17" s="233"/>
      <c r="SKZ17" s="233"/>
      <c r="SLA17" s="233"/>
      <c r="SLB17" s="233"/>
      <c r="SLC17" s="233"/>
      <c r="SLD17" s="233"/>
      <c r="SLE17" s="232"/>
      <c r="SLF17" s="233"/>
      <c r="SLG17" s="233"/>
      <c r="SLH17" s="233"/>
      <c r="SLI17" s="233"/>
      <c r="SLJ17" s="233"/>
      <c r="SLK17" s="233"/>
      <c r="SLL17" s="232"/>
      <c r="SLM17" s="233"/>
      <c r="SLN17" s="233"/>
      <c r="SLO17" s="233"/>
      <c r="SLP17" s="233"/>
      <c r="SLQ17" s="233"/>
      <c r="SLR17" s="233"/>
      <c r="SLS17" s="232"/>
      <c r="SLT17" s="233"/>
      <c r="SLU17" s="233"/>
      <c r="SLV17" s="233"/>
      <c r="SLW17" s="233"/>
      <c r="SLX17" s="233"/>
      <c r="SLY17" s="233"/>
      <c r="SLZ17" s="232"/>
      <c r="SMA17" s="233"/>
      <c r="SMB17" s="233"/>
      <c r="SMC17" s="233"/>
      <c r="SMD17" s="233"/>
      <c r="SME17" s="233"/>
      <c r="SMF17" s="233"/>
      <c r="SMG17" s="232"/>
      <c r="SMH17" s="233"/>
      <c r="SMI17" s="233"/>
      <c r="SMJ17" s="233"/>
      <c r="SMK17" s="233"/>
      <c r="SML17" s="233"/>
      <c r="SMM17" s="233"/>
      <c r="SMN17" s="232"/>
      <c r="SMO17" s="233"/>
      <c r="SMP17" s="233"/>
      <c r="SMQ17" s="233"/>
      <c r="SMR17" s="233"/>
      <c r="SMS17" s="233"/>
      <c r="SMT17" s="233"/>
      <c r="SMU17" s="232"/>
      <c r="SMV17" s="233"/>
      <c r="SMW17" s="233"/>
      <c r="SMX17" s="233"/>
      <c r="SMY17" s="233"/>
      <c r="SMZ17" s="233"/>
      <c r="SNA17" s="233"/>
      <c r="SNB17" s="232"/>
      <c r="SNC17" s="233"/>
      <c r="SND17" s="233"/>
      <c r="SNE17" s="233"/>
      <c r="SNF17" s="233"/>
      <c r="SNG17" s="233"/>
      <c r="SNH17" s="233"/>
      <c r="SNI17" s="232"/>
      <c r="SNJ17" s="233"/>
      <c r="SNK17" s="233"/>
      <c r="SNL17" s="233"/>
      <c r="SNM17" s="233"/>
      <c r="SNN17" s="233"/>
      <c r="SNO17" s="233"/>
      <c r="SNP17" s="232"/>
      <c r="SNQ17" s="233"/>
      <c r="SNR17" s="233"/>
      <c r="SNS17" s="233"/>
      <c r="SNT17" s="233"/>
      <c r="SNU17" s="233"/>
      <c r="SNV17" s="233"/>
      <c r="SNW17" s="232"/>
      <c r="SNX17" s="233"/>
      <c r="SNY17" s="233"/>
      <c r="SNZ17" s="233"/>
      <c r="SOA17" s="233"/>
      <c r="SOB17" s="233"/>
      <c r="SOC17" s="233"/>
      <c r="SOD17" s="232"/>
      <c r="SOE17" s="233"/>
      <c r="SOF17" s="233"/>
      <c r="SOG17" s="233"/>
      <c r="SOH17" s="233"/>
      <c r="SOI17" s="233"/>
      <c r="SOJ17" s="233"/>
      <c r="SOK17" s="232"/>
      <c r="SOL17" s="233"/>
      <c r="SOM17" s="233"/>
      <c r="SON17" s="233"/>
      <c r="SOO17" s="233"/>
      <c r="SOP17" s="233"/>
      <c r="SOQ17" s="233"/>
      <c r="SOR17" s="232"/>
      <c r="SOS17" s="233"/>
      <c r="SOT17" s="233"/>
      <c r="SOU17" s="233"/>
      <c r="SOV17" s="233"/>
      <c r="SOW17" s="233"/>
      <c r="SOX17" s="233"/>
      <c r="SOY17" s="232"/>
      <c r="SOZ17" s="233"/>
      <c r="SPA17" s="233"/>
      <c r="SPB17" s="233"/>
      <c r="SPC17" s="233"/>
      <c r="SPD17" s="233"/>
      <c r="SPE17" s="233"/>
      <c r="SPF17" s="232"/>
      <c r="SPG17" s="233"/>
      <c r="SPH17" s="233"/>
      <c r="SPI17" s="233"/>
      <c r="SPJ17" s="233"/>
      <c r="SPK17" s="233"/>
      <c r="SPL17" s="233"/>
      <c r="SPM17" s="232"/>
      <c r="SPN17" s="233"/>
      <c r="SPO17" s="233"/>
      <c r="SPP17" s="233"/>
      <c r="SPQ17" s="233"/>
      <c r="SPR17" s="233"/>
      <c r="SPS17" s="233"/>
      <c r="SPT17" s="232"/>
      <c r="SPU17" s="233"/>
      <c r="SPV17" s="233"/>
      <c r="SPW17" s="233"/>
      <c r="SPX17" s="233"/>
      <c r="SPY17" s="233"/>
      <c r="SPZ17" s="233"/>
      <c r="SQA17" s="232"/>
      <c r="SQB17" s="233"/>
      <c r="SQC17" s="233"/>
      <c r="SQD17" s="233"/>
      <c r="SQE17" s="233"/>
      <c r="SQF17" s="233"/>
      <c r="SQG17" s="233"/>
      <c r="SQH17" s="232"/>
      <c r="SQI17" s="233"/>
      <c r="SQJ17" s="233"/>
      <c r="SQK17" s="233"/>
      <c r="SQL17" s="233"/>
      <c r="SQM17" s="233"/>
      <c r="SQN17" s="233"/>
      <c r="SQO17" s="232"/>
      <c r="SQP17" s="233"/>
      <c r="SQQ17" s="233"/>
      <c r="SQR17" s="233"/>
      <c r="SQS17" s="233"/>
      <c r="SQT17" s="233"/>
      <c r="SQU17" s="233"/>
      <c r="SQV17" s="232"/>
      <c r="SQW17" s="233"/>
      <c r="SQX17" s="233"/>
      <c r="SQY17" s="233"/>
      <c r="SQZ17" s="233"/>
      <c r="SRA17" s="233"/>
      <c r="SRB17" s="233"/>
      <c r="SRC17" s="232"/>
      <c r="SRD17" s="233"/>
      <c r="SRE17" s="233"/>
      <c r="SRF17" s="233"/>
      <c r="SRG17" s="233"/>
      <c r="SRH17" s="233"/>
      <c r="SRI17" s="233"/>
      <c r="SRJ17" s="232"/>
      <c r="SRK17" s="233"/>
      <c r="SRL17" s="233"/>
      <c r="SRM17" s="233"/>
      <c r="SRN17" s="233"/>
      <c r="SRO17" s="233"/>
      <c r="SRP17" s="233"/>
      <c r="SRQ17" s="232"/>
      <c r="SRR17" s="233"/>
      <c r="SRS17" s="233"/>
      <c r="SRT17" s="233"/>
      <c r="SRU17" s="233"/>
      <c r="SRV17" s="233"/>
      <c r="SRW17" s="233"/>
      <c r="SRX17" s="232"/>
      <c r="SRY17" s="233"/>
      <c r="SRZ17" s="233"/>
      <c r="SSA17" s="233"/>
      <c r="SSB17" s="233"/>
      <c r="SSC17" s="233"/>
      <c r="SSD17" s="233"/>
      <c r="SSE17" s="232"/>
      <c r="SSF17" s="233"/>
      <c r="SSG17" s="233"/>
      <c r="SSH17" s="233"/>
      <c r="SSI17" s="233"/>
      <c r="SSJ17" s="233"/>
      <c r="SSK17" s="233"/>
      <c r="SSL17" s="232"/>
      <c r="SSM17" s="233"/>
      <c r="SSN17" s="233"/>
      <c r="SSO17" s="233"/>
      <c r="SSP17" s="233"/>
      <c r="SSQ17" s="233"/>
      <c r="SSR17" s="233"/>
      <c r="SSS17" s="232"/>
      <c r="SST17" s="233"/>
      <c r="SSU17" s="233"/>
      <c r="SSV17" s="233"/>
      <c r="SSW17" s="233"/>
      <c r="SSX17" s="233"/>
      <c r="SSY17" s="233"/>
      <c r="SSZ17" s="232"/>
      <c r="STA17" s="233"/>
      <c r="STB17" s="233"/>
      <c r="STC17" s="233"/>
      <c r="STD17" s="233"/>
      <c r="STE17" s="233"/>
      <c r="STF17" s="233"/>
      <c r="STG17" s="232"/>
      <c r="STH17" s="233"/>
      <c r="STI17" s="233"/>
      <c r="STJ17" s="233"/>
      <c r="STK17" s="233"/>
      <c r="STL17" s="233"/>
      <c r="STM17" s="233"/>
      <c r="STN17" s="232"/>
      <c r="STO17" s="233"/>
      <c r="STP17" s="233"/>
      <c r="STQ17" s="233"/>
      <c r="STR17" s="233"/>
      <c r="STS17" s="233"/>
      <c r="STT17" s="233"/>
      <c r="STU17" s="232"/>
      <c r="STV17" s="233"/>
      <c r="STW17" s="233"/>
      <c r="STX17" s="233"/>
      <c r="STY17" s="233"/>
      <c r="STZ17" s="233"/>
      <c r="SUA17" s="233"/>
      <c r="SUB17" s="232"/>
      <c r="SUC17" s="233"/>
      <c r="SUD17" s="233"/>
      <c r="SUE17" s="233"/>
      <c r="SUF17" s="233"/>
      <c r="SUG17" s="233"/>
      <c r="SUH17" s="233"/>
      <c r="SUI17" s="232"/>
      <c r="SUJ17" s="233"/>
      <c r="SUK17" s="233"/>
      <c r="SUL17" s="233"/>
      <c r="SUM17" s="233"/>
      <c r="SUN17" s="233"/>
      <c r="SUO17" s="233"/>
      <c r="SUP17" s="232"/>
      <c r="SUQ17" s="233"/>
      <c r="SUR17" s="233"/>
      <c r="SUS17" s="233"/>
      <c r="SUT17" s="233"/>
      <c r="SUU17" s="233"/>
      <c r="SUV17" s="233"/>
      <c r="SUW17" s="232"/>
      <c r="SUX17" s="233"/>
      <c r="SUY17" s="233"/>
      <c r="SUZ17" s="233"/>
      <c r="SVA17" s="233"/>
      <c r="SVB17" s="233"/>
      <c r="SVC17" s="233"/>
      <c r="SVD17" s="232"/>
      <c r="SVE17" s="233"/>
      <c r="SVF17" s="233"/>
      <c r="SVG17" s="233"/>
      <c r="SVH17" s="233"/>
      <c r="SVI17" s="233"/>
      <c r="SVJ17" s="233"/>
      <c r="SVK17" s="232"/>
      <c r="SVL17" s="233"/>
      <c r="SVM17" s="233"/>
      <c r="SVN17" s="233"/>
      <c r="SVO17" s="233"/>
      <c r="SVP17" s="233"/>
      <c r="SVQ17" s="233"/>
      <c r="SVR17" s="232"/>
      <c r="SVS17" s="233"/>
      <c r="SVT17" s="233"/>
      <c r="SVU17" s="233"/>
      <c r="SVV17" s="233"/>
      <c r="SVW17" s="233"/>
      <c r="SVX17" s="233"/>
      <c r="SVY17" s="232"/>
      <c r="SVZ17" s="233"/>
      <c r="SWA17" s="233"/>
      <c r="SWB17" s="233"/>
      <c r="SWC17" s="233"/>
      <c r="SWD17" s="233"/>
      <c r="SWE17" s="233"/>
      <c r="SWF17" s="232"/>
      <c r="SWG17" s="233"/>
      <c r="SWH17" s="233"/>
      <c r="SWI17" s="233"/>
      <c r="SWJ17" s="233"/>
      <c r="SWK17" s="233"/>
      <c r="SWL17" s="233"/>
      <c r="SWM17" s="232"/>
      <c r="SWN17" s="233"/>
      <c r="SWO17" s="233"/>
      <c r="SWP17" s="233"/>
      <c r="SWQ17" s="233"/>
      <c r="SWR17" s="233"/>
      <c r="SWS17" s="233"/>
      <c r="SWT17" s="232"/>
      <c r="SWU17" s="233"/>
      <c r="SWV17" s="233"/>
      <c r="SWW17" s="233"/>
      <c r="SWX17" s="233"/>
      <c r="SWY17" s="233"/>
      <c r="SWZ17" s="233"/>
      <c r="SXA17" s="232"/>
      <c r="SXB17" s="233"/>
      <c r="SXC17" s="233"/>
      <c r="SXD17" s="233"/>
      <c r="SXE17" s="233"/>
      <c r="SXF17" s="233"/>
      <c r="SXG17" s="233"/>
      <c r="SXH17" s="232"/>
      <c r="SXI17" s="233"/>
      <c r="SXJ17" s="233"/>
      <c r="SXK17" s="233"/>
      <c r="SXL17" s="233"/>
      <c r="SXM17" s="233"/>
      <c r="SXN17" s="233"/>
      <c r="SXO17" s="232"/>
      <c r="SXP17" s="233"/>
      <c r="SXQ17" s="233"/>
      <c r="SXR17" s="233"/>
      <c r="SXS17" s="233"/>
      <c r="SXT17" s="233"/>
      <c r="SXU17" s="233"/>
      <c r="SXV17" s="232"/>
      <c r="SXW17" s="233"/>
      <c r="SXX17" s="233"/>
      <c r="SXY17" s="233"/>
      <c r="SXZ17" s="233"/>
      <c r="SYA17" s="233"/>
      <c r="SYB17" s="233"/>
      <c r="SYC17" s="232"/>
      <c r="SYD17" s="233"/>
      <c r="SYE17" s="233"/>
      <c r="SYF17" s="233"/>
      <c r="SYG17" s="233"/>
      <c r="SYH17" s="233"/>
      <c r="SYI17" s="233"/>
      <c r="SYJ17" s="232"/>
      <c r="SYK17" s="233"/>
      <c r="SYL17" s="233"/>
      <c r="SYM17" s="233"/>
      <c r="SYN17" s="233"/>
      <c r="SYO17" s="233"/>
      <c r="SYP17" s="233"/>
      <c r="SYQ17" s="232"/>
      <c r="SYR17" s="233"/>
      <c r="SYS17" s="233"/>
      <c r="SYT17" s="233"/>
      <c r="SYU17" s="233"/>
      <c r="SYV17" s="233"/>
      <c r="SYW17" s="233"/>
      <c r="SYX17" s="232"/>
      <c r="SYY17" s="233"/>
      <c r="SYZ17" s="233"/>
      <c r="SZA17" s="233"/>
      <c r="SZB17" s="233"/>
      <c r="SZC17" s="233"/>
      <c r="SZD17" s="233"/>
      <c r="SZE17" s="232"/>
      <c r="SZF17" s="233"/>
      <c r="SZG17" s="233"/>
      <c r="SZH17" s="233"/>
      <c r="SZI17" s="233"/>
      <c r="SZJ17" s="233"/>
      <c r="SZK17" s="233"/>
      <c r="SZL17" s="232"/>
      <c r="SZM17" s="233"/>
      <c r="SZN17" s="233"/>
      <c r="SZO17" s="233"/>
      <c r="SZP17" s="233"/>
      <c r="SZQ17" s="233"/>
      <c r="SZR17" s="233"/>
      <c r="SZS17" s="232"/>
      <c r="SZT17" s="233"/>
      <c r="SZU17" s="233"/>
      <c r="SZV17" s="233"/>
      <c r="SZW17" s="233"/>
      <c r="SZX17" s="233"/>
      <c r="SZY17" s="233"/>
      <c r="SZZ17" s="232"/>
      <c r="TAA17" s="233"/>
      <c r="TAB17" s="233"/>
      <c r="TAC17" s="233"/>
      <c r="TAD17" s="233"/>
      <c r="TAE17" s="233"/>
      <c r="TAF17" s="233"/>
      <c r="TAG17" s="232"/>
      <c r="TAH17" s="233"/>
      <c r="TAI17" s="233"/>
      <c r="TAJ17" s="233"/>
      <c r="TAK17" s="233"/>
      <c r="TAL17" s="233"/>
      <c r="TAM17" s="233"/>
      <c r="TAN17" s="232"/>
      <c r="TAO17" s="233"/>
      <c r="TAP17" s="233"/>
      <c r="TAQ17" s="233"/>
      <c r="TAR17" s="233"/>
      <c r="TAS17" s="233"/>
      <c r="TAT17" s="233"/>
      <c r="TAU17" s="232"/>
      <c r="TAV17" s="233"/>
      <c r="TAW17" s="233"/>
      <c r="TAX17" s="233"/>
      <c r="TAY17" s="233"/>
      <c r="TAZ17" s="233"/>
      <c r="TBA17" s="233"/>
      <c r="TBB17" s="232"/>
      <c r="TBC17" s="233"/>
      <c r="TBD17" s="233"/>
      <c r="TBE17" s="233"/>
      <c r="TBF17" s="233"/>
      <c r="TBG17" s="233"/>
      <c r="TBH17" s="233"/>
      <c r="TBI17" s="232"/>
      <c r="TBJ17" s="233"/>
      <c r="TBK17" s="233"/>
      <c r="TBL17" s="233"/>
      <c r="TBM17" s="233"/>
      <c r="TBN17" s="233"/>
      <c r="TBO17" s="233"/>
      <c r="TBP17" s="232"/>
      <c r="TBQ17" s="233"/>
      <c r="TBR17" s="233"/>
      <c r="TBS17" s="233"/>
      <c r="TBT17" s="233"/>
      <c r="TBU17" s="233"/>
      <c r="TBV17" s="233"/>
      <c r="TBW17" s="232"/>
      <c r="TBX17" s="233"/>
      <c r="TBY17" s="233"/>
      <c r="TBZ17" s="233"/>
      <c r="TCA17" s="233"/>
      <c r="TCB17" s="233"/>
      <c r="TCC17" s="233"/>
      <c r="TCD17" s="232"/>
      <c r="TCE17" s="233"/>
      <c r="TCF17" s="233"/>
      <c r="TCG17" s="233"/>
      <c r="TCH17" s="233"/>
      <c r="TCI17" s="233"/>
      <c r="TCJ17" s="233"/>
      <c r="TCK17" s="232"/>
      <c r="TCL17" s="233"/>
      <c r="TCM17" s="233"/>
      <c r="TCN17" s="233"/>
      <c r="TCO17" s="233"/>
      <c r="TCP17" s="233"/>
      <c r="TCQ17" s="233"/>
      <c r="TCR17" s="232"/>
      <c r="TCS17" s="233"/>
      <c r="TCT17" s="233"/>
      <c r="TCU17" s="233"/>
      <c r="TCV17" s="233"/>
      <c r="TCW17" s="233"/>
      <c r="TCX17" s="233"/>
      <c r="TCY17" s="232"/>
      <c r="TCZ17" s="233"/>
      <c r="TDA17" s="233"/>
      <c r="TDB17" s="233"/>
      <c r="TDC17" s="233"/>
      <c r="TDD17" s="233"/>
      <c r="TDE17" s="233"/>
      <c r="TDF17" s="232"/>
      <c r="TDG17" s="233"/>
      <c r="TDH17" s="233"/>
      <c r="TDI17" s="233"/>
      <c r="TDJ17" s="233"/>
      <c r="TDK17" s="233"/>
      <c r="TDL17" s="233"/>
      <c r="TDM17" s="232"/>
      <c r="TDN17" s="233"/>
      <c r="TDO17" s="233"/>
      <c r="TDP17" s="233"/>
      <c r="TDQ17" s="233"/>
      <c r="TDR17" s="233"/>
      <c r="TDS17" s="233"/>
      <c r="TDT17" s="232"/>
      <c r="TDU17" s="233"/>
      <c r="TDV17" s="233"/>
      <c r="TDW17" s="233"/>
      <c r="TDX17" s="233"/>
      <c r="TDY17" s="233"/>
      <c r="TDZ17" s="233"/>
      <c r="TEA17" s="232"/>
      <c r="TEB17" s="233"/>
      <c r="TEC17" s="233"/>
      <c r="TED17" s="233"/>
      <c r="TEE17" s="233"/>
      <c r="TEF17" s="233"/>
      <c r="TEG17" s="233"/>
      <c r="TEH17" s="232"/>
      <c r="TEI17" s="233"/>
      <c r="TEJ17" s="233"/>
      <c r="TEK17" s="233"/>
      <c r="TEL17" s="233"/>
      <c r="TEM17" s="233"/>
      <c r="TEN17" s="233"/>
      <c r="TEO17" s="232"/>
      <c r="TEP17" s="233"/>
      <c r="TEQ17" s="233"/>
      <c r="TER17" s="233"/>
      <c r="TES17" s="233"/>
      <c r="TET17" s="233"/>
      <c r="TEU17" s="233"/>
      <c r="TEV17" s="232"/>
      <c r="TEW17" s="233"/>
      <c r="TEX17" s="233"/>
      <c r="TEY17" s="233"/>
      <c r="TEZ17" s="233"/>
      <c r="TFA17" s="233"/>
      <c r="TFB17" s="233"/>
      <c r="TFC17" s="232"/>
      <c r="TFD17" s="233"/>
      <c r="TFE17" s="233"/>
      <c r="TFF17" s="233"/>
      <c r="TFG17" s="233"/>
      <c r="TFH17" s="233"/>
      <c r="TFI17" s="233"/>
      <c r="TFJ17" s="232"/>
      <c r="TFK17" s="233"/>
      <c r="TFL17" s="233"/>
      <c r="TFM17" s="233"/>
      <c r="TFN17" s="233"/>
      <c r="TFO17" s="233"/>
      <c r="TFP17" s="233"/>
      <c r="TFQ17" s="232"/>
      <c r="TFR17" s="233"/>
      <c r="TFS17" s="233"/>
      <c r="TFT17" s="233"/>
      <c r="TFU17" s="233"/>
      <c r="TFV17" s="233"/>
      <c r="TFW17" s="233"/>
      <c r="TFX17" s="232"/>
      <c r="TFY17" s="233"/>
      <c r="TFZ17" s="233"/>
      <c r="TGA17" s="233"/>
      <c r="TGB17" s="233"/>
      <c r="TGC17" s="233"/>
      <c r="TGD17" s="233"/>
      <c r="TGE17" s="232"/>
      <c r="TGF17" s="233"/>
      <c r="TGG17" s="233"/>
      <c r="TGH17" s="233"/>
      <c r="TGI17" s="233"/>
      <c r="TGJ17" s="233"/>
      <c r="TGK17" s="233"/>
      <c r="TGL17" s="232"/>
      <c r="TGM17" s="233"/>
      <c r="TGN17" s="233"/>
      <c r="TGO17" s="233"/>
      <c r="TGP17" s="233"/>
      <c r="TGQ17" s="233"/>
      <c r="TGR17" s="233"/>
      <c r="TGS17" s="232"/>
      <c r="TGT17" s="233"/>
      <c r="TGU17" s="233"/>
      <c r="TGV17" s="233"/>
      <c r="TGW17" s="233"/>
      <c r="TGX17" s="233"/>
      <c r="TGY17" s="233"/>
      <c r="TGZ17" s="232"/>
      <c r="THA17" s="233"/>
      <c r="THB17" s="233"/>
      <c r="THC17" s="233"/>
      <c r="THD17" s="233"/>
      <c r="THE17" s="233"/>
      <c r="THF17" s="233"/>
      <c r="THG17" s="232"/>
      <c r="THH17" s="233"/>
      <c r="THI17" s="233"/>
      <c r="THJ17" s="233"/>
      <c r="THK17" s="233"/>
      <c r="THL17" s="233"/>
      <c r="THM17" s="233"/>
      <c r="THN17" s="232"/>
      <c r="THO17" s="233"/>
      <c r="THP17" s="233"/>
      <c r="THQ17" s="233"/>
      <c r="THR17" s="233"/>
      <c r="THS17" s="233"/>
      <c r="THT17" s="233"/>
      <c r="THU17" s="232"/>
      <c r="THV17" s="233"/>
      <c r="THW17" s="233"/>
      <c r="THX17" s="233"/>
      <c r="THY17" s="233"/>
      <c r="THZ17" s="233"/>
      <c r="TIA17" s="233"/>
      <c r="TIB17" s="232"/>
      <c r="TIC17" s="233"/>
      <c r="TID17" s="233"/>
      <c r="TIE17" s="233"/>
      <c r="TIF17" s="233"/>
      <c r="TIG17" s="233"/>
      <c r="TIH17" s="233"/>
      <c r="TII17" s="232"/>
      <c r="TIJ17" s="233"/>
      <c r="TIK17" s="233"/>
      <c r="TIL17" s="233"/>
      <c r="TIM17" s="233"/>
      <c r="TIN17" s="233"/>
      <c r="TIO17" s="233"/>
      <c r="TIP17" s="232"/>
      <c r="TIQ17" s="233"/>
      <c r="TIR17" s="233"/>
      <c r="TIS17" s="233"/>
      <c r="TIT17" s="233"/>
      <c r="TIU17" s="233"/>
      <c r="TIV17" s="233"/>
      <c r="TIW17" s="232"/>
      <c r="TIX17" s="233"/>
      <c r="TIY17" s="233"/>
      <c r="TIZ17" s="233"/>
      <c r="TJA17" s="233"/>
      <c r="TJB17" s="233"/>
      <c r="TJC17" s="233"/>
      <c r="TJD17" s="232"/>
      <c r="TJE17" s="233"/>
      <c r="TJF17" s="233"/>
      <c r="TJG17" s="233"/>
      <c r="TJH17" s="233"/>
      <c r="TJI17" s="233"/>
      <c r="TJJ17" s="233"/>
      <c r="TJK17" s="232"/>
      <c r="TJL17" s="233"/>
      <c r="TJM17" s="233"/>
      <c r="TJN17" s="233"/>
      <c r="TJO17" s="233"/>
      <c r="TJP17" s="233"/>
      <c r="TJQ17" s="233"/>
      <c r="TJR17" s="232"/>
      <c r="TJS17" s="233"/>
      <c r="TJT17" s="233"/>
      <c r="TJU17" s="233"/>
      <c r="TJV17" s="233"/>
      <c r="TJW17" s="233"/>
      <c r="TJX17" s="233"/>
      <c r="TJY17" s="232"/>
      <c r="TJZ17" s="233"/>
      <c r="TKA17" s="233"/>
      <c r="TKB17" s="233"/>
      <c r="TKC17" s="233"/>
      <c r="TKD17" s="233"/>
      <c r="TKE17" s="233"/>
      <c r="TKF17" s="232"/>
      <c r="TKG17" s="233"/>
      <c r="TKH17" s="233"/>
      <c r="TKI17" s="233"/>
      <c r="TKJ17" s="233"/>
      <c r="TKK17" s="233"/>
      <c r="TKL17" s="233"/>
      <c r="TKM17" s="232"/>
      <c r="TKN17" s="233"/>
      <c r="TKO17" s="233"/>
      <c r="TKP17" s="233"/>
      <c r="TKQ17" s="233"/>
      <c r="TKR17" s="233"/>
      <c r="TKS17" s="233"/>
      <c r="TKT17" s="232"/>
      <c r="TKU17" s="233"/>
      <c r="TKV17" s="233"/>
      <c r="TKW17" s="233"/>
      <c r="TKX17" s="233"/>
      <c r="TKY17" s="233"/>
      <c r="TKZ17" s="233"/>
      <c r="TLA17" s="232"/>
      <c r="TLB17" s="233"/>
      <c r="TLC17" s="233"/>
      <c r="TLD17" s="233"/>
      <c r="TLE17" s="233"/>
      <c r="TLF17" s="233"/>
      <c r="TLG17" s="233"/>
      <c r="TLH17" s="232"/>
      <c r="TLI17" s="233"/>
      <c r="TLJ17" s="233"/>
      <c r="TLK17" s="233"/>
      <c r="TLL17" s="233"/>
      <c r="TLM17" s="233"/>
      <c r="TLN17" s="233"/>
      <c r="TLO17" s="232"/>
      <c r="TLP17" s="233"/>
      <c r="TLQ17" s="233"/>
      <c r="TLR17" s="233"/>
      <c r="TLS17" s="233"/>
      <c r="TLT17" s="233"/>
      <c r="TLU17" s="233"/>
      <c r="TLV17" s="232"/>
      <c r="TLW17" s="233"/>
      <c r="TLX17" s="233"/>
      <c r="TLY17" s="233"/>
      <c r="TLZ17" s="233"/>
      <c r="TMA17" s="233"/>
      <c r="TMB17" s="233"/>
      <c r="TMC17" s="232"/>
      <c r="TMD17" s="233"/>
      <c r="TME17" s="233"/>
      <c r="TMF17" s="233"/>
      <c r="TMG17" s="233"/>
      <c r="TMH17" s="233"/>
      <c r="TMI17" s="233"/>
      <c r="TMJ17" s="232"/>
      <c r="TMK17" s="233"/>
      <c r="TML17" s="233"/>
      <c r="TMM17" s="233"/>
      <c r="TMN17" s="233"/>
      <c r="TMO17" s="233"/>
      <c r="TMP17" s="233"/>
      <c r="TMQ17" s="232"/>
      <c r="TMR17" s="233"/>
      <c r="TMS17" s="233"/>
      <c r="TMT17" s="233"/>
      <c r="TMU17" s="233"/>
      <c r="TMV17" s="233"/>
      <c r="TMW17" s="233"/>
      <c r="TMX17" s="232"/>
      <c r="TMY17" s="233"/>
      <c r="TMZ17" s="233"/>
      <c r="TNA17" s="233"/>
      <c r="TNB17" s="233"/>
      <c r="TNC17" s="233"/>
      <c r="TND17" s="233"/>
      <c r="TNE17" s="232"/>
      <c r="TNF17" s="233"/>
      <c r="TNG17" s="233"/>
      <c r="TNH17" s="233"/>
      <c r="TNI17" s="233"/>
      <c r="TNJ17" s="233"/>
      <c r="TNK17" s="233"/>
      <c r="TNL17" s="232"/>
      <c r="TNM17" s="233"/>
      <c r="TNN17" s="233"/>
      <c r="TNO17" s="233"/>
      <c r="TNP17" s="233"/>
      <c r="TNQ17" s="233"/>
      <c r="TNR17" s="233"/>
      <c r="TNS17" s="232"/>
      <c r="TNT17" s="233"/>
      <c r="TNU17" s="233"/>
      <c r="TNV17" s="233"/>
      <c r="TNW17" s="233"/>
      <c r="TNX17" s="233"/>
      <c r="TNY17" s="233"/>
      <c r="TNZ17" s="232"/>
      <c r="TOA17" s="233"/>
      <c r="TOB17" s="233"/>
      <c r="TOC17" s="233"/>
      <c r="TOD17" s="233"/>
      <c r="TOE17" s="233"/>
      <c r="TOF17" s="233"/>
      <c r="TOG17" s="232"/>
      <c r="TOH17" s="233"/>
      <c r="TOI17" s="233"/>
      <c r="TOJ17" s="233"/>
      <c r="TOK17" s="233"/>
      <c r="TOL17" s="233"/>
      <c r="TOM17" s="233"/>
      <c r="TON17" s="232"/>
      <c r="TOO17" s="233"/>
      <c r="TOP17" s="233"/>
      <c r="TOQ17" s="233"/>
      <c r="TOR17" s="233"/>
      <c r="TOS17" s="233"/>
      <c r="TOT17" s="233"/>
      <c r="TOU17" s="232"/>
      <c r="TOV17" s="233"/>
      <c r="TOW17" s="233"/>
      <c r="TOX17" s="233"/>
      <c r="TOY17" s="233"/>
      <c r="TOZ17" s="233"/>
      <c r="TPA17" s="233"/>
      <c r="TPB17" s="232"/>
      <c r="TPC17" s="233"/>
      <c r="TPD17" s="233"/>
      <c r="TPE17" s="233"/>
      <c r="TPF17" s="233"/>
      <c r="TPG17" s="233"/>
      <c r="TPH17" s="233"/>
      <c r="TPI17" s="232"/>
      <c r="TPJ17" s="233"/>
      <c r="TPK17" s="233"/>
      <c r="TPL17" s="233"/>
      <c r="TPM17" s="233"/>
      <c r="TPN17" s="233"/>
      <c r="TPO17" s="233"/>
      <c r="TPP17" s="232"/>
      <c r="TPQ17" s="233"/>
      <c r="TPR17" s="233"/>
      <c r="TPS17" s="233"/>
      <c r="TPT17" s="233"/>
      <c r="TPU17" s="233"/>
      <c r="TPV17" s="233"/>
      <c r="TPW17" s="232"/>
      <c r="TPX17" s="233"/>
      <c r="TPY17" s="233"/>
      <c r="TPZ17" s="233"/>
      <c r="TQA17" s="233"/>
      <c r="TQB17" s="233"/>
      <c r="TQC17" s="233"/>
      <c r="TQD17" s="232"/>
      <c r="TQE17" s="233"/>
      <c r="TQF17" s="233"/>
      <c r="TQG17" s="233"/>
      <c r="TQH17" s="233"/>
      <c r="TQI17" s="233"/>
      <c r="TQJ17" s="233"/>
      <c r="TQK17" s="232"/>
      <c r="TQL17" s="233"/>
      <c r="TQM17" s="233"/>
      <c r="TQN17" s="233"/>
      <c r="TQO17" s="233"/>
      <c r="TQP17" s="233"/>
      <c r="TQQ17" s="233"/>
      <c r="TQR17" s="232"/>
      <c r="TQS17" s="233"/>
      <c r="TQT17" s="233"/>
      <c r="TQU17" s="233"/>
      <c r="TQV17" s="233"/>
      <c r="TQW17" s="233"/>
      <c r="TQX17" s="233"/>
      <c r="TQY17" s="232"/>
      <c r="TQZ17" s="233"/>
      <c r="TRA17" s="233"/>
      <c r="TRB17" s="233"/>
      <c r="TRC17" s="233"/>
      <c r="TRD17" s="233"/>
      <c r="TRE17" s="233"/>
      <c r="TRF17" s="232"/>
      <c r="TRG17" s="233"/>
      <c r="TRH17" s="233"/>
      <c r="TRI17" s="233"/>
      <c r="TRJ17" s="233"/>
      <c r="TRK17" s="233"/>
      <c r="TRL17" s="233"/>
      <c r="TRM17" s="232"/>
      <c r="TRN17" s="233"/>
      <c r="TRO17" s="233"/>
      <c r="TRP17" s="233"/>
      <c r="TRQ17" s="233"/>
      <c r="TRR17" s="233"/>
      <c r="TRS17" s="233"/>
      <c r="TRT17" s="232"/>
      <c r="TRU17" s="233"/>
      <c r="TRV17" s="233"/>
      <c r="TRW17" s="233"/>
      <c r="TRX17" s="233"/>
      <c r="TRY17" s="233"/>
      <c r="TRZ17" s="233"/>
      <c r="TSA17" s="232"/>
      <c r="TSB17" s="233"/>
      <c r="TSC17" s="233"/>
      <c r="TSD17" s="233"/>
      <c r="TSE17" s="233"/>
      <c r="TSF17" s="233"/>
      <c r="TSG17" s="233"/>
      <c r="TSH17" s="232"/>
      <c r="TSI17" s="233"/>
      <c r="TSJ17" s="233"/>
      <c r="TSK17" s="233"/>
      <c r="TSL17" s="233"/>
      <c r="TSM17" s="233"/>
      <c r="TSN17" s="233"/>
      <c r="TSO17" s="232"/>
      <c r="TSP17" s="233"/>
      <c r="TSQ17" s="233"/>
      <c r="TSR17" s="233"/>
      <c r="TSS17" s="233"/>
      <c r="TST17" s="233"/>
      <c r="TSU17" s="233"/>
      <c r="TSV17" s="232"/>
      <c r="TSW17" s="233"/>
      <c r="TSX17" s="233"/>
      <c r="TSY17" s="233"/>
      <c r="TSZ17" s="233"/>
      <c r="TTA17" s="233"/>
      <c r="TTB17" s="233"/>
      <c r="TTC17" s="232"/>
      <c r="TTD17" s="233"/>
      <c r="TTE17" s="233"/>
      <c r="TTF17" s="233"/>
      <c r="TTG17" s="233"/>
      <c r="TTH17" s="233"/>
      <c r="TTI17" s="233"/>
      <c r="TTJ17" s="232"/>
      <c r="TTK17" s="233"/>
      <c r="TTL17" s="233"/>
      <c r="TTM17" s="233"/>
      <c r="TTN17" s="233"/>
      <c r="TTO17" s="233"/>
      <c r="TTP17" s="233"/>
      <c r="TTQ17" s="232"/>
      <c r="TTR17" s="233"/>
      <c r="TTS17" s="233"/>
      <c r="TTT17" s="233"/>
      <c r="TTU17" s="233"/>
      <c r="TTV17" s="233"/>
      <c r="TTW17" s="233"/>
      <c r="TTX17" s="232"/>
      <c r="TTY17" s="233"/>
      <c r="TTZ17" s="233"/>
      <c r="TUA17" s="233"/>
      <c r="TUB17" s="233"/>
      <c r="TUC17" s="233"/>
      <c r="TUD17" s="233"/>
      <c r="TUE17" s="232"/>
      <c r="TUF17" s="233"/>
      <c r="TUG17" s="233"/>
      <c r="TUH17" s="233"/>
      <c r="TUI17" s="233"/>
      <c r="TUJ17" s="233"/>
      <c r="TUK17" s="233"/>
      <c r="TUL17" s="232"/>
      <c r="TUM17" s="233"/>
      <c r="TUN17" s="233"/>
      <c r="TUO17" s="233"/>
      <c r="TUP17" s="233"/>
      <c r="TUQ17" s="233"/>
      <c r="TUR17" s="233"/>
      <c r="TUS17" s="232"/>
      <c r="TUT17" s="233"/>
      <c r="TUU17" s="233"/>
      <c r="TUV17" s="233"/>
      <c r="TUW17" s="233"/>
      <c r="TUX17" s="233"/>
      <c r="TUY17" s="233"/>
      <c r="TUZ17" s="232"/>
      <c r="TVA17" s="233"/>
      <c r="TVB17" s="233"/>
      <c r="TVC17" s="233"/>
      <c r="TVD17" s="233"/>
      <c r="TVE17" s="233"/>
      <c r="TVF17" s="233"/>
      <c r="TVG17" s="232"/>
      <c r="TVH17" s="233"/>
      <c r="TVI17" s="233"/>
      <c r="TVJ17" s="233"/>
      <c r="TVK17" s="233"/>
      <c r="TVL17" s="233"/>
      <c r="TVM17" s="233"/>
      <c r="TVN17" s="232"/>
      <c r="TVO17" s="233"/>
      <c r="TVP17" s="233"/>
      <c r="TVQ17" s="233"/>
      <c r="TVR17" s="233"/>
      <c r="TVS17" s="233"/>
      <c r="TVT17" s="233"/>
      <c r="TVU17" s="232"/>
      <c r="TVV17" s="233"/>
      <c r="TVW17" s="233"/>
      <c r="TVX17" s="233"/>
      <c r="TVY17" s="233"/>
      <c r="TVZ17" s="233"/>
      <c r="TWA17" s="233"/>
      <c r="TWB17" s="232"/>
      <c r="TWC17" s="233"/>
      <c r="TWD17" s="233"/>
      <c r="TWE17" s="233"/>
      <c r="TWF17" s="233"/>
      <c r="TWG17" s="233"/>
      <c r="TWH17" s="233"/>
      <c r="TWI17" s="232"/>
      <c r="TWJ17" s="233"/>
      <c r="TWK17" s="233"/>
      <c r="TWL17" s="233"/>
      <c r="TWM17" s="233"/>
      <c r="TWN17" s="233"/>
      <c r="TWO17" s="233"/>
      <c r="TWP17" s="232"/>
      <c r="TWQ17" s="233"/>
      <c r="TWR17" s="233"/>
      <c r="TWS17" s="233"/>
      <c r="TWT17" s="233"/>
      <c r="TWU17" s="233"/>
      <c r="TWV17" s="233"/>
      <c r="TWW17" s="232"/>
      <c r="TWX17" s="233"/>
      <c r="TWY17" s="233"/>
      <c r="TWZ17" s="233"/>
      <c r="TXA17" s="233"/>
      <c r="TXB17" s="233"/>
      <c r="TXC17" s="233"/>
      <c r="TXD17" s="232"/>
      <c r="TXE17" s="233"/>
      <c r="TXF17" s="233"/>
      <c r="TXG17" s="233"/>
      <c r="TXH17" s="233"/>
      <c r="TXI17" s="233"/>
      <c r="TXJ17" s="233"/>
      <c r="TXK17" s="232"/>
      <c r="TXL17" s="233"/>
      <c r="TXM17" s="233"/>
      <c r="TXN17" s="233"/>
      <c r="TXO17" s="233"/>
      <c r="TXP17" s="233"/>
      <c r="TXQ17" s="233"/>
      <c r="TXR17" s="232"/>
      <c r="TXS17" s="233"/>
      <c r="TXT17" s="233"/>
      <c r="TXU17" s="233"/>
      <c r="TXV17" s="233"/>
      <c r="TXW17" s="233"/>
      <c r="TXX17" s="233"/>
      <c r="TXY17" s="232"/>
      <c r="TXZ17" s="233"/>
      <c r="TYA17" s="233"/>
      <c r="TYB17" s="233"/>
      <c r="TYC17" s="233"/>
      <c r="TYD17" s="233"/>
      <c r="TYE17" s="233"/>
      <c r="TYF17" s="232"/>
      <c r="TYG17" s="233"/>
      <c r="TYH17" s="233"/>
      <c r="TYI17" s="233"/>
      <c r="TYJ17" s="233"/>
      <c r="TYK17" s="233"/>
      <c r="TYL17" s="233"/>
      <c r="TYM17" s="232"/>
      <c r="TYN17" s="233"/>
      <c r="TYO17" s="233"/>
      <c r="TYP17" s="233"/>
      <c r="TYQ17" s="233"/>
      <c r="TYR17" s="233"/>
      <c r="TYS17" s="233"/>
      <c r="TYT17" s="232"/>
      <c r="TYU17" s="233"/>
      <c r="TYV17" s="233"/>
      <c r="TYW17" s="233"/>
      <c r="TYX17" s="233"/>
      <c r="TYY17" s="233"/>
      <c r="TYZ17" s="233"/>
      <c r="TZA17" s="232"/>
      <c r="TZB17" s="233"/>
      <c r="TZC17" s="233"/>
      <c r="TZD17" s="233"/>
      <c r="TZE17" s="233"/>
      <c r="TZF17" s="233"/>
      <c r="TZG17" s="233"/>
      <c r="TZH17" s="232"/>
      <c r="TZI17" s="233"/>
      <c r="TZJ17" s="233"/>
      <c r="TZK17" s="233"/>
      <c r="TZL17" s="233"/>
      <c r="TZM17" s="233"/>
      <c r="TZN17" s="233"/>
      <c r="TZO17" s="232"/>
      <c r="TZP17" s="233"/>
      <c r="TZQ17" s="233"/>
      <c r="TZR17" s="233"/>
      <c r="TZS17" s="233"/>
      <c r="TZT17" s="233"/>
      <c r="TZU17" s="233"/>
      <c r="TZV17" s="232"/>
      <c r="TZW17" s="233"/>
      <c r="TZX17" s="233"/>
      <c r="TZY17" s="233"/>
      <c r="TZZ17" s="233"/>
      <c r="UAA17" s="233"/>
      <c r="UAB17" s="233"/>
      <c r="UAC17" s="232"/>
      <c r="UAD17" s="233"/>
      <c r="UAE17" s="233"/>
      <c r="UAF17" s="233"/>
      <c r="UAG17" s="233"/>
      <c r="UAH17" s="233"/>
      <c r="UAI17" s="233"/>
      <c r="UAJ17" s="232"/>
      <c r="UAK17" s="233"/>
      <c r="UAL17" s="233"/>
      <c r="UAM17" s="233"/>
      <c r="UAN17" s="233"/>
      <c r="UAO17" s="233"/>
      <c r="UAP17" s="233"/>
      <c r="UAQ17" s="232"/>
      <c r="UAR17" s="233"/>
      <c r="UAS17" s="233"/>
      <c r="UAT17" s="233"/>
      <c r="UAU17" s="233"/>
      <c r="UAV17" s="233"/>
      <c r="UAW17" s="233"/>
      <c r="UAX17" s="232"/>
      <c r="UAY17" s="233"/>
      <c r="UAZ17" s="233"/>
      <c r="UBA17" s="233"/>
      <c r="UBB17" s="233"/>
      <c r="UBC17" s="233"/>
      <c r="UBD17" s="233"/>
      <c r="UBE17" s="232"/>
      <c r="UBF17" s="233"/>
      <c r="UBG17" s="233"/>
      <c r="UBH17" s="233"/>
      <c r="UBI17" s="233"/>
      <c r="UBJ17" s="233"/>
      <c r="UBK17" s="233"/>
      <c r="UBL17" s="232"/>
      <c r="UBM17" s="233"/>
      <c r="UBN17" s="233"/>
      <c r="UBO17" s="233"/>
      <c r="UBP17" s="233"/>
      <c r="UBQ17" s="233"/>
      <c r="UBR17" s="233"/>
      <c r="UBS17" s="232"/>
      <c r="UBT17" s="233"/>
      <c r="UBU17" s="233"/>
      <c r="UBV17" s="233"/>
      <c r="UBW17" s="233"/>
      <c r="UBX17" s="233"/>
      <c r="UBY17" s="233"/>
      <c r="UBZ17" s="232"/>
      <c r="UCA17" s="233"/>
      <c r="UCB17" s="233"/>
      <c r="UCC17" s="233"/>
      <c r="UCD17" s="233"/>
      <c r="UCE17" s="233"/>
      <c r="UCF17" s="233"/>
      <c r="UCG17" s="232"/>
      <c r="UCH17" s="233"/>
      <c r="UCI17" s="233"/>
      <c r="UCJ17" s="233"/>
      <c r="UCK17" s="233"/>
      <c r="UCL17" s="233"/>
      <c r="UCM17" s="233"/>
      <c r="UCN17" s="232"/>
      <c r="UCO17" s="233"/>
      <c r="UCP17" s="233"/>
      <c r="UCQ17" s="233"/>
      <c r="UCR17" s="233"/>
      <c r="UCS17" s="233"/>
      <c r="UCT17" s="233"/>
      <c r="UCU17" s="232"/>
      <c r="UCV17" s="233"/>
      <c r="UCW17" s="233"/>
      <c r="UCX17" s="233"/>
      <c r="UCY17" s="233"/>
      <c r="UCZ17" s="233"/>
      <c r="UDA17" s="233"/>
      <c r="UDB17" s="232"/>
      <c r="UDC17" s="233"/>
      <c r="UDD17" s="233"/>
      <c r="UDE17" s="233"/>
      <c r="UDF17" s="233"/>
      <c r="UDG17" s="233"/>
      <c r="UDH17" s="233"/>
      <c r="UDI17" s="232"/>
      <c r="UDJ17" s="233"/>
      <c r="UDK17" s="233"/>
      <c r="UDL17" s="233"/>
      <c r="UDM17" s="233"/>
      <c r="UDN17" s="233"/>
      <c r="UDO17" s="233"/>
      <c r="UDP17" s="232"/>
      <c r="UDQ17" s="233"/>
      <c r="UDR17" s="233"/>
      <c r="UDS17" s="233"/>
      <c r="UDT17" s="233"/>
      <c r="UDU17" s="233"/>
      <c r="UDV17" s="233"/>
      <c r="UDW17" s="232"/>
      <c r="UDX17" s="233"/>
      <c r="UDY17" s="233"/>
      <c r="UDZ17" s="233"/>
      <c r="UEA17" s="233"/>
      <c r="UEB17" s="233"/>
      <c r="UEC17" s="233"/>
      <c r="UED17" s="232"/>
      <c r="UEE17" s="233"/>
      <c r="UEF17" s="233"/>
      <c r="UEG17" s="233"/>
      <c r="UEH17" s="233"/>
      <c r="UEI17" s="233"/>
      <c r="UEJ17" s="233"/>
      <c r="UEK17" s="232"/>
      <c r="UEL17" s="233"/>
      <c r="UEM17" s="233"/>
      <c r="UEN17" s="233"/>
      <c r="UEO17" s="233"/>
      <c r="UEP17" s="233"/>
      <c r="UEQ17" s="233"/>
      <c r="UER17" s="232"/>
      <c r="UES17" s="233"/>
      <c r="UET17" s="233"/>
      <c r="UEU17" s="233"/>
      <c r="UEV17" s="233"/>
      <c r="UEW17" s="233"/>
      <c r="UEX17" s="233"/>
      <c r="UEY17" s="232"/>
      <c r="UEZ17" s="233"/>
      <c r="UFA17" s="233"/>
      <c r="UFB17" s="233"/>
      <c r="UFC17" s="233"/>
      <c r="UFD17" s="233"/>
      <c r="UFE17" s="233"/>
      <c r="UFF17" s="232"/>
      <c r="UFG17" s="233"/>
      <c r="UFH17" s="233"/>
      <c r="UFI17" s="233"/>
      <c r="UFJ17" s="233"/>
      <c r="UFK17" s="233"/>
      <c r="UFL17" s="233"/>
      <c r="UFM17" s="232"/>
      <c r="UFN17" s="233"/>
      <c r="UFO17" s="233"/>
      <c r="UFP17" s="233"/>
      <c r="UFQ17" s="233"/>
      <c r="UFR17" s="233"/>
      <c r="UFS17" s="233"/>
      <c r="UFT17" s="232"/>
      <c r="UFU17" s="233"/>
      <c r="UFV17" s="233"/>
      <c r="UFW17" s="233"/>
      <c r="UFX17" s="233"/>
      <c r="UFY17" s="233"/>
      <c r="UFZ17" s="233"/>
      <c r="UGA17" s="232"/>
      <c r="UGB17" s="233"/>
      <c r="UGC17" s="233"/>
      <c r="UGD17" s="233"/>
      <c r="UGE17" s="233"/>
      <c r="UGF17" s="233"/>
      <c r="UGG17" s="233"/>
      <c r="UGH17" s="232"/>
      <c r="UGI17" s="233"/>
      <c r="UGJ17" s="233"/>
      <c r="UGK17" s="233"/>
      <c r="UGL17" s="233"/>
      <c r="UGM17" s="233"/>
      <c r="UGN17" s="233"/>
      <c r="UGO17" s="232"/>
      <c r="UGP17" s="233"/>
      <c r="UGQ17" s="233"/>
      <c r="UGR17" s="233"/>
      <c r="UGS17" s="233"/>
      <c r="UGT17" s="233"/>
      <c r="UGU17" s="233"/>
      <c r="UGV17" s="232"/>
      <c r="UGW17" s="233"/>
      <c r="UGX17" s="233"/>
      <c r="UGY17" s="233"/>
      <c r="UGZ17" s="233"/>
      <c r="UHA17" s="233"/>
      <c r="UHB17" s="233"/>
      <c r="UHC17" s="232"/>
      <c r="UHD17" s="233"/>
      <c r="UHE17" s="233"/>
      <c r="UHF17" s="233"/>
      <c r="UHG17" s="233"/>
      <c r="UHH17" s="233"/>
      <c r="UHI17" s="233"/>
      <c r="UHJ17" s="232"/>
      <c r="UHK17" s="233"/>
      <c r="UHL17" s="233"/>
      <c r="UHM17" s="233"/>
      <c r="UHN17" s="233"/>
      <c r="UHO17" s="233"/>
      <c r="UHP17" s="233"/>
      <c r="UHQ17" s="232"/>
      <c r="UHR17" s="233"/>
      <c r="UHS17" s="233"/>
      <c r="UHT17" s="233"/>
      <c r="UHU17" s="233"/>
      <c r="UHV17" s="233"/>
      <c r="UHW17" s="233"/>
      <c r="UHX17" s="232"/>
      <c r="UHY17" s="233"/>
      <c r="UHZ17" s="233"/>
      <c r="UIA17" s="233"/>
      <c r="UIB17" s="233"/>
      <c r="UIC17" s="233"/>
      <c r="UID17" s="233"/>
      <c r="UIE17" s="232"/>
      <c r="UIF17" s="233"/>
      <c r="UIG17" s="233"/>
      <c r="UIH17" s="233"/>
      <c r="UII17" s="233"/>
      <c r="UIJ17" s="233"/>
      <c r="UIK17" s="233"/>
      <c r="UIL17" s="232"/>
      <c r="UIM17" s="233"/>
      <c r="UIN17" s="233"/>
      <c r="UIO17" s="233"/>
      <c r="UIP17" s="233"/>
      <c r="UIQ17" s="233"/>
      <c r="UIR17" s="233"/>
      <c r="UIS17" s="232"/>
      <c r="UIT17" s="233"/>
      <c r="UIU17" s="233"/>
      <c r="UIV17" s="233"/>
      <c r="UIW17" s="233"/>
      <c r="UIX17" s="233"/>
      <c r="UIY17" s="233"/>
      <c r="UIZ17" s="232"/>
      <c r="UJA17" s="233"/>
      <c r="UJB17" s="233"/>
      <c r="UJC17" s="233"/>
      <c r="UJD17" s="233"/>
      <c r="UJE17" s="233"/>
      <c r="UJF17" s="233"/>
      <c r="UJG17" s="232"/>
      <c r="UJH17" s="233"/>
      <c r="UJI17" s="233"/>
      <c r="UJJ17" s="233"/>
      <c r="UJK17" s="233"/>
      <c r="UJL17" s="233"/>
      <c r="UJM17" s="233"/>
      <c r="UJN17" s="232"/>
      <c r="UJO17" s="233"/>
      <c r="UJP17" s="233"/>
      <c r="UJQ17" s="233"/>
      <c r="UJR17" s="233"/>
      <c r="UJS17" s="233"/>
      <c r="UJT17" s="233"/>
      <c r="UJU17" s="232"/>
      <c r="UJV17" s="233"/>
      <c r="UJW17" s="233"/>
      <c r="UJX17" s="233"/>
      <c r="UJY17" s="233"/>
      <c r="UJZ17" s="233"/>
      <c r="UKA17" s="233"/>
      <c r="UKB17" s="232"/>
      <c r="UKC17" s="233"/>
      <c r="UKD17" s="233"/>
      <c r="UKE17" s="233"/>
      <c r="UKF17" s="233"/>
      <c r="UKG17" s="233"/>
      <c r="UKH17" s="233"/>
      <c r="UKI17" s="232"/>
      <c r="UKJ17" s="233"/>
      <c r="UKK17" s="233"/>
      <c r="UKL17" s="233"/>
      <c r="UKM17" s="233"/>
      <c r="UKN17" s="233"/>
      <c r="UKO17" s="233"/>
      <c r="UKP17" s="232"/>
      <c r="UKQ17" s="233"/>
      <c r="UKR17" s="233"/>
      <c r="UKS17" s="233"/>
      <c r="UKT17" s="233"/>
      <c r="UKU17" s="233"/>
      <c r="UKV17" s="233"/>
      <c r="UKW17" s="232"/>
      <c r="UKX17" s="233"/>
      <c r="UKY17" s="233"/>
      <c r="UKZ17" s="233"/>
      <c r="ULA17" s="233"/>
      <c r="ULB17" s="233"/>
      <c r="ULC17" s="233"/>
      <c r="ULD17" s="232"/>
      <c r="ULE17" s="233"/>
      <c r="ULF17" s="233"/>
      <c r="ULG17" s="233"/>
      <c r="ULH17" s="233"/>
      <c r="ULI17" s="233"/>
      <c r="ULJ17" s="233"/>
      <c r="ULK17" s="232"/>
      <c r="ULL17" s="233"/>
      <c r="ULM17" s="233"/>
      <c r="ULN17" s="233"/>
      <c r="ULO17" s="233"/>
      <c r="ULP17" s="233"/>
      <c r="ULQ17" s="233"/>
      <c r="ULR17" s="232"/>
      <c r="ULS17" s="233"/>
      <c r="ULT17" s="233"/>
      <c r="ULU17" s="233"/>
      <c r="ULV17" s="233"/>
      <c r="ULW17" s="233"/>
      <c r="ULX17" s="233"/>
      <c r="ULY17" s="232"/>
      <c r="ULZ17" s="233"/>
      <c r="UMA17" s="233"/>
      <c r="UMB17" s="233"/>
      <c r="UMC17" s="233"/>
      <c r="UMD17" s="233"/>
      <c r="UME17" s="233"/>
      <c r="UMF17" s="232"/>
      <c r="UMG17" s="233"/>
      <c r="UMH17" s="233"/>
      <c r="UMI17" s="233"/>
      <c r="UMJ17" s="233"/>
      <c r="UMK17" s="233"/>
      <c r="UML17" s="233"/>
      <c r="UMM17" s="232"/>
      <c r="UMN17" s="233"/>
      <c r="UMO17" s="233"/>
      <c r="UMP17" s="233"/>
      <c r="UMQ17" s="233"/>
      <c r="UMR17" s="233"/>
      <c r="UMS17" s="233"/>
      <c r="UMT17" s="232"/>
      <c r="UMU17" s="233"/>
      <c r="UMV17" s="233"/>
      <c r="UMW17" s="233"/>
      <c r="UMX17" s="233"/>
      <c r="UMY17" s="233"/>
      <c r="UMZ17" s="233"/>
      <c r="UNA17" s="232"/>
      <c r="UNB17" s="233"/>
      <c r="UNC17" s="233"/>
      <c r="UND17" s="233"/>
      <c r="UNE17" s="233"/>
      <c r="UNF17" s="233"/>
      <c r="UNG17" s="233"/>
      <c r="UNH17" s="232"/>
      <c r="UNI17" s="233"/>
      <c r="UNJ17" s="233"/>
      <c r="UNK17" s="233"/>
      <c r="UNL17" s="233"/>
      <c r="UNM17" s="233"/>
      <c r="UNN17" s="233"/>
      <c r="UNO17" s="232"/>
      <c r="UNP17" s="233"/>
      <c r="UNQ17" s="233"/>
      <c r="UNR17" s="233"/>
      <c r="UNS17" s="233"/>
      <c r="UNT17" s="233"/>
      <c r="UNU17" s="233"/>
      <c r="UNV17" s="232"/>
      <c r="UNW17" s="233"/>
      <c r="UNX17" s="233"/>
      <c r="UNY17" s="233"/>
      <c r="UNZ17" s="233"/>
      <c r="UOA17" s="233"/>
      <c r="UOB17" s="233"/>
      <c r="UOC17" s="232"/>
      <c r="UOD17" s="233"/>
      <c r="UOE17" s="233"/>
      <c r="UOF17" s="233"/>
      <c r="UOG17" s="233"/>
      <c r="UOH17" s="233"/>
      <c r="UOI17" s="233"/>
      <c r="UOJ17" s="232"/>
      <c r="UOK17" s="233"/>
      <c r="UOL17" s="233"/>
      <c r="UOM17" s="233"/>
      <c r="UON17" s="233"/>
      <c r="UOO17" s="233"/>
      <c r="UOP17" s="233"/>
      <c r="UOQ17" s="232"/>
      <c r="UOR17" s="233"/>
      <c r="UOS17" s="233"/>
      <c r="UOT17" s="233"/>
      <c r="UOU17" s="233"/>
      <c r="UOV17" s="233"/>
      <c r="UOW17" s="233"/>
      <c r="UOX17" s="232"/>
      <c r="UOY17" s="233"/>
      <c r="UOZ17" s="233"/>
      <c r="UPA17" s="233"/>
      <c r="UPB17" s="233"/>
      <c r="UPC17" s="233"/>
      <c r="UPD17" s="233"/>
      <c r="UPE17" s="232"/>
      <c r="UPF17" s="233"/>
      <c r="UPG17" s="233"/>
      <c r="UPH17" s="233"/>
      <c r="UPI17" s="233"/>
      <c r="UPJ17" s="233"/>
      <c r="UPK17" s="233"/>
      <c r="UPL17" s="232"/>
      <c r="UPM17" s="233"/>
      <c r="UPN17" s="233"/>
      <c r="UPO17" s="233"/>
      <c r="UPP17" s="233"/>
      <c r="UPQ17" s="233"/>
      <c r="UPR17" s="233"/>
      <c r="UPS17" s="232"/>
      <c r="UPT17" s="233"/>
      <c r="UPU17" s="233"/>
      <c r="UPV17" s="233"/>
      <c r="UPW17" s="233"/>
      <c r="UPX17" s="233"/>
      <c r="UPY17" s="233"/>
      <c r="UPZ17" s="232"/>
      <c r="UQA17" s="233"/>
      <c r="UQB17" s="233"/>
      <c r="UQC17" s="233"/>
      <c r="UQD17" s="233"/>
      <c r="UQE17" s="233"/>
      <c r="UQF17" s="233"/>
      <c r="UQG17" s="232"/>
      <c r="UQH17" s="233"/>
      <c r="UQI17" s="233"/>
      <c r="UQJ17" s="233"/>
      <c r="UQK17" s="233"/>
      <c r="UQL17" s="233"/>
      <c r="UQM17" s="233"/>
      <c r="UQN17" s="232"/>
      <c r="UQO17" s="233"/>
      <c r="UQP17" s="233"/>
      <c r="UQQ17" s="233"/>
      <c r="UQR17" s="233"/>
      <c r="UQS17" s="233"/>
      <c r="UQT17" s="233"/>
      <c r="UQU17" s="232"/>
      <c r="UQV17" s="233"/>
      <c r="UQW17" s="233"/>
      <c r="UQX17" s="233"/>
      <c r="UQY17" s="233"/>
      <c r="UQZ17" s="233"/>
      <c r="URA17" s="233"/>
      <c r="URB17" s="232"/>
      <c r="URC17" s="233"/>
      <c r="URD17" s="233"/>
      <c r="URE17" s="233"/>
      <c r="URF17" s="233"/>
      <c r="URG17" s="233"/>
      <c r="URH17" s="233"/>
      <c r="URI17" s="232"/>
      <c r="URJ17" s="233"/>
      <c r="URK17" s="233"/>
      <c r="URL17" s="233"/>
      <c r="URM17" s="233"/>
      <c r="URN17" s="233"/>
      <c r="URO17" s="233"/>
      <c r="URP17" s="232"/>
      <c r="URQ17" s="233"/>
      <c r="URR17" s="233"/>
      <c r="URS17" s="233"/>
      <c r="URT17" s="233"/>
      <c r="URU17" s="233"/>
      <c r="URV17" s="233"/>
      <c r="URW17" s="232"/>
      <c r="URX17" s="233"/>
      <c r="URY17" s="233"/>
      <c r="URZ17" s="233"/>
      <c r="USA17" s="233"/>
      <c r="USB17" s="233"/>
      <c r="USC17" s="233"/>
      <c r="USD17" s="232"/>
      <c r="USE17" s="233"/>
      <c r="USF17" s="233"/>
      <c r="USG17" s="233"/>
      <c r="USH17" s="233"/>
      <c r="USI17" s="233"/>
      <c r="USJ17" s="233"/>
      <c r="USK17" s="232"/>
      <c r="USL17" s="233"/>
      <c r="USM17" s="233"/>
      <c r="USN17" s="233"/>
      <c r="USO17" s="233"/>
      <c r="USP17" s="233"/>
      <c r="USQ17" s="233"/>
      <c r="USR17" s="232"/>
      <c r="USS17" s="233"/>
      <c r="UST17" s="233"/>
      <c r="USU17" s="233"/>
      <c r="USV17" s="233"/>
      <c r="USW17" s="233"/>
      <c r="USX17" s="233"/>
      <c r="USY17" s="232"/>
      <c r="USZ17" s="233"/>
      <c r="UTA17" s="233"/>
      <c r="UTB17" s="233"/>
      <c r="UTC17" s="233"/>
      <c r="UTD17" s="233"/>
      <c r="UTE17" s="233"/>
      <c r="UTF17" s="232"/>
      <c r="UTG17" s="233"/>
      <c r="UTH17" s="233"/>
      <c r="UTI17" s="233"/>
      <c r="UTJ17" s="233"/>
      <c r="UTK17" s="233"/>
      <c r="UTL17" s="233"/>
      <c r="UTM17" s="232"/>
      <c r="UTN17" s="233"/>
      <c r="UTO17" s="233"/>
      <c r="UTP17" s="233"/>
      <c r="UTQ17" s="233"/>
      <c r="UTR17" s="233"/>
      <c r="UTS17" s="233"/>
      <c r="UTT17" s="232"/>
      <c r="UTU17" s="233"/>
      <c r="UTV17" s="233"/>
      <c r="UTW17" s="233"/>
      <c r="UTX17" s="233"/>
      <c r="UTY17" s="233"/>
      <c r="UTZ17" s="233"/>
      <c r="UUA17" s="232"/>
      <c r="UUB17" s="233"/>
      <c r="UUC17" s="233"/>
      <c r="UUD17" s="233"/>
      <c r="UUE17" s="233"/>
      <c r="UUF17" s="233"/>
      <c r="UUG17" s="233"/>
      <c r="UUH17" s="232"/>
      <c r="UUI17" s="233"/>
      <c r="UUJ17" s="233"/>
      <c r="UUK17" s="233"/>
      <c r="UUL17" s="233"/>
      <c r="UUM17" s="233"/>
      <c r="UUN17" s="233"/>
      <c r="UUO17" s="232"/>
      <c r="UUP17" s="233"/>
      <c r="UUQ17" s="233"/>
      <c r="UUR17" s="233"/>
      <c r="UUS17" s="233"/>
      <c r="UUT17" s="233"/>
      <c r="UUU17" s="233"/>
      <c r="UUV17" s="232"/>
      <c r="UUW17" s="233"/>
      <c r="UUX17" s="233"/>
      <c r="UUY17" s="233"/>
      <c r="UUZ17" s="233"/>
      <c r="UVA17" s="233"/>
      <c r="UVB17" s="233"/>
      <c r="UVC17" s="232"/>
      <c r="UVD17" s="233"/>
      <c r="UVE17" s="233"/>
      <c r="UVF17" s="233"/>
      <c r="UVG17" s="233"/>
      <c r="UVH17" s="233"/>
      <c r="UVI17" s="233"/>
      <c r="UVJ17" s="232"/>
      <c r="UVK17" s="233"/>
      <c r="UVL17" s="233"/>
      <c r="UVM17" s="233"/>
      <c r="UVN17" s="233"/>
      <c r="UVO17" s="233"/>
      <c r="UVP17" s="233"/>
      <c r="UVQ17" s="232"/>
      <c r="UVR17" s="233"/>
      <c r="UVS17" s="233"/>
      <c r="UVT17" s="233"/>
      <c r="UVU17" s="233"/>
      <c r="UVV17" s="233"/>
      <c r="UVW17" s="233"/>
      <c r="UVX17" s="232"/>
      <c r="UVY17" s="233"/>
      <c r="UVZ17" s="233"/>
      <c r="UWA17" s="233"/>
      <c r="UWB17" s="233"/>
      <c r="UWC17" s="233"/>
      <c r="UWD17" s="233"/>
      <c r="UWE17" s="232"/>
      <c r="UWF17" s="233"/>
      <c r="UWG17" s="233"/>
      <c r="UWH17" s="233"/>
      <c r="UWI17" s="233"/>
      <c r="UWJ17" s="233"/>
      <c r="UWK17" s="233"/>
      <c r="UWL17" s="232"/>
      <c r="UWM17" s="233"/>
      <c r="UWN17" s="233"/>
      <c r="UWO17" s="233"/>
      <c r="UWP17" s="233"/>
      <c r="UWQ17" s="233"/>
      <c r="UWR17" s="233"/>
      <c r="UWS17" s="232"/>
      <c r="UWT17" s="233"/>
      <c r="UWU17" s="233"/>
      <c r="UWV17" s="233"/>
      <c r="UWW17" s="233"/>
      <c r="UWX17" s="233"/>
      <c r="UWY17" s="233"/>
      <c r="UWZ17" s="232"/>
      <c r="UXA17" s="233"/>
      <c r="UXB17" s="233"/>
      <c r="UXC17" s="233"/>
      <c r="UXD17" s="233"/>
      <c r="UXE17" s="233"/>
      <c r="UXF17" s="233"/>
      <c r="UXG17" s="232"/>
      <c r="UXH17" s="233"/>
      <c r="UXI17" s="233"/>
      <c r="UXJ17" s="233"/>
      <c r="UXK17" s="233"/>
      <c r="UXL17" s="233"/>
      <c r="UXM17" s="233"/>
      <c r="UXN17" s="232"/>
      <c r="UXO17" s="233"/>
      <c r="UXP17" s="233"/>
      <c r="UXQ17" s="233"/>
      <c r="UXR17" s="233"/>
      <c r="UXS17" s="233"/>
      <c r="UXT17" s="233"/>
      <c r="UXU17" s="232"/>
      <c r="UXV17" s="233"/>
      <c r="UXW17" s="233"/>
      <c r="UXX17" s="233"/>
      <c r="UXY17" s="233"/>
      <c r="UXZ17" s="233"/>
      <c r="UYA17" s="233"/>
      <c r="UYB17" s="232"/>
      <c r="UYC17" s="233"/>
      <c r="UYD17" s="233"/>
      <c r="UYE17" s="233"/>
      <c r="UYF17" s="233"/>
      <c r="UYG17" s="233"/>
      <c r="UYH17" s="233"/>
      <c r="UYI17" s="232"/>
      <c r="UYJ17" s="233"/>
      <c r="UYK17" s="233"/>
      <c r="UYL17" s="233"/>
      <c r="UYM17" s="233"/>
      <c r="UYN17" s="233"/>
      <c r="UYO17" s="233"/>
      <c r="UYP17" s="232"/>
      <c r="UYQ17" s="233"/>
      <c r="UYR17" s="233"/>
      <c r="UYS17" s="233"/>
      <c r="UYT17" s="233"/>
      <c r="UYU17" s="233"/>
      <c r="UYV17" s="233"/>
      <c r="UYW17" s="232"/>
      <c r="UYX17" s="233"/>
      <c r="UYY17" s="233"/>
      <c r="UYZ17" s="233"/>
      <c r="UZA17" s="233"/>
      <c r="UZB17" s="233"/>
      <c r="UZC17" s="233"/>
      <c r="UZD17" s="232"/>
      <c r="UZE17" s="233"/>
      <c r="UZF17" s="233"/>
      <c r="UZG17" s="233"/>
      <c r="UZH17" s="233"/>
      <c r="UZI17" s="233"/>
      <c r="UZJ17" s="233"/>
      <c r="UZK17" s="232"/>
      <c r="UZL17" s="233"/>
      <c r="UZM17" s="233"/>
      <c r="UZN17" s="233"/>
      <c r="UZO17" s="233"/>
      <c r="UZP17" s="233"/>
      <c r="UZQ17" s="233"/>
      <c r="UZR17" s="232"/>
      <c r="UZS17" s="233"/>
      <c r="UZT17" s="233"/>
      <c r="UZU17" s="233"/>
      <c r="UZV17" s="233"/>
      <c r="UZW17" s="233"/>
      <c r="UZX17" s="233"/>
      <c r="UZY17" s="232"/>
      <c r="UZZ17" s="233"/>
      <c r="VAA17" s="233"/>
      <c r="VAB17" s="233"/>
      <c r="VAC17" s="233"/>
      <c r="VAD17" s="233"/>
      <c r="VAE17" s="233"/>
      <c r="VAF17" s="232"/>
      <c r="VAG17" s="233"/>
      <c r="VAH17" s="233"/>
      <c r="VAI17" s="233"/>
      <c r="VAJ17" s="233"/>
      <c r="VAK17" s="233"/>
      <c r="VAL17" s="233"/>
      <c r="VAM17" s="232"/>
      <c r="VAN17" s="233"/>
      <c r="VAO17" s="233"/>
      <c r="VAP17" s="233"/>
      <c r="VAQ17" s="233"/>
      <c r="VAR17" s="233"/>
      <c r="VAS17" s="233"/>
      <c r="VAT17" s="232"/>
      <c r="VAU17" s="233"/>
      <c r="VAV17" s="233"/>
      <c r="VAW17" s="233"/>
      <c r="VAX17" s="233"/>
      <c r="VAY17" s="233"/>
      <c r="VAZ17" s="233"/>
      <c r="VBA17" s="232"/>
      <c r="VBB17" s="233"/>
      <c r="VBC17" s="233"/>
      <c r="VBD17" s="233"/>
      <c r="VBE17" s="233"/>
      <c r="VBF17" s="233"/>
      <c r="VBG17" s="233"/>
      <c r="VBH17" s="232"/>
      <c r="VBI17" s="233"/>
      <c r="VBJ17" s="233"/>
      <c r="VBK17" s="233"/>
      <c r="VBL17" s="233"/>
      <c r="VBM17" s="233"/>
      <c r="VBN17" s="233"/>
      <c r="VBO17" s="232"/>
      <c r="VBP17" s="233"/>
      <c r="VBQ17" s="233"/>
      <c r="VBR17" s="233"/>
      <c r="VBS17" s="233"/>
      <c r="VBT17" s="233"/>
      <c r="VBU17" s="233"/>
      <c r="VBV17" s="232"/>
      <c r="VBW17" s="233"/>
      <c r="VBX17" s="233"/>
      <c r="VBY17" s="233"/>
      <c r="VBZ17" s="233"/>
      <c r="VCA17" s="233"/>
      <c r="VCB17" s="233"/>
      <c r="VCC17" s="232"/>
      <c r="VCD17" s="233"/>
      <c r="VCE17" s="233"/>
      <c r="VCF17" s="233"/>
      <c r="VCG17" s="233"/>
      <c r="VCH17" s="233"/>
      <c r="VCI17" s="233"/>
      <c r="VCJ17" s="232"/>
      <c r="VCK17" s="233"/>
      <c r="VCL17" s="233"/>
      <c r="VCM17" s="233"/>
      <c r="VCN17" s="233"/>
      <c r="VCO17" s="233"/>
      <c r="VCP17" s="233"/>
      <c r="VCQ17" s="232"/>
      <c r="VCR17" s="233"/>
      <c r="VCS17" s="233"/>
      <c r="VCT17" s="233"/>
      <c r="VCU17" s="233"/>
      <c r="VCV17" s="233"/>
      <c r="VCW17" s="233"/>
      <c r="VCX17" s="232"/>
      <c r="VCY17" s="233"/>
      <c r="VCZ17" s="233"/>
      <c r="VDA17" s="233"/>
      <c r="VDB17" s="233"/>
      <c r="VDC17" s="233"/>
      <c r="VDD17" s="233"/>
      <c r="VDE17" s="232"/>
      <c r="VDF17" s="233"/>
      <c r="VDG17" s="233"/>
      <c r="VDH17" s="233"/>
      <c r="VDI17" s="233"/>
      <c r="VDJ17" s="233"/>
      <c r="VDK17" s="233"/>
      <c r="VDL17" s="232"/>
      <c r="VDM17" s="233"/>
      <c r="VDN17" s="233"/>
      <c r="VDO17" s="233"/>
      <c r="VDP17" s="233"/>
      <c r="VDQ17" s="233"/>
      <c r="VDR17" s="233"/>
      <c r="VDS17" s="232"/>
      <c r="VDT17" s="233"/>
      <c r="VDU17" s="233"/>
      <c r="VDV17" s="233"/>
      <c r="VDW17" s="233"/>
      <c r="VDX17" s="233"/>
      <c r="VDY17" s="233"/>
      <c r="VDZ17" s="232"/>
      <c r="VEA17" s="233"/>
      <c r="VEB17" s="233"/>
      <c r="VEC17" s="233"/>
      <c r="VED17" s="233"/>
      <c r="VEE17" s="233"/>
      <c r="VEF17" s="233"/>
      <c r="VEG17" s="232"/>
      <c r="VEH17" s="233"/>
      <c r="VEI17" s="233"/>
      <c r="VEJ17" s="233"/>
      <c r="VEK17" s="233"/>
      <c r="VEL17" s="233"/>
      <c r="VEM17" s="233"/>
      <c r="VEN17" s="232"/>
      <c r="VEO17" s="233"/>
      <c r="VEP17" s="233"/>
      <c r="VEQ17" s="233"/>
      <c r="VER17" s="233"/>
      <c r="VES17" s="233"/>
      <c r="VET17" s="233"/>
      <c r="VEU17" s="232"/>
      <c r="VEV17" s="233"/>
      <c r="VEW17" s="233"/>
      <c r="VEX17" s="233"/>
      <c r="VEY17" s="233"/>
      <c r="VEZ17" s="233"/>
      <c r="VFA17" s="233"/>
      <c r="VFB17" s="232"/>
      <c r="VFC17" s="233"/>
      <c r="VFD17" s="233"/>
      <c r="VFE17" s="233"/>
      <c r="VFF17" s="233"/>
      <c r="VFG17" s="233"/>
      <c r="VFH17" s="233"/>
      <c r="VFI17" s="232"/>
      <c r="VFJ17" s="233"/>
      <c r="VFK17" s="233"/>
      <c r="VFL17" s="233"/>
      <c r="VFM17" s="233"/>
      <c r="VFN17" s="233"/>
      <c r="VFO17" s="233"/>
      <c r="VFP17" s="232"/>
      <c r="VFQ17" s="233"/>
      <c r="VFR17" s="233"/>
      <c r="VFS17" s="233"/>
      <c r="VFT17" s="233"/>
      <c r="VFU17" s="233"/>
      <c r="VFV17" s="233"/>
      <c r="VFW17" s="232"/>
      <c r="VFX17" s="233"/>
      <c r="VFY17" s="233"/>
      <c r="VFZ17" s="233"/>
      <c r="VGA17" s="233"/>
      <c r="VGB17" s="233"/>
      <c r="VGC17" s="233"/>
      <c r="VGD17" s="232"/>
      <c r="VGE17" s="233"/>
      <c r="VGF17" s="233"/>
      <c r="VGG17" s="233"/>
      <c r="VGH17" s="233"/>
      <c r="VGI17" s="233"/>
      <c r="VGJ17" s="233"/>
      <c r="VGK17" s="232"/>
      <c r="VGL17" s="233"/>
      <c r="VGM17" s="233"/>
      <c r="VGN17" s="233"/>
      <c r="VGO17" s="233"/>
      <c r="VGP17" s="233"/>
      <c r="VGQ17" s="233"/>
      <c r="VGR17" s="232"/>
      <c r="VGS17" s="233"/>
      <c r="VGT17" s="233"/>
      <c r="VGU17" s="233"/>
      <c r="VGV17" s="233"/>
      <c r="VGW17" s="233"/>
      <c r="VGX17" s="233"/>
      <c r="VGY17" s="232"/>
      <c r="VGZ17" s="233"/>
      <c r="VHA17" s="233"/>
      <c r="VHB17" s="233"/>
      <c r="VHC17" s="233"/>
      <c r="VHD17" s="233"/>
      <c r="VHE17" s="233"/>
      <c r="VHF17" s="232"/>
      <c r="VHG17" s="233"/>
      <c r="VHH17" s="233"/>
      <c r="VHI17" s="233"/>
      <c r="VHJ17" s="233"/>
      <c r="VHK17" s="233"/>
      <c r="VHL17" s="233"/>
      <c r="VHM17" s="232"/>
      <c r="VHN17" s="233"/>
      <c r="VHO17" s="233"/>
      <c r="VHP17" s="233"/>
      <c r="VHQ17" s="233"/>
      <c r="VHR17" s="233"/>
      <c r="VHS17" s="233"/>
      <c r="VHT17" s="232"/>
      <c r="VHU17" s="233"/>
      <c r="VHV17" s="233"/>
      <c r="VHW17" s="233"/>
      <c r="VHX17" s="233"/>
      <c r="VHY17" s="233"/>
      <c r="VHZ17" s="233"/>
      <c r="VIA17" s="232"/>
      <c r="VIB17" s="233"/>
      <c r="VIC17" s="233"/>
      <c r="VID17" s="233"/>
      <c r="VIE17" s="233"/>
      <c r="VIF17" s="233"/>
      <c r="VIG17" s="233"/>
      <c r="VIH17" s="232"/>
      <c r="VII17" s="233"/>
      <c r="VIJ17" s="233"/>
      <c r="VIK17" s="233"/>
      <c r="VIL17" s="233"/>
      <c r="VIM17" s="233"/>
      <c r="VIN17" s="233"/>
      <c r="VIO17" s="232"/>
      <c r="VIP17" s="233"/>
      <c r="VIQ17" s="233"/>
      <c r="VIR17" s="233"/>
      <c r="VIS17" s="233"/>
      <c r="VIT17" s="233"/>
      <c r="VIU17" s="233"/>
      <c r="VIV17" s="232"/>
      <c r="VIW17" s="233"/>
      <c r="VIX17" s="233"/>
      <c r="VIY17" s="233"/>
      <c r="VIZ17" s="233"/>
      <c r="VJA17" s="233"/>
      <c r="VJB17" s="233"/>
      <c r="VJC17" s="232"/>
      <c r="VJD17" s="233"/>
      <c r="VJE17" s="233"/>
      <c r="VJF17" s="233"/>
      <c r="VJG17" s="233"/>
      <c r="VJH17" s="233"/>
      <c r="VJI17" s="233"/>
      <c r="VJJ17" s="232"/>
      <c r="VJK17" s="233"/>
      <c r="VJL17" s="233"/>
      <c r="VJM17" s="233"/>
      <c r="VJN17" s="233"/>
      <c r="VJO17" s="233"/>
      <c r="VJP17" s="233"/>
      <c r="VJQ17" s="232"/>
      <c r="VJR17" s="233"/>
      <c r="VJS17" s="233"/>
      <c r="VJT17" s="233"/>
      <c r="VJU17" s="233"/>
      <c r="VJV17" s="233"/>
      <c r="VJW17" s="233"/>
      <c r="VJX17" s="232"/>
      <c r="VJY17" s="233"/>
      <c r="VJZ17" s="233"/>
      <c r="VKA17" s="233"/>
      <c r="VKB17" s="233"/>
      <c r="VKC17" s="233"/>
      <c r="VKD17" s="233"/>
      <c r="VKE17" s="232"/>
      <c r="VKF17" s="233"/>
      <c r="VKG17" s="233"/>
      <c r="VKH17" s="233"/>
      <c r="VKI17" s="233"/>
      <c r="VKJ17" s="233"/>
      <c r="VKK17" s="233"/>
      <c r="VKL17" s="232"/>
      <c r="VKM17" s="233"/>
      <c r="VKN17" s="233"/>
      <c r="VKO17" s="233"/>
      <c r="VKP17" s="233"/>
      <c r="VKQ17" s="233"/>
      <c r="VKR17" s="233"/>
      <c r="VKS17" s="232"/>
      <c r="VKT17" s="233"/>
      <c r="VKU17" s="233"/>
      <c r="VKV17" s="233"/>
      <c r="VKW17" s="233"/>
      <c r="VKX17" s="233"/>
      <c r="VKY17" s="233"/>
      <c r="VKZ17" s="232"/>
      <c r="VLA17" s="233"/>
      <c r="VLB17" s="233"/>
      <c r="VLC17" s="233"/>
      <c r="VLD17" s="233"/>
      <c r="VLE17" s="233"/>
      <c r="VLF17" s="233"/>
      <c r="VLG17" s="232"/>
      <c r="VLH17" s="233"/>
      <c r="VLI17" s="233"/>
      <c r="VLJ17" s="233"/>
      <c r="VLK17" s="233"/>
      <c r="VLL17" s="233"/>
      <c r="VLM17" s="233"/>
      <c r="VLN17" s="232"/>
      <c r="VLO17" s="233"/>
      <c r="VLP17" s="233"/>
      <c r="VLQ17" s="233"/>
      <c r="VLR17" s="233"/>
      <c r="VLS17" s="233"/>
      <c r="VLT17" s="233"/>
      <c r="VLU17" s="232"/>
      <c r="VLV17" s="233"/>
      <c r="VLW17" s="233"/>
      <c r="VLX17" s="233"/>
      <c r="VLY17" s="233"/>
      <c r="VLZ17" s="233"/>
      <c r="VMA17" s="233"/>
      <c r="VMB17" s="232"/>
      <c r="VMC17" s="233"/>
      <c r="VMD17" s="233"/>
      <c r="VME17" s="233"/>
      <c r="VMF17" s="233"/>
      <c r="VMG17" s="233"/>
      <c r="VMH17" s="233"/>
      <c r="VMI17" s="232"/>
      <c r="VMJ17" s="233"/>
      <c r="VMK17" s="233"/>
      <c r="VML17" s="233"/>
      <c r="VMM17" s="233"/>
      <c r="VMN17" s="233"/>
      <c r="VMO17" s="233"/>
      <c r="VMP17" s="232"/>
      <c r="VMQ17" s="233"/>
      <c r="VMR17" s="233"/>
      <c r="VMS17" s="233"/>
      <c r="VMT17" s="233"/>
      <c r="VMU17" s="233"/>
      <c r="VMV17" s="233"/>
      <c r="VMW17" s="232"/>
      <c r="VMX17" s="233"/>
      <c r="VMY17" s="233"/>
      <c r="VMZ17" s="233"/>
      <c r="VNA17" s="233"/>
      <c r="VNB17" s="233"/>
      <c r="VNC17" s="233"/>
      <c r="VND17" s="232"/>
      <c r="VNE17" s="233"/>
      <c r="VNF17" s="233"/>
      <c r="VNG17" s="233"/>
      <c r="VNH17" s="233"/>
      <c r="VNI17" s="233"/>
      <c r="VNJ17" s="233"/>
      <c r="VNK17" s="232"/>
      <c r="VNL17" s="233"/>
      <c r="VNM17" s="233"/>
      <c r="VNN17" s="233"/>
      <c r="VNO17" s="233"/>
      <c r="VNP17" s="233"/>
      <c r="VNQ17" s="233"/>
      <c r="VNR17" s="232"/>
      <c r="VNS17" s="233"/>
      <c r="VNT17" s="233"/>
      <c r="VNU17" s="233"/>
      <c r="VNV17" s="233"/>
      <c r="VNW17" s="233"/>
      <c r="VNX17" s="233"/>
      <c r="VNY17" s="232"/>
      <c r="VNZ17" s="233"/>
      <c r="VOA17" s="233"/>
      <c r="VOB17" s="233"/>
      <c r="VOC17" s="233"/>
      <c r="VOD17" s="233"/>
      <c r="VOE17" s="233"/>
      <c r="VOF17" s="232"/>
      <c r="VOG17" s="233"/>
      <c r="VOH17" s="233"/>
      <c r="VOI17" s="233"/>
      <c r="VOJ17" s="233"/>
      <c r="VOK17" s="233"/>
      <c r="VOL17" s="233"/>
      <c r="VOM17" s="232"/>
      <c r="VON17" s="233"/>
      <c r="VOO17" s="233"/>
      <c r="VOP17" s="233"/>
      <c r="VOQ17" s="233"/>
      <c r="VOR17" s="233"/>
      <c r="VOS17" s="233"/>
      <c r="VOT17" s="232"/>
      <c r="VOU17" s="233"/>
      <c r="VOV17" s="233"/>
      <c r="VOW17" s="233"/>
      <c r="VOX17" s="233"/>
      <c r="VOY17" s="233"/>
      <c r="VOZ17" s="233"/>
      <c r="VPA17" s="232"/>
      <c r="VPB17" s="233"/>
      <c r="VPC17" s="233"/>
      <c r="VPD17" s="233"/>
      <c r="VPE17" s="233"/>
      <c r="VPF17" s="233"/>
      <c r="VPG17" s="233"/>
      <c r="VPH17" s="232"/>
      <c r="VPI17" s="233"/>
      <c r="VPJ17" s="233"/>
      <c r="VPK17" s="233"/>
      <c r="VPL17" s="233"/>
      <c r="VPM17" s="233"/>
      <c r="VPN17" s="233"/>
      <c r="VPO17" s="232"/>
      <c r="VPP17" s="233"/>
      <c r="VPQ17" s="233"/>
      <c r="VPR17" s="233"/>
      <c r="VPS17" s="233"/>
      <c r="VPT17" s="233"/>
      <c r="VPU17" s="233"/>
      <c r="VPV17" s="232"/>
      <c r="VPW17" s="233"/>
      <c r="VPX17" s="233"/>
      <c r="VPY17" s="233"/>
      <c r="VPZ17" s="233"/>
      <c r="VQA17" s="233"/>
      <c r="VQB17" s="233"/>
      <c r="VQC17" s="232"/>
      <c r="VQD17" s="233"/>
      <c r="VQE17" s="233"/>
      <c r="VQF17" s="233"/>
      <c r="VQG17" s="233"/>
      <c r="VQH17" s="233"/>
      <c r="VQI17" s="233"/>
      <c r="VQJ17" s="232"/>
      <c r="VQK17" s="233"/>
      <c r="VQL17" s="233"/>
      <c r="VQM17" s="233"/>
      <c r="VQN17" s="233"/>
      <c r="VQO17" s="233"/>
      <c r="VQP17" s="233"/>
      <c r="VQQ17" s="232"/>
      <c r="VQR17" s="233"/>
      <c r="VQS17" s="233"/>
      <c r="VQT17" s="233"/>
      <c r="VQU17" s="233"/>
      <c r="VQV17" s="233"/>
      <c r="VQW17" s="233"/>
      <c r="VQX17" s="232"/>
      <c r="VQY17" s="233"/>
      <c r="VQZ17" s="233"/>
      <c r="VRA17" s="233"/>
      <c r="VRB17" s="233"/>
      <c r="VRC17" s="233"/>
      <c r="VRD17" s="233"/>
      <c r="VRE17" s="232"/>
      <c r="VRF17" s="233"/>
      <c r="VRG17" s="233"/>
      <c r="VRH17" s="233"/>
      <c r="VRI17" s="233"/>
      <c r="VRJ17" s="233"/>
      <c r="VRK17" s="233"/>
      <c r="VRL17" s="232"/>
      <c r="VRM17" s="233"/>
      <c r="VRN17" s="233"/>
      <c r="VRO17" s="233"/>
      <c r="VRP17" s="233"/>
      <c r="VRQ17" s="233"/>
      <c r="VRR17" s="233"/>
      <c r="VRS17" s="232"/>
      <c r="VRT17" s="233"/>
      <c r="VRU17" s="233"/>
      <c r="VRV17" s="233"/>
      <c r="VRW17" s="233"/>
      <c r="VRX17" s="233"/>
      <c r="VRY17" s="233"/>
      <c r="VRZ17" s="232"/>
      <c r="VSA17" s="233"/>
      <c r="VSB17" s="233"/>
      <c r="VSC17" s="233"/>
      <c r="VSD17" s="233"/>
      <c r="VSE17" s="233"/>
      <c r="VSF17" s="233"/>
      <c r="VSG17" s="232"/>
      <c r="VSH17" s="233"/>
      <c r="VSI17" s="233"/>
      <c r="VSJ17" s="233"/>
      <c r="VSK17" s="233"/>
      <c r="VSL17" s="233"/>
      <c r="VSM17" s="233"/>
      <c r="VSN17" s="232"/>
      <c r="VSO17" s="233"/>
      <c r="VSP17" s="233"/>
      <c r="VSQ17" s="233"/>
      <c r="VSR17" s="233"/>
      <c r="VSS17" s="233"/>
      <c r="VST17" s="233"/>
      <c r="VSU17" s="232"/>
      <c r="VSV17" s="233"/>
      <c r="VSW17" s="233"/>
      <c r="VSX17" s="233"/>
      <c r="VSY17" s="233"/>
      <c r="VSZ17" s="233"/>
      <c r="VTA17" s="233"/>
      <c r="VTB17" s="232"/>
      <c r="VTC17" s="233"/>
      <c r="VTD17" s="233"/>
      <c r="VTE17" s="233"/>
      <c r="VTF17" s="233"/>
      <c r="VTG17" s="233"/>
      <c r="VTH17" s="233"/>
      <c r="VTI17" s="232"/>
      <c r="VTJ17" s="233"/>
      <c r="VTK17" s="233"/>
      <c r="VTL17" s="233"/>
      <c r="VTM17" s="233"/>
      <c r="VTN17" s="233"/>
      <c r="VTO17" s="233"/>
      <c r="VTP17" s="232"/>
      <c r="VTQ17" s="233"/>
      <c r="VTR17" s="233"/>
      <c r="VTS17" s="233"/>
      <c r="VTT17" s="233"/>
      <c r="VTU17" s="233"/>
      <c r="VTV17" s="233"/>
      <c r="VTW17" s="232"/>
      <c r="VTX17" s="233"/>
      <c r="VTY17" s="233"/>
      <c r="VTZ17" s="233"/>
      <c r="VUA17" s="233"/>
      <c r="VUB17" s="233"/>
      <c r="VUC17" s="233"/>
      <c r="VUD17" s="232"/>
      <c r="VUE17" s="233"/>
      <c r="VUF17" s="233"/>
      <c r="VUG17" s="233"/>
      <c r="VUH17" s="233"/>
      <c r="VUI17" s="233"/>
      <c r="VUJ17" s="233"/>
      <c r="VUK17" s="232"/>
      <c r="VUL17" s="233"/>
      <c r="VUM17" s="233"/>
      <c r="VUN17" s="233"/>
      <c r="VUO17" s="233"/>
      <c r="VUP17" s="233"/>
      <c r="VUQ17" s="233"/>
      <c r="VUR17" s="232"/>
      <c r="VUS17" s="233"/>
      <c r="VUT17" s="233"/>
      <c r="VUU17" s="233"/>
      <c r="VUV17" s="233"/>
      <c r="VUW17" s="233"/>
      <c r="VUX17" s="233"/>
      <c r="VUY17" s="232"/>
      <c r="VUZ17" s="233"/>
      <c r="VVA17" s="233"/>
      <c r="VVB17" s="233"/>
      <c r="VVC17" s="233"/>
      <c r="VVD17" s="233"/>
      <c r="VVE17" s="233"/>
      <c r="VVF17" s="232"/>
      <c r="VVG17" s="233"/>
      <c r="VVH17" s="233"/>
      <c r="VVI17" s="233"/>
      <c r="VVJ17" s="233"/>
      <c r="VVK17" s="233"/>
      <c r="VVL17" s="233"/>
      <c r="VVM17" s="232"/>
      <c r="VVN17" s="233"/>
      <c r="VVO17" s="233"/>
      <c r="VVP17" s="233"/>
      <c r="VVQ17" s="233"/>
      <c r="VVR17" s="233"/>
      <c r="VVS17" s="233"/>
      <c r="VVT17" s="232"/>
      <c r="VVU17" s="233"/>
      <c r="VVV17" s="233"/>
      <c r="VVW17" s="233"/>
      <c r="VVX17" s="233"/>
      <c r="VVY17" s="233"/>
      <c r="VVZ17" s="233"/>
      <c r="VWA17" s="232"/>
      <c r="VWB17" s="233"/>
      <c r="VWC17" s="233"/>
      <c r="VWD17" s="233"/>
      <c r="VWE17" s="233"/>
      <c r="VWF17" s="233"/>
      <c r="VWG17" s="233"/>
      <c r="VWH17" s="232"/>
      <c r="VWI17" s="233"/>
      <c r="VWJ17" s="233"/>
      <c r="VWK17" s="233"/>
      <c r="VWL17" s="233"/>
      <c r="VWM17" s="233"/>
      <c r="VWN17" s="233"/>
      <c r="VWO17" s="232"/>
      <c r="VWP17" s="233"/>
      <c r="VWQ17" s="233"/>
      <c r="VWR17" s="233"/>
      <c r="VWS17" s="233"/>
      <c r="VWT17" s="233"/>
      <c r="VWU17" s="233"/>
      <c r="VWV17" s="232"/>
      <c r="VWW17" s="233"/>
      <c r="VWX17" s="233"/>
      <c r="VWY17" s="233"/>
      <c r="VWZ17" s="233"/>
      <c r="VXA17" s="233"/>
      <c r="VXB17" s="233"/>
      <c r="VXC17" s="232"/>
      <c r="VXD17" s="233"/>
      <c r="VXE17" s="233"/>
      <c r="VXF17" s="233"/>
      <c r="VXG17" s="233"/>
      <c r="VXH17" s="233"/>
      <c r="VXI17" s="233"/>
      <c r="VXJ17" s="232"/>
      <c r="VXK17" s="233"/>
      <c r="VXL17" s="233"/>
      <c r="VXM17" s="233"/>
      <c r="VXN17" s="233"/>
      <c r="VXO17" s="233"/>
      <c r="VXP17" s="233"/>
      <c r="VXQ17" s="232"/>
      <c r="VXR17" s="233"/>
      <c r="VXS17" s="233"/>
      <c r="VXT17" s="233"/>
      <c r="VXU17" s="233"/>
      <c r="VXV17" s="233"/>
      <c r="VXW17" s="233"/>
      <c r="VXX17" s="232"/>
      <c r="VXY17" s="233"/>
      <c r="VXZ17" s="233"/>
      <c r="VYA17" s="233"/>
      <c r="VYB17" s="233"/>
      <c r="VYC17" s="233"/>
      <c r="VYD17" s="233"/>
      <c r="VYE17" s="232"/>
      <c r="VYF17" s="233"/>
      <c r="VYG17" s="233"/>
      <c r="VYH17" s="233"/>
      <c r="VYI17" s="233"/>
      <c r="VYJ17" s="233"/>
      <c r="VYK17" s="233"/>
      <c r="VYL17" s="232"/>
      <c r="VYM17" s="233"/>
      <c r="VYN17" s="233"/>
      <c r="VYO17" s="233"/>
      <c r="VYP17" s="233"/>
      <c r="VYQ17" s="233"/>
      <c r="VYR17" s="233"/>
      <c r="VYS17" s="232"/>
      <c r="VYT17" s="233"/>
      <c r="VYU17" s="233"/>
      <c r="VYV17" s="233"/>
      <c r="VYW17" s="233"/>
      <c r="VYX17" s="233"/>
      <c r="VYY17" s="233"/>
      <c r="VYZ17" s="232"/>
      <c r="VZA17" s="233"/>
      <c r="VZB17" s="233"/>
      <c r="VZC17" s="233"/>
      <c r="VZD17" s="233"/>
      <c r="VZE17" s="233"/>
      <c r="VZF17" s="233"/>
      <c r="VZG17" s="232"/>
      <c r="VZH17" s="233"/>
      <c r="VZI17" s="233"/>
      <c r="VZJ17" s="233"/>
      <c r="VZK17" s="233"/>
      <c r="VZL17" s="233"/>
      <c r="VZM17" s="233"/>
      <c r="VZN17" s="232"/>
      <c r="VZO17" s="233"/>
      <c r="VZP17" s="233"/>
      <c r="VZQ17" s="233"/>
      <c r="VZR17" s="233"/>
      <c r="VZS17" s="233"/>
      <c r="VZT17" s="233"/>
      <c r="VZU17" s="232"/>
      <c r="VZV17" s="233"/>
      <c r="VZW17" s="233"/>
      <c r="VZX17" s="233"/>
      <c r="VZY17" s="233"/>
      <c r="VZZ17" s="233"/>
      <c r="WAA17" s="233"/>
      <c r="WAB17" s="232"/>
      <c r="WAC17" s="233"/>
      <c r="WAD17" s="233"/>
      <c r="WAE17" s="233"/>
      <c r="WAF17" s="233"/>
      <c r="WAG17" s="233"/>
      <c r="WAH17" s="233"/>
      <c r="WAI17" s="232"/>
      <c r="WAJ17" s="233"/>
      <c r="WAK17" s="233"/>
      <c r="WAL17" s="233"/>
      <c r="WAM17" s="233"/>
      <c r="WAN17" s="233"/>
      <c r="WAO17" s="233"/>
      <c r="WAP17" s="232"/>
      <c r="WAQ17" s="233"/>
      <c r="WAR17" s="233"/>
      <c r="WAS17" s="233"/>
      <c r="WAT17" s="233"/>
      <c r="WAU17" s="233"/>
      <c r="WAV17" s="233"/>
      <c r="WAW17" s="232"/>
      <c r="WAX17" s="233"/>
      <c r="WAY17" s="233"/>
      <c r="WAZ17" s="233"/>
      <c r="WBA17" s="233"/>
      <c r="WBB17" s="233"/>
      <c r="WBC17" s="233"/>
      <c r="WBD17" s="232"/>
      <c r="WBE17" s="233"/>
      <c r="WBF17" s="233"/>
      <c r="WBG17" s="233"/>
      <c r="WBH17" s="233"/>
      <c r="WBI17" s="233"/>
      <c r="WBJ17" s="233"/>
      <c r="WBK17" s="232"/>
      <c r="WBL17" s="233"/>
      <c r="WBM17" s="233"/>
      <c r="WBN17" s="233"/>
      <c r="WBO17" s="233"/>
      <c r="WBP17" s="233"/>
      <c r="WBQ17" s="233"/>
      <c r="WBR17" s="232"/>
      <c r="WBS17" s="233"/>
      <c r="WBT17" s="233"/>
      <c r="WBU17" s="233"/>
      <c r="WBV17" s="233"/>
      <c r="WBW17" s="233"/>
      <c r="WBX17" s="233"/>
      <c r="WBY17" s="232"/>
      <c r="WBZ17" s="233"/>
      <c r="WCA17" s="233"/>
      <c r="WCB17" s="233"/>
      <c r="WCC17" s="233"/>
      <c r="WCD17" s="233"/>
      <c r="WCE17" s="233"/>
      <c r="WCF17" s="232"/>
      <c r="WCG17" s="233"/>
      <c r="WCH17" s="233"/>
      <c r="WCI17" s="233"/>
      <c r="WCJ17" s="233"/>
      <c r="WCK17" s="233"/>
      <c r="WCL17" s="233"/>
      <c r="WCM17" s="232"/>
      <c r="WCN17" s="233"/>
      <c r="WCO17" s="233"/>
      <c r="WCP17" s="233"/>
      <c r="WCQ17" s="233"/>
      <c r="WCR17" s="233"/>
      <c r="WCS17" s="233"/>
      <c r="WCT17" s="232"/>
      <c r="WCU17" s="233"/>
      <c r="WCV17" s="233"/>
      <c r="WCW17" s="233"/>
      <c r="WCX17" s="233"/>
      <c r="WCY17" s="233"/>
      <c r="WCZ17" s="233"/>
      <c r="WDA17" s="232"/>
      <c r="WDB17" s="233"/>
      <c r="WDC17" s="233"/>
      <c r="WDD17" s="233"/>
      <c r="WDE17" s="233"/>
      <c r="WDF17" s="233"/>
      <c r="WDG17" s="233"/>
      <c r="WDH17" s="232"/>
      <c r="WDI17" s="233"/>
      <c r="WDJ17" s="233"/>
      <c r="WDK17" s="233"/>
      <c r="WDL17" s="233"/>
      <c r="WDM17" s="233"/>
      <c r="WDN17" s="233"/>
      <c r="WDO17" s="232"/>
      <c r="WDP17" s="233"/>
      <c r="WDQ17" s="233"/>
      <c r="WDR17" s="233"/>
      <c r="WDS17" s="233"/>
      <c r="WDT17" s="233"/>
      <c r="WDU17" s="233"/>
      <c r="WDV17" s="232"/>
      <c r="WDW17" s="233"/>
      <c r="WDX17" s="233"/>
      <c r="WDY17" s="233"/>
      <c r="WDZ17" s="233"/>
      <c r="WEA17" s="233"/>
      <c r="WEB17" s="233"/>
      <c r="WEC17" s="232"/>
      <c r="WED17" s="233"/>
      <c r="WEE17" s="233"/>
      <c r="WEF17" s="233"/>
      <c r="WEG17" s="233"/>
      <c r="WEH17" s="233"/>
      <c r="WEI17" s="233"/>
      <c r="WEJ17" s="232"/>
      <c r="WEK17" s="233"/>
      <c r="WEL17" s="233"/>
      <c r="WEM17" s="233"/>
      <c r="WEN17" s="233"/>
      <c r="WEO17" s="233"/>
      <c r="WEP17" s="233"/>
      <c r="WEQ17" s="232"/>
      <c r="WER17" s="233"/>
      <c r="WES17" s="233"/>
      <c r="WET17" s="233"/>
      <c r="WEU17" s="233"/>
      <c r="WEV17" s="233"/>
      <c r="WEW17" s="233"/>
      <c r="WEX17" s="232"/>
      <c r="WEY17" s="233"/>
      <c r="WEZ17" s="233"/>
      <c r="WFA17" s="233"/>
      <c r="WFB17" s="233"/>
      <c r="WFC17" s="233"/>
      <c r="WFD17" s="233"/>
      <c r="WFE17" s="232"/>
      <c r="WFF17" s="233"/>
      <c r="WFG17" s="233"/>
      <c r="WFH17" s="233"/>
      <c r="WFI17" s="233"/>
      <c r="WFJ17" s="233"/>
      <c r="WFK17" s="233"/>
      <c r="WFL17" s="232"/>
      <c r="WFM17" s="233"/>
      <c r="WFN17" s="233"/>
      <c r="WFO17" s="233"/>
      <c r="WFP17" s="233"/>
      <c r="WFQ17" s="233"/>
      <c r="WFR17" s="233"/>
      <c r="WFS17" s="232"/>
      <c r="WFT17" s="233"/>
      <c r="WFU17" s="233"/>
      <c r="WFV17" s="233"/>
      <c r="WFW17" s="233"/>
      <c r="WFX17" s="233"/>
      <c r="WFY17" s="233"/>
      <c r="WFZ17" s="232"/>
      <c r="WGA17" s="233"/>
      <c r="WGB17" s="233"/>
      <c r="WGC17" s="233"/>
      <c r="WGD17" s="233"/>
      <c r="WGE17" s="233"/>
      <c r="WGF17" s="233"/>
      <c r="WGG17" s="232"/>
      <c r="WGH17" s="233"/>
      <c r="WGI17" s="233"/>
      <c r="WGJ17" s="233"/>
      <c r="WGK17" s="233"/>
      <c r="WGL17" s="233"/>
      <c r="WGM17" s="233"/>
      <c r="WGN17" s="232"/>
      <c r="WGO17" s="233"/>
      <c r="WGP17" s="233"/>
      <c r="WGQ17" s="233"/>
      <c r="WGR17" s="233"/>
      <c r="WGS17" s="233"/>
      <c r="WGT17" s="233"/>
      <c r="WGU17" s="232"/>
      <c r="WGV17" s="233"/>
      <c r="WGW17" s="233"/>
      <c r="WGX17" s="233"/>
      <c r="WGY17" s="233"/>
      <c r="WGZ17" s="233"/>
      <c r="WHA17" s="233"/>
      <c r="WHB17" s="232"/>
      <c r="WHC17" s="233"/>
      <c r="WHD17" s="233"/>
      <c r="WHE17" s="233"/>
      <c r="WHF17" s="233"/>
      <c r="WHG17" s="233"/>
      <c r="WHH17" s="233"/>
      <c r="WHI17" s="232"/>
      <c r="WHJ17" s="233"/>
      <c r="WHK17" s="233"/>
      <c r="WHL17" s="233"/>
      <c r="WHM17" s="233"/>
      <c r="WHN17" s="233"/>
      <c r="WHO17" s="233"/>
      <c r="WHP17" s="232"/>
      <c r="WHQ17" s="233"/>
      <c r="WHR17" s="233"/>
      <c r="WHS17" s="233"/>
      <c r="WHT17" s="233"/>
      <c r="WHU17" s="233"/>
      <c r="WHV17" s="233"/>
      <c r="WHW17" s="232"/>
      <c r="WHX17" s="233"/>
      <c r="WHY17" s="233"/>
      <c r="WHZ17" s="233"/>
      <c r="WIA17" s="233"/>
      <c r="WIB17" s="233"/>
      <c r="WIC17" s="233"/>
      <c r="WID17" s="232"/>
      <c r="WIE17" s="233"/>
      <c r="WIF17" s="233"/>
      <c r="WIG17" s="233"/>
      <c r="WIH17" s="233"/>
      <c r="WII17" s="233"/>
      <c r="WIJ17" s="233"/>
      <c r="WIK17" s="232"/>
      <c r="WIL17" s="233"/>
      <c r="WIM17" s="233"/>
      <c r="WIN17" s="233"/>
      <c r="WIO17" s="233"/>
      <c r="WIP17" s="233"/>
      <c r="WIQ17" s="233"/>
      <c r="WIR17" s="232"/>
      <c r="WIS17" s="233"/>
      <c r="WIT17" s="233"/>
      <c r="WIU17" s="233"/>
      <c r="WIV17" s="233"/>
      <c r="WIW17" s="233"/>
      <c r="WIX17" s="233"/>
      <c r="WIY17" s="232"/>
      <c r="WIZ17" s="233"/>
      <c r="WJA17" s="233"/>
      <c r="WJB17" s="233"/>
      <c r="WJC17" s="233"/>
      <c r="WJD17" s="233"/>
      <c r="WJE17" s="233"/>
      <c r="WJF17" s="232"/>
      <c r="WJG17" s="233"/>
      <c r="WJH17" s="233"/>
      <c r="WJI17" s="233"/>
      <c r="WJJ17" s="233"/>
      <c r="WJK17" s="233"/>
      <c r="WJL17" s="233"/>
      <c r="WJM17" s="232"/>
      <c r="WJN17" s="233"/>
      <c r="WJO17" s="233"/>
      <c r="WJP17" s="233"/>
      <c r="WJQ17" s="233"/>
      <c r="WJR17" s="233"/>
      <c r="WJS17" s="233"/>
      <c r="WJT17" s="232"/>
      <c r="WJU17" s="233"/>
      <c r="WJV17" s="233"/>
      <c r="WJW17" s="233"/>
      <c r="WJX17" s="233"/>
      <c r="WJY17" s="233"/>
      <c r="WJZ17" s="233"/>
      <c r="WKA17" s="232"/>
      <c r="WKB17" s="233"/>
      <c r="WKC17" s="233"/>
      <c r="WKD17" s="233"/>
      <c r="WKE17" s="233"/>
      <c r="WKF17" s="233"/>
      <c r="WKG17" s="233"/>
      <c r="WKH17" s="232"/>
      <c r="WKI17" s="233"/>
      <c r="WKJ17" s="233"/>
      <c r="WKK17" s="233"/>
      <c r="WKL17" s="233"/>
      <c r="WKM17" s="233"/>
      <c r="WKN17" s="233"/>
      <c r="WKO17" s="232"/>
      <c r="WKP17" s="233"/>
      <c r="WKQ17" s="233"/>
      <c r="WKR17" s="233"/>
      <c r="WKS17" s="233"/>
      <c r="WKT17" s="233"/>
      <c r="WKU17" s="233"/>
      <c r="WKV17" s="232"/>
      <c r="WKW17" s="233"/>
      <c r="WKX17" s="233"/>
      <c r="WKY17" s="233"/>
      <c r="WKZ17" s="233"/>
      <c r="WLA17" s="233"/>
      <c r="WLB17" s="233"/>
      <c r="WLC17" s="232"/>
      <c r="WLD17" s="233"/>
      <c r="WLE17" s="233"/>
      <c r="WLF17" s="233"/>
      <c r="WLG17" s="233"/>
      <c r="WLH17" s="233"/>
      <c r="WLI17" s="233"/>
      <c r="WLJ17" s="232"/>
      <c r="WLK17" s="233"/>
      <c r="WLL17" s="233"/>
      <c r="WLM17" s="233"/>
      <c r="WLN17" s="233"/>
      <c r="WLO17" s="233"/>
      <c r="WLP17" s="233"/>
      <c r="WLQ17" s="232"/>
      <c r="WLR17" s="233"/>
      <c r="WLS17" s="233"/>
      <c r="WLT17" s="233"/>
      <c r="WLU17" s="233"/>
      <c r="WLV17" s="233"/>
      <c r="WLW17" s="233"/>
      <c r="WLX17" s="232"/>
      <c r="WLY17" s="233"/>
      <c r="WLZ17" s="233"/>
      <c r="WMA17" s="233"/>
      <c r="WMB17" s="233"/>
      <c r="WMC17" s="233"/>
      <c r="WMD17" s="233"/>
      <c r="WME17" s="232"/>
      <c r="WMF17" s="233"/>
      <c r="WMG17" s="233"/>
      <c r="WMH17" s="233"/>
      <c r="WMI17" s="233"/>
      <c r="WMJ17" s="233"/>
      <c r="WMK17" s="233"/>
      <c r="WML17" s="232"/>
      <c r="WMM17" s="233"/>
      <c r="WMN17" s="233"/>
      <c r="WMO17" s="233"/>
      <c r="WMP17" s="233"/>
      <c r="WMQ17" s="233"/>
      <c r="WMR17" s="233"/>
      <c r="WMS17" s="232"/>
      <c r="WMT17" s="233"/>
      <c r="WMU17" s="233"/>
      <c r="WMV17" s="233"/>
      <c r="WMW17" s="233"/>
      <c r="WMX17" s="233"/>
      <c r="WMY17" s="233"/>
      <c r="WMZ17" s="232"/>
      <c r="WNA17" s="233"/>
      <c r="WNB17" s="233"/>
      <c r="WNC17" s="233"/>
      <c r="WND17" s="233"/>
      <c r="WNE17" s="233"/>
      <c r="WNF17" s="233"/>
      <c r="WNG17" s="232"/>
      <c r="WNH17" s="233"/>
      <c r="WNI17" s="233"/>
      <c r="WNJ17" s="233"/>
      <c r="WNK17" s="233"/>
      <c r="WNL17" s="233"/>
      <c r="WNM17" s="233"/>
      <c r="WNN17" s="232"/>
      <c r="WNO17" s="233"/>
      <c r="WNP17" s="233"/>
      <c r="WNQ17" s="233"/>
      <c r="WNR17" s="233"/>
      <c r="WNS17" s="233"/>
      <c r="WNT17" s="233"/>
      <c r="WNU17" s="232"/>
      <c r="WNV17" s="233"/>
      <c r="WNW17" s="233"/>
      <c r="WNX17" s="233"/>
      <c r="WNY17" s="233"/>
      <c r="WNZ17" s="233"/>
      <c r="WOA17" s="233"/>
      <c r="WOB17" s="232"/>
      <c r="WOC17" s="233"/>
      <c r="WOD17" s="233"/>
      <c r="WOE17" s="233"/>
      <c r="WOF17" s="233"/>
      <c r="WOG17" s="233"/>
      <c r="WOH17" s="233"/>
      <c r="WOI17" s="232"/>
      <c r="WOJ17" s="233"/>
      <c r="WOK17" s="233"/>
      <c r="WOL17" s="233"/>
      <c r="WOM17" s="233"/>
      <c r="WON17" s="233"/>
      <c r="WOO17" s="233"/>
      <c r="WOP17" s="232"/>
      <c r="WOQ17" s="233"/>
      <c r="WOR17" s="233"/>
      <c r="WOS17" s="233"/>
      <c r="WOT17" s="233"/>
      <c r="WOU17" s="233"/>
      <c r="WOV17" s="233"/>
      <c r="WOW17" s="232"/>
      <c r="WOX17" s="233"/>
      <c r="WOY17" s="233"/>
      <c r="WOZ17" s="233"/>
      <c r="WPA17" s="233"/>
      <c r="WPB17" s="233"/>
      <c r="WPC17" s="233"/>
      <c r="WPD17" s="232"/>
      <c r="WPE17" s="233"/>
      <c r="WPF17" s="233"/>
      <c r="WPG17" s="233"/>
      <c r="WPH17" s="233"/>
      <c r="WPI17" s="233"/>
      <c r="WPJ17" s="233"/>
      <c r="WPK17" s="232"/>
      <c r="WPL17" s="233"/>
      <c r="WPM17" s="233"/>
      <c r="WPN17" s="233"/>
      <c r="WPO17" s="233"/>
      <c r="WPP17" s="233"/>
      <c r="WPQ17" s="233"/>
      <c r="WPR17" s="232"/>
      <c r="WPS17" s="233"/>
      <c r="WPT17" s="233"/>
      <c r="WPU17" s="233"/>
      <c r="WPV17" s="233"/>
      <c r="WPW17" s="233"/>
      <c r="WPX17" s="233"/>
      <c r="WPY17" s="232"/>
      <c r="WPZ17" s="233"/>
      <c r="WQA17" s="233"/>
      <c r="WQB17" s="233"/>
      <c r="WQC17" s="233"/>
      <c r="WQD17" s="233"/>
      <c r="WQE17" s="233"/>
      <c r="WQF17" s="232"/>
      <c r="WQG17" s="233"/>
      <c r="WQH17" s="233"/>
      <c r="WQI17" s="233"/>
      <c r="WQJ17" s="233"/>
      <c r="WQK17" s="233"/>
      <c r="WQL17" s="233"/>
      <c r="WQM17" s="232"/>
      <c r="WQN17" s="233"/>
      <c r="WQO17" s="233"/>
      <c r="WQP17" s="233"/>
      <c r="WQQ17" s="233"/>
      <c r="WQR17" s="233"/>
      <c r="WQS17" s="233"/>
      <c r="WQT17" s="232"/>
      <c r="WQU17" s="233"/>
      <c r="WQV17" s="233"/>
      <c r="WQW17" s="233"/>
      <c r="WQX17" s="233"/>
      <c r="WQY17" s="233"/>
      <c r="WQZ17" s="233"/>
      <c r="WRA17" s="232"/>
      <c r="WRB17" s="233"/>
      <c r="WRC17" s="233"/>
      <c r="WRD17" s="233"/>
      <c r="WRE17" s="233"/>
      <c r="WRF17" s="233"/>
      <c r="WRG17" s="233"/>
      <c r="WRH17" s="232"/>
      <c r="WRI17" s="233"/>
      <c r="WRJ17" s="233"/>
      <c r="WRK17" s="233"/>
      <c r="WRL17" s="233"/>
      <c r="WRM17" s="233"/>
      <c r="WRN17" s="233"/>
      <c r="WRO17" s="232"/>
      <c r="WRP17" s="233"/>
      <c r="WRQ17" s="233"/>
      <c r="WRR17" s="233"/>
      <c r="WRS17" s="233"/>
      <c r="WRT17" s="233"/>
      <c r="WRU17" s="233"/>
      <c r="WRV17" s="232"/>
      <c r="WRW17" s="233"/>
      <c r="WRX17" s="233"/>
      <c r="WRY17" s="233"/>
      <c r="WRZ17" s="233"/>
      <c r="WSA17" s="233"/>
      <c r="WSB17" s="233"/>
      <c r="WSC17" s="232"/>
      <c r="WSD17" s="233"/>
      <c r="WSE17" s="233"/>
      <c r="WSF17" s="233"/>
      <c r="WSG17" s="233"/>
      <c r="WSH17" s="233"/>
      <c r="WSI17" s="233"/>
      <c r="WSJ17" s="232"/>
      <c r="WSK17" s="233"/>
      <c r="WSL17" s="233"/>
      <c r="WSM17" s="233"/>
      <c r="WSN17" s="233"/>
      <c r="WSO17" s="233"/>
      <c r="WSP17" s="233"/>
      <c r="WSQ17" s="232"/>
      <c r="WSR17" s="233"/>
      <c r="WSS17" s="233"/>
      <c r="WST17" s="233"/>
      <c r="WSU17" s="233"/>
      <c r="WSV17" s="233"/>
      <c r="WSW17" s="233"/>
      <c r="WSX17" s="232"/>
      <c r="WSY17" s="233"/>
      <c r="WSZ17" s="233"/>
      <c r="WTA17" s="233"/>
      <c r="WTB17" s="233"/>
      <c r="WTC17" s="233"/>
      <c r="WTD17" s="233"/>
      <c r="WTE17" s="232"/>
      <c r="WTF17" s="233"/>
      <c r="WTG17" s="233"/>
      <c r="WTH17" s="233"/>
      <c r="WTI17" s="233"/>
      <c r="WTJ17" s="233"/>
      <c r="WTK17" s="233"/>
      <c r="WTL17" s="232"/>
      <c r="WTM17" s="233"/>
      <c r="WTN17" s="233"/>
      <c r="WTO17" s="233"/>
      <c r="WTP17" s="233"/>
      <c r="WTQ17" s="233"/>
      <c r="WTR17" s="233"/>
      <c r="WTS17" s="232"/>
      <c r="WTT17" s="233"/>
      <c r="WTU17" s="233"/>
      <c r="WTV17" s="233"/>
      <c r="WTW17" s="233"/>
      <c r="WTX17" s="233"/>
      <c r="WTY17" s="233"/>
      <c r="WTZ17" s="232"/>
      <c r="WUA17" s="233"/>
      <c r="WUB17" s="233"/>
      <c r="WUC17" s="233"/>
      <c r="WUD17" s="233"/>
      <c r="WUE17" s="233"/>
      <c r="WUF17" s="233"/>
      <c r="WUG17" s="232"/>
      <c r="WUH17" s="233"/>
      <c r="WUI17" s="233"/>
      <c r="WUJ17" s="233"/>
      <c r="WUK17" s="233"/>
      <c r="WUL17" s="233"/>
      <c r="WUM17" s="233"/>
      <c r="WUN17" s="232"/>
      <c r="WUO17" s="233"/>
      <c r="WUP17" s="233"/>
      <c r="WUQ17" s="233"/>
      <c r="WUR17" s="233"/>
      <c r="WUS17" s="233"/>
      <c r="WUT17" s="233"/>
      <c r="WUU17" s="232"/>
      <c r="WUV17" s="233"/>
      <c r="WUW17" s="233"/>
      <c r="WUX17" s="233"/>
      <c r="WUY17" s="233"/>
      <c r="WUZ17" s="233"/>
      <c r="WVA17" s="233"/>
      <c r="WVB17" s="232"/>
      <c r="WVC17" s="233"/>
      <c r="WVD17" s="233"/>
      <c r="WVE17" s="233"/>
      <c r="WVF17" s="233"/>
      <c r="WVG17" s="233"/>
      <c r="WVH17" s="233"/>
      <c r="WVI17" s="232"/>
      <c r="WVJ17" s="233"/>
      <c r="WVK17" s="233"/>
      <c r="WVL17" s="233"/>
      <c r="WVM17" s="233"/>
      <c r="WVN17" s="233"/>
      <c r="WVO17" s="233"/>
      <c r="WVP17" s="232"/>
      <c r="WVQ17" s="233"/>
      <c r="WVR17" s="233"/>
      <c r="WVS17" s="233"/>
      <c r="WVT17" s="233"/>
      <c r="WVU17" s="233"/>
      <c r="WVV17" s="233"/>
      <c r="WVW17" s="232"/>
      <c r="WVX17" s="233"/>
      <c r="WVY17" s="233"/>
      <c r="WVZ17" s="233"/>
      <c r="WWA17" s="233"/>
      <c r="WWB17" s="233"/>
      <c r="WWC17" s="233"/>
      <c r="WWD17" s="232"/>
      <c r="WWE17" s="233"/>
      <c r="WWF17" s="233"/>
      <c r="WWG17" s="233"/>
      <c r="WWH17" s="233"/>
      <c r="WWI17" s="233"/>
      <c r="WWJ17" s="233"/>
      <c r="WWK17" s="232"/>
      <c r="WWL17" s="233"/>
      <c r="WWM17" s="233"/>
      <c r="WWN17" s="233"/>
      <c r="WWO17" s="233"/>
      <c r="WWP17" s="233"/>
      <c r="WWQ17" s="233"/>
      <c r="WWR17" s="232"/>
      <c r="WWS17" s="233"/>
      <c r="WWT17" s="233"/>
      <c r="WWU17" s="233"/>
      <c r="WWV17" s="233"/>
      <c r="WWW17" s="233"/>
      <c r="WWX17" s="233"/>
      <c r="WWY17" s="232"/>
      <c r="WWZ17" s="233"/>
      <c r="WXA17" s="233"/>
      <c r="WXB17" s="233"/>
      <c r="WXC17" s="233"/>
      <c r="WXD17" s="233"/>
      <c r="WXE17" s="233"/>
      <c r="WXF17" s="232"/>
      <c r="WXG17" s="233"/>
      <c r="WXH17" s="233"/>
      <c r="WXI17" s="233"/>
      <c r="WXJ17" s="233"/>
      <c r="WXK17" s="233"/>
      <c r="WXL17" s="233"/>
      <c r="WXM17" s="232"/>
      <c r="WXN17" s="233"/>
      <c r="WXO17" s="233"/>
      <c r="WXP17" s="233"/>
      <c r="WXQ17" s="233"/>
      <c r="WXR17" s="233"/>
      <c r="WXS17" s="233"/>
      <c r="WXT17" s="232"/>
      <c r="WXU17" s="233"/>
      <c r="WXV17" s="233"/>
      <c r="WXW17" s="233"/>
      <c r="WXX17" s="233"/>
      <c r="WXY17" s="233"/>
      <c r="WXZ17" s="233"/>
      <c r="WYA17" s="232"/>
      <c r="WYB17" s="233"/>
      <c r="WYC17" s="233"/>
      <c r="WYD17" s="233"/>
      <c r="WYE17" s="233"/>
      <c r="WYF17" s="233"/>
      <c r="WYG17" s="233"/>
      <c r="WYH17" s="232"/>
      <c r="WYI17" s="233"/>
      <c r="WYJ17" s="233"/>
      <c r="WYK17" s="233"/>
      <c r="WYL17" s="233"/>
      <c r="WYM17" s="233"/>
      <c r="WYN17" s="233"/>
      <c r="WYO17" s="232"/>
      <c r="WYP17" s="233"/>
      <c r="WYQ17" s="233"/>
      <c r="WYR17" s="233"/>
      <c r="WYS17" s="233"/>
      <c r="WYT17" s="233"/>
      <c r="WYU17" s="233"/>
      <c r="WYV17" s="232"/>
      <c r="WYW17" s="233"/>
      <c r="WYX17" s="233"/>
      <c r="WYY17" s="233"/>
      <c r="WYZ17" s="233"/>
      <c r="WZA17" s="233"/>
      <c r="WZB17" s="233"/>
      <c r="WZC17" s="232"/>
      <c r="WZD17" s="233"/>
      <c r="WZE17" s="233"/>
      <c r="WZF17" s="233"/>
      <c r="WZG17" s="233"/>
      <c r="WZH17" s="233"/>
      <c r="WZI17" s="233"/>
      <c r="WZJ17" s="232"/>
      <c r="WZK17" s="233"/>
      <c r="WZL17" s="233"/>
      <c r="WZM17" s="233"/>
      <c r="WZN17" s="233"/>
      <c r="WZO17" s="233"/>
      <c r="WZP17" s="233"/>
      <c r="WZQ17" s="232"/>
      <c r="WZR17" s="233"/>
      <c r="WZS17" s="233"/>
      <c r="WZT17" s="233"/>
      <c r="WZU17" s="233"/>
      <c r="WZV17" s="233"/>
      <c r="WZW17" s="233"/>
      <c r="WZX17" s="232"/>
      <c r="WZY17" s="233"/>
      <c r="WZZ17" s="233"/>
      <c r="XAA17" s="233"/>
      <c r="XAB17" s="233"/>
      <c r="XAC17" s="233"/>
      <c r="XAD17" s="233"/>
      <c r="XAE17" s="232"/>
      <c r="XAF17" s="233"/>
      <c r="XAG17" s="233"/>
      <c r="XAH17" s="233"/>
      <c r="XAI17" s="233"/>
      <c r="XAJ17" s="233"/>
      <c r="XAK17" s="233"/>
      <c r="XAL17" s="232"/>
      <c r="XAM17" s="233"/>
      <c r="XAN17" s="233"/>
      <c r="XAO17" s="233"/>
      <c r="XAP17" s="233"/>
      <c r="XAQ17" s="233"/>
      <c r="XAR17" s="233"/>
      <c r="XAS17" s="232"/>
      <c r="XAT17" s="233"/>
      <c r="XAU17" s="233"/>
      <c r="XAV17" s="233"/>
      <c r="XAW17" s="233"/>
      <c r="XAX17" s="233"/>
      <c r="XAY17" s="233"/>
      <c r="XAZ17" s="232"/>
      <c r="XBA17" s="233"/>
      <c r="XBB17" s="233"/>
      <c r="XBC17" s="233"/>
      <c r="XBD17" s="233"/>
      <c r="XBE17" s="233"/>
      <c r="XBF17" s="233"/>
      <c r="XBG17" s="232"/>
      <c r="XBH17" s="233"/>
      <c r="XBI17" s="233"/>
      <c r="XBJ17" s="233"/>
      <c r="XBK17" s="233"/>
      <c r="XBL17" s="233"/>
      <c r="XBM17" s="233"/>
      <c r="XBN17" s="232"/>
      <c r="XBO17" s="233"/>
      <c r="XBP17" s="233"/>
      <c r="XBQ17" s="233"/>
      <c r="XBR17" s="233"/>
      <c r="XBS17" s="233"/>
      <c r="XBT17" s="233"/>
      <c r="XBU17" s="232"/>
      <c r="XBV17" s="233"/>
      <c r="XBW17" s="233"/>
      <c r="XBX17" s="233"/>
      <c r="XBY17" s="233"/>
      <c r="XBZ17" s="233"/>
      <c r="XCA17" s="233"/>
      <c r="XCB17" s="232"/>
      <c r="XCC17" s="233"/>
      <c r="XCD17" s="233"/>
      <c r="XCE17" s="233"/>
      <c r="XCF17" s="233"/>
      <c r="XCG17" s="233"/>
      <c r="XCH17" s="233"/>
      <c r="XCI17" s="232"/>
      <c r="XCJ17" s="233"/>
      <c r="XCK17" s="233"/>
      <c r="XCL17" s="233"/>
      <c r="XCM17" s="233"/>
      <c r="XCN17" s="233"/>
      <c r="XCO17" s="233"/>
      <c r="XCP17" s="232"/>
      <c r="XCQ17" s="233"/>
      <c r="XCR17" s="233"/>
      <c r="XCS17" s="233"/>
      <c r="XCT17" s="233"/>
      <c r="XCU17" s="233"/>
      <c r="XCV17" s="233"/>
      <c r="XCW17" s="232"/>
      <c r="XCX17" s="233"/>
      <c r="XCY17" s="233"/>
      <c r="XCZ17" s="233"/>
      <c r="XDA17" s="233"/>
      <c r="XDB17" s="233"/>
      <c r="XDC17" s="233"/>
      <c r="XDD17" s="232"/>
      <c r="XDE17" s="233"/>
      <c r="XDF17" s="233"/>
      <c r="XDG17" s="233"/>
      <c r="XDH17" s="233"/>
      <c r="XDI17" s="233"/>
      <c r="XDJ17" s="233"/>
      <c r="XDK17" s="232"/>
      <c r="XDL17" s="233"/>
      <c r="XDM17" s="233"/>
      <c r="XDN17" s="233"/>
      <c r="XDO17" s="233"/>
      <c r="XDP17" s="233"/>
      <c r="XDQ17" s="233"/>
      <c r="XDR17" s="232"/>
      <c r="XDS17" s="233"/>
      <c r="XDT17" s="233"/>
      <c r="XDU17" s="233"/>
      <c r="XDV17" s="233"/>
      <c r="XDW17" s="233"/>
      <c r="XDX17" s="233"/>
      <c r="XDY17" s="232"/>
      <c r="XDZ17" s="233"/>
      <c r="XEA17" s="233"/>
      <c r="XEB17" s="233"/>
      <c r="XEC17" s="233"/>
      <c r="XED17" s="233"/>
      <c r="XEE17" s="233"/>
      <c r="XEF17" s="232"/>
      <c r="XEG17" s="233"/>
      <c r="XEH17" s="233"/>
      <c r="XEI17" s="233"/>
      <c r="XEJ17" s="233"/>
      <c r="XEK17" s="233"/>
      <c r="XEL17" s="233"/>
      <c r="XEM17" s="232"/>
      <c r="XEN17" s="233"/>
      <c r="XEO17" s="233"/>
      <c r="XEP17" s="233"/>
      <c r="XEQ17" s="233"/>
      <c r="XER17" s="233"/>
      <c r="XES17" s="233"/>
      <c r="XET17" s="232"/>
      <c r="XEU17" s="233"/>
      <c r="XEV17" s="233"/>
      <c r="XEW17" s="233"/>
      <c r="XEX17" s="233"/>
      <c r="XEY17" s="233"/>
      <c r="XEZ17" s="233"/>
      <c r="XFA17" s="232"/>
      <c r="XFB17" s="233"/>
      <c r="XFC17" s="233"/>
      <c r="XFD17" s="233"/>
    </row>
    <row r="18" spans="1:16384" s="11" customFormat="1" ht="15.6" x14ac:dyDescent="0.3">
      <c r="A18" s="235" t="str">
        <f>CONCATENATE("На срок: начало ",H18,"; окончание ",I18)</f>
        <v xml:space="preserve">На срок: начало ; окончание </v>
      </c>
      <c r="B18" s="235"/>
      <c r="C18" s="235"/>
      <c r="D18" s="235"/>
      <c r="E18" s="235"/>
      <c r="F18" s="235"/>
      <c r="G18" s="235"/>
      <c r="H18" s="180" t="str">
        <f>IF(Опросный_лист!C212="","",TEXT((Опросный_лист!C212),"ДД.ММ.ГГГГ"))</f>
        <v/>
      </c>
      <c r="I18" s="180" t="str">
        <f>IF(Опросный_лист!C213="","",TEXT((Опросный_лист!C213),"ДД.ММ.ГГГГ"))</f>
        <v/>
      </c>
      <c r="J18" s="179"/>
      <c r="K18" s="179"/>
      <c r="L18" s="179"/>
      <c r="M18" s="179"/>
      <c r="N18" s="12"/>
      <c r="O18" s="232"/>
      <c r="P18" s="233"/>
      <c r="Q18" s="233"/>
      <c r="R18" s="233"/>
      <c r="S18" s="233"/>
      <c r="T18" s="233"/>
      <c r="U18" s="233"/>
      <c r="V18" s="232"/>
      <c r="W18" s="233"/>
      <c r="X18" s="233"/>
      <c r="Y18" s="233"/>
      <c r="Z18" s="233"/>
      <c r="AA18" s="233"/>
      <c r="AB18" s="233"/>
      <c r="AC18" s="232"/>
      <c r="AD18" s="233"/>
      <c r="AE18" s="233"/>
      <c r="AF18" s="233"/>
      <c r="AG18" s="233"/>
      <c r="AH18" s="233"/>
      <c r="AI18" s="233"/>
      <c r="AJ18" s="232"/>
      <c r="AK18" s="233"/>
      <c r="AL18" s="233"/>
      <c r="AM18" s="233"/>
      <c r="AN18" s="233"/>
      <c r="AO18" s="233"/>
      <c r="AP18" s="233"/>
      <c r="AQ18" s="232"/>
      <c r="AR18" s="233"/>
      <c r="AS18" s="233"/>
      <c r="AT18" s="233"/>
      <c r="AU18" s="233"/>
      <c r="AV18" s="233"/>
      <c r="AW18" s="233"/>
      <c r="AX18" s="232"/>
      <c r="AY18" s="233"/>
      <c r="AZ18" s="233"/>
      <c r="BA18" s="233"/>
      <c r="BB18" s="233"/>
      <c r="BC18" s="233"/>
      <c r="BD18" s="233"/>
      <c r="BE18" s="232"/>
      <c r="BF18" s="233"/>
      <c r="BG18" s="233"/>
      <c r="BH18" s="233"/>
      <c r="BI18" s="233"/>
      <c r="BJ18" s="233"/>
      <c r="BK18" s="233"/>
      <c r="BL18" s="232"/>
      <c r="BM18" s="233"/>
      <c r="BN18" s="233"/>
      <c r="BO18" s="233"/>
      <c r="BP18" s="233"/>
      <c r="BQ18" s="233"/>
      <c r="BR18" s="233"/>
      <c r="BS18" s="232"/>
      <c r="BT18" s="233"/>
      <c r="BU18" s="233"/>
      <c r="BV18" s="233"/>
      <c r="BW18" s="233"/>
      <c r="BX18" s="233"/>
      <c r="BY18" s="233"/>
      <c r="BZ18" s="232"/>
      <c r="CA18" s="233"/>
      <c r="CB18" s="233"/>
      <c r="CC18" s="233"/>
      <c r="CD18" s="233"/>
      <c r="CE18" s="233"/>
      <c r="CF18" s="233"/>
      <c r="CG18" s="232"/>
      <c r="CH18" s="233"/>
      <c r="CI18" s="233"/>
      <c r="CJ18" s="233"/>
      <c r="CK18" s="233"/>
      <c r="CL18" s="233"/>
      <c r="CM18" s="233"/>
      <c r="CN18" s="232"/>
      <c r="CO18" s="233"/>
      <c r="CP18" s="233"/>
      <c r="CQ18" s="233"/>
      <c r="CR18" s="233"/>
      <c r="CS18" s="233"/>
      <c r="CT18" s="233"/>
      <c r="CU18" s="232"/>
      <c r="CV18" s="233"/>
      <c r="CW18" s="233"/>
      <c r="CX18" s="233"/>
      <c r="CY18" s="233"/>
      <c r="CZ18" s="233"/>
      <c r="DA18" s="233"/>
      <c r="DB18" s="232"/>
      <c r="DC18" s="233"/>
      <c r="DD18" s="233"/>
      <c r="DE18" s="233"/>
      <c r="DF18" s="233"/>
      <c r="DG18" s="233"/>
      <c r="DH18" s="233"/>
      <c r="DI18" s="232"/>
      <c r="DJ18" s="233"/>
      <c r="DK18" s="233"/>
      <c r="DL18" s="233"/>
      <c r="DM18" s="233"/>
      <c r="DN18" s="233"/>
      <c r="DO18" s="233"/>
      <c r="DP18" s="232"/>
      <c r="DQ18" s="233"/>
      <c r="DR18" s="233"/>
      <c r="DS18" s="233"/>
      <c r="DT18" s="233"/>
      <c r="DU18" s="233"/>
      <c r="DV18" s="233"/>
      <c r="DW18" s="232"/>
      <c r="DX18" s="233"/>
      <c r="DY18" s="233"/>
      <c r="DZ18" s="233"/>
      <c r="EA18" s="233"/>
      <c r="EB18" s="233"/>
      <c r="EC18" s="233"/>
      <c r="ED18" s="232"/>
      <c r="EE18" s="233"/>
      <c r="EF18" s="233"/>
      <c r="EG18" s="233"/>
      <c r="EH18" s="233"/>
      <c r="EI18" s="233"/>
      <c r="EJ18" s="233"/>
      <c r="EK18" s="232"/>
      <c r="EL18" s="233"/>
      <c r="EM18" s="233"/>
      <c r="EN18" s="233"/>
      <c r="EO18" s="233"/>
      <c r="EP18" s="233"/>
      <c r="EQ18" s="233"/>
      <c r="ER18" s="232"/>
      <c r="ES18" s="233"/>
      <c r="ET18" s="233"/>
      <c r="EU18" s="233"/>
      <c r="EV18" s="233"/>
      <c r="EW18" s="233"/>
      <c r="EX18" s="233"/>
      <c r="EY18" s="232"/>
      <c r="EZ18" s="233"/>
      <c r="FA18" s="233"/>
      <c r="FB18" s="233"/>
      <c r="FC18" s="233"/>
      <c r="FD18" s="233"/>
      <c r="FE18" s="233"/>
      <c r="FF18" s="232"/>
      <c r="FG18" s="233"/>
      <c r="FH18" s="233"/>
      <c r="FI18" s="233"/>
      <c r="FJ18" s="233"/>
      <c r="FK18" s="233"/>
      <c r="FL18" s="233"/>
      <c r="FM18" s="232"/>
      <c r="FN18" s="233"/>
      <c r="FO18" s="233"/>
      <c r="FP18" s="233"/>
      <c r="FQ18" s="233"/>
      <c r="FR18" s="233"/>
      <c r="FS18" s="233"/>
      <c r="FT18" s="232"/>
      <c r="FU18" s="233"/>
      <c r="FV18" s="233"/>
      <c r="FW18" s="233"/>
      <c r="FX18" s="233"/>
      <c r="FY18" s="233"/>
      <c r="FZ18" s="233"/>
      <c r="GA18" s="232"/>
      <c r="GB18" s="233"/>
      <c r="GC18" s="233"/>
      <c r="GD18" s="233"/>
      <c r="GE18" s="233"/>
      <c r="GF18" s="233"/>
      <c r="GG18" s="233"/>
      <c r="GH18" s="232"/>
      <c r="GI18" s="233"/>
      <c r="GJ18" s="233"/>
      <c r="GK18" s="233"/>
      <c r="GL18" s="233"/>
      <c r="GM18" s="233"/>
      <c r="GN18" s="233"/>
      <c r="GO18" s="232"/>
      <c r="GP18" s="233"/>
      <c r="GQ18" s="233"/>
      <c r="GR18" s="233"/>
      <c r="GS18" s="233"/>
      <c r="GT18" s="233"/>
      <c r="GU18" s="233"/>
      <c r="GV18" s="232"/>
      <c r="GW18" s="233"/>
      <c r="GX18" s="233"/>
      <c r="GY18" s="233"/>
      <c r="GZ18" s="233"/>
      <c r="HA18" s="233"/>
      <c r="HB18" s="233"/>
      <c r="HC18" s="232"/>
      <c r="HD18" s="233"/>
      <c r="HE18" s="233"/>
      <c r="HF18" s="233"/>
      <c r="HG18" s="233"/>
      <c r="HH18" s="233"/>
      <c r="HI18" s="233"/>
      <c r="HJ18" s="232"/>
      <c r="HK18" s="233"/>
      <c r="HL18" s="233"/>
      <c r="HM18" s="233"/>
      <c r="HN18" s="233"/>
      <c r="HO18" s="233"/>
      <c r="HP18" s="233"/>
      <c r="HQ18" s="232"/>
      <c r="HR18" s="233"/>
      <c r="HS18" s="233"/>
      <c r="HT18" s="233"/>
      <c r="HU18" s="233"/>
      <c r="HV18" s="233"/>
      <c r="HW18" s="233"/>
      <c r="HX18" s="232"/>
      <c r="HY18" s="233"/>
      <c r="HZ18" s="233"/>
      <c r="IA18" s="233"/>
      <c r="IB18" s="233"/>
      <c r="IC18" s="233"/>
      <c r="ID18" s="233"/>
      <c r="IE18" s="232"/>
      <c r="IF18" s="233"/>
      <c r="IG18" s="233"/>
      <c r="IH18" s="233"/>
      <c r="II18" s="233"/>
      <c r="IJ18" s="233"/>
      <c r="IK18" s="233"/>
      <c r="IL18" s="232"/>
      <c r="IM18" s="233"/>
      <c r="IN18" s="233"/>
      <c r="IO18" s="233"/>
      <c r="IP18" s="233"/>
      <c r="IQ18" s="233"/>
      <c r="IR18" s="233"/>
      <c r="IS18" s="232"/>
      <c r="IT18" s="233"/>
      <c r="IU18" s="233"/>
      <c r="IV18" s="233"/>
      <c r="IW18" s="233"/>
      <c r="IX18" s="233"/>
      <c r="IY18" s="233"/>
      <c r="IZ18" s="232"/>
      <c r="JA18" s="233"/>
      <c r="JB18" s="233"/>
      <c r="JC18" s="233"/>
      <c r="JD18" s="233"/>
      <c r="JE18" s="233"/>
      <c r="JF18" s="233"/>
      <c r="JG18" s="232"/>
      <c r="JH18" s="233"/>
      <c r="JI18" s="233"/>
      <c r="JJ18" s="233"/>
      <c r="JK18" s="233"/>
      <c r="JL18" s="233"/>
      <c r="JM18" s="233"/>
      <c r="JN18" s="232"/>
      <c r="JO18" s="233"/>
      <c r="JP18" s="233"/>
      <c r="JQ18" s="233"/>
      <c r="JR18" s="233"/>
      <c r="JS18" s="233"/>
      <c r="JT18" s="233"/>
      <c r="JU18" s="232"/>
      <c r="JV18" s="233"/>
      <c r="JW18" s="233"/>
      <c r="JX18" s="233"/>
      <c r="JY18" s="233"/>
      <c r="JZ18" s="233"/>
      <c r="KA18" s="233"/>
      <c r="KB18" s="232"/>
      <c r="KC18" s="233"/>
      <c r="KD18" s="233"/>
      <c r="KE18" s="233"/>
      <c r="KF18" s="233"/>
      <c r="KG18" s="233"/>
      <c r="KH18" s="233"/>
      <c r="KI18" s="232"/>
      <c r="KJ18" s="233"/>
      <c r="KK18" s="233"/>
      <c r="KL18" s="233"/>
      <c r="KM18" s="233"/>
      <c r="KN18" s="233"/>
      <c r="KO18" s="233"/>
      <c r="KP18" s="232"/>
      <c r="KQ18" s="233"/>
      <c r="KR18" s="233"/>
      <c r="KS18" s="233"/>
      <c r="KT18" s="233"/>
      <c r="KU18" s="233"/>
      <c r="KV18" s="233"/>
      <c r="KW18" s="232"/>
      <c r="KX18" s="233"/>
      <c r="KY18" s="233"/>
      <c r="KZ18" s="233"/>
      <c r="LA18" s="233"/>
      <c r="LB18" s="233"/>
      <c r="LC18" s="233"/>
      <c r="LD18" s="232"/>
      <c r="LE18" s="233"/>
      <c r="LF18" s="233"/>
      <c r="LG18" s="233"/>
      <c r="LH18" s="233"/>
      <c r="LI18" s="233"/>
      <c r="LJ18" s="233"/>
      <c r="LK18" s="232"/>
      <c r="LL18" s="233"/>
      <c r="LM18" s="233"/>
      <c r="LN18" s="233"/>
      <c r="LO18" s="233"/>
      <c r="LP18" s="233"/>
      <c r="LQ18" s="233"/>
      <c r="LR18" s="232"/>
      <c r="LS18" s="233"/>
      <c r="LT18" s="233"/>
      <c r="LU18" s="233"/>
      <c r="LV18" s="233"/>
      <c r="LW18" s="233"/>
      <c r="LX18" s="233"/>
      <c r="LY18" s="232"/>
      <c r="LZ18" s="233"/>
      <c r="MA18" s="233"/>
      <c r="MB18" s="233"/>
      <c r="MC18" s="233"/>
      <c r="MD18" s="233"/>
      <c r="ME18" s="233"/>
      <c r="MF18" s="232"/>
      <c r="MG18" s="233"/>
      <c r="MH18" s="233"/>
      <c r="MI18" s="233"/>
      <c r="MJ18" s="233"/>
      <c r="MK18" s="233"/>
      <c r="ML18" s="233"/>
      <c r="MM18" s="232"/>
      <c r="MN18" s="233"/>
      <c r="MO18" s="233"/>
      <c r="MP18" s="233"/>
      <c r="MQ18" s="233"/>
      <c r="MR18" s="233"/>
      <c r="MS18" s="233"/>
      <c r="MT18" s="232"/>
      <c r="MU18" s="233"/>
      <c r="MV18" s="233"/>
      <c r="MW18" s="233"/>
      <c r="MX18" s="233"/>
      <c r="MY18" s="233"/>
      <c r="MZ18" s="233"/>
      <c r="NA18" s="232"/>
      <c r="NB18" s="233"/>
      <c r="NC18" s="233"/>
      <c r="ND18" s="233"/>
      <c r="NE18" s="233"/>
      <c r="NF18" s="233"/>
      <c r="NG18" s="233"/>
      <c r="NH18" s="232"/>
      <c r="NI18" s="233"/>
      <c r="NJ18" s="233"/>
      <c r="NK18" s="233"/>
      <c r="NL18" s="233"/>
      <c r="NM18" s="233"/>
      <c r="NN18" s="233"/>
      <c r="NO18" s="232"/>
      <c r="NP18" s="233"/>
      <c r="NQ18" s="233"/>
      <c r="NR18" s="233"/>
      <c r="NS18" s="233"/>
      <c r="NT18" s="233"/>
      <c r="NU18" s="233"/>
      <c r="NV18" s="232"/>
      <c r="NW18" s="233"/>
      <c r="NX18" s="233"/>
      <c r="NY18" s="233"/>
      <c r="NZ18" s="233"/>
      <c r="OA18" s="233"/>
      <c r="OB18" s="233"/>
      <c r="OC18" s="232"/>
      <c r="OD18" s="233"/>
      <c r="OE18" s="233"/>
      <c r="OF18" s="233"/>
      <c r="OG18" s="233"/>
      <c r="OH18" s="233"/>
      <c r="OI18" s="233"/>
      <c r="OJ18" s="232"/>
      <c r="OK18" s="233"/>
      <c r="OL18" s="233"/>
      <c r="OM18" s="233"/>
      <c r="ON18" s="233"/>
      <c r="OO18" s="233"/>
      <c r="OP18" s="233"/>
      <c r="OQ18" s="232"/>
      <c r="OR18" s="233"/>
      <c r="OS18" s="233"/>
      <c r="OT18" s="233"/>
      <c r="OU18" s="233"/>
      <c r="OV18" s="233"/>
      <c r="OW18" s="233"/>
      <c r="OX18" s="232"/>
      <c r="OY18" s="233"/>
      <c r="OZ18" s="233"/>
      <c r="PA18" s="233"/>
      <c r="PB18" s="233"/>
      <c r="PC18" s="233"/>
      <c r="PD18" s="233"/>
      <c r="PE18" s="232"/>
      <c r="PF18" s="233"/>
      <c r="PG18" s="233"/>
      <c r="PH18" s="233"/>
      <c r="PI18" s="233"/>
      <c r="PJ18" s="233"/>
      <c r="PK18" s="233"/>
      <c r="PL18" s="232"/>
      <c r="PM18" s="233"/>
      <c r="PN18" s="233"/>
      <c r="PO18" s="233"/>
      <c r="PP18" s="233"/>
      <c r="PQ18" s="233"/>
      <c r="PR18" s="233"/>
      <c r="PS18" s="232"/>
      <c r="PT18" s="233"/>
      <c r="PU18" s="233"/>
      <c r="PV18" s="233"/>
      <c r="PW18" s="233"/>
      <c r="PX18" s="233"/>
      <c r="PY18" s="233"/>
      <c r="PZ18" s="232"/>
      <c r="QA18" s="233"/>
      <c r="QB18" s="233"/>
      <c r="QC18" s="233"/>
      <c r="QD18" s="233"/>
      <c r="QE18" s="233"/>
      <c r="QF18" s="233"/>
      <c r="QG18" s="232"/>
      <c r="QH18" s="233"/>
      <c r="QI18" s="233"/>
      <c r="QJ18" s="233"/>
      <c r="QK18" s="233"/>
      <c r="QL18" s="233"/>
      <c r="QM18" s="233"/>
      <c r="QN18" s="232"/>
      <c r="QO18" s="233"/>
      <c r="QP18" s="233"/>
      <c r="QQ18" s="233"/>
      <c r="QR18" s="233"/>
      <c r="QS18" s="233"/>
      <c r="QT18" s="233"/>
      <c r="QU18" s="232"/>
      <c r="QV18" s="233"/>
      <c r="QW18" s="233"/>
      <c r="QX18" s="233"/>
      <c r="QY18" s="233"/>
      <c r="QZ18" s="233"/>
      <c r="RA18" s="233"/>
      <c r="RB18" s="232"/>
      <c r="RC18" s="233"/>
      <c r="RD18" s="233"/>
      <c r="RE18" s="233"/>
      <c r="RF18" s="233"/>
      <c r="RG18" s="233"/>
      <c r="RH18" s="233"/>
      <c r="RI18" s="232"/>
      <c r="RJ18" s="233"/>
      <c r="RK18" s="233"/>
      <c r="RL18" s="233"/>
      <c r="RM18" s="233"/>
      <c r="RN18" s="233"/>
      <c r="RO18" s="233"/>
      <c r="RP18" s="232"/>
      <c r="RQ18" s="233"/>
      <c r="RR18" s="233"/>
      <c r="RS18" s="233"/>
      <c r="RT18" s="233"/>
      <c r="RU18" s="233"/>
      <c r="RV18" s="233"/>
      <c r="RW18" s="232"/>
      <c r="RX18" s="233"/>
      <c r="RY18" s="233"/>
      <c r="RZ18" s="233"/>
      <c r="SA18" s="233"/>
      <c r="SB18" s="233"/>
      <c r="SC18" s="233"/>
      <c r="SD18" s="232"/>
      <c r="SE18" s="233"/>
      <c r="SF18" s="233"/>
      <c r="SG18" s="233"/>
      <c r="SH18" s="233"/>
      <c r="SI18" s="233"/>
      <c r="SJ18" s="233"/>
      <c r="SK18" s="232"/>
      <c r="SL18" s="233"/>
      <c r="SM18" s="233"/>
      <c r="SN18" s="233"/>
      <c r="SO18" s="233"/>
      <c r="SP18" s="233"/>
      <c r="SQ18" s="233"/>
      <c r="SR18" s="232"/>
      <c r="SS18" s="233"/>
      <c r="ST18" s="233"/>
      <c r="SU18" s="233"/>
      <c r="SV18" s="233"/>
      <c r="SW18" s="233"/>
      <c r="SX18" s="233"/>
      <c r="SY18" s="232"/>
      <c r="SZ18" s="233"/>
      <c r="TA18" s="233"/>
      <c r="TB18" s="233"/>
      <c r="TC18" s="233"/>
      <c r="TD18" s="233"/>
      <c r="TE18" s="233"/>
      <c r="TF18" s="232"/>
      <c r="TG18" s="233"/>
      <c r="TH18" s="233"/>
      <c r="TI18" s="233"/>
      <c r="TJ18" s="233"/>
      <c r="TK18" s="233"/>
      <c r="TL18" s="233"/>
      <c r="TM18" s="232"/>
      <c r="TN18" s="233"/>
      <c r="TO18" s="233"/>
      <c r="TP18" s="233"/>
      <c r="TQ18" s="233"/>
      <c r="TR18" s="233"/>
      <c r="TS18" s="233"/>
      <c r="TT18" s="232"/>
      <c r="TU18" s="233"/>
      <c r="TV18" s="233"/>
      <c r="TW18" s="233"/>
      <c r="TX18" s="233"/>
      <c r="TY18" s="233"/>
      <c r="TZ18" s="233"/>
      <c r="UA18" s="232"/>
      <c r="UB18" s="233"/>
      <c r="UC18" s="233"/>
      <c r="UD18" s="233"/>
      <c r="UE18" s="233"/>
      <c r="UF18" s="233"/>
      <c r="UG18" s="233"/>
      <c r="UH18" s="232"/>
      <c r="UI18" s="233"/>
      <c r="UJ18" s="233"/>
      <c r="UK18" s="233"/>
      <c r="UL18" s="233"/>
      <c r="UM18" s="233"/>
      <c r="UN18" s="233"/>
      <c r="UO18" s="232"/>
      <c r="UP18" s="233"/>
      <c r="UQ18" s="233"/>
      <c r="UR18" s="233"/>
      <c r="US18" s="233"/>
      <c r="UT18" s="233"/>
      <c r="UU18" s="233"/>
      <c r="UV18" s="232"/>
      <c r="UW18" s="233"/>
      <c r="UX18" s="233"/>
      <c r="UY18" s="233"/>
      <c r="UZ18" s="233"/>
      <c r="VA18" s="233"/>
      <c r="VB18" s="233"/>
      <c r="VC18" s="232"/>
      <c r="VD18" s="233"/>
      <c r="VE18" s="233"/>
      <c r="VF18" s="233"/>
      <c r="VG18" s="233"/>
      <c r="VH18" s="233"/>
      <c r="VI18" s="233"/>
      <c r="VJ18" s="232"/>
      <c r="VK18" s="233"/>
      <c r="VL18" s="233"/>
      <c r="VM18" s="233"/>
      <c r="VN18" s="233"/>
      <c r="VO18" s="233"/>
      <c r="VP18" s="233"/>
      <c r="VQ18" s="232"/>
      <c r="VR18" s="233"/>
      <c r="VS18" s="233"/>
      <c r="VT18" s="233"/>
      <c r="VU18" s="233"/>
      <c r="VV18" s="233"/>
      <c r="VW18" s="233"/>
      <c r="VX18" s="232"/>
      <c r="VY18" s="233"/>
      <c r="VZ18" s="233"/>
      <c r="WA18" s="233"/>
      <c r="WB18" s="233"/>
      <c r="WC18" s="233"/>
      <c r="WD18" s="233"/>
      <c r="WE18" s="232"/>
      <c r="WF18" s="233"/>
      <c r="WG18" s="233"/>
      <c r="WH18" s="233"/>
      <c r="WI18" s="233"/>
      <c r="WJ18" s="233"/>
      <c r="WK18" s="233"/>
      <c r="WL18" s="232"/>
      <c r="WM18" s="233"/>
      <c r="WN18" s="233"/>
      <c r="WO18" s="233"/>
      <c r="WP18" s="233"/>
      <c r="WQ18" s="233"/>
      <c r="WR18" s="233"/>
      <c r="WS18" s="232"/>
      <c r="WT18" s="233"/>
      <c r="WU18" s="233"/>
      <c r="WV18" s="233"/>
      <c r="WW18" s="233"/>
      <c r="WX18" s="233"/>
      <c r="WY18" s="233"/>
      <c r="WZ18" s="232"/>
      <c r="XA18" s="233"/>
      <c r="XB18" s="233"/>
      <c r="XC18" s="233"/>
      <c r="XD18" s="233"/>
      <c r="XE18" s="233"/>
      <c r="XF18" s="233"/>
      <c r="XG18" s="232"/>
      <c r="XH18" s="233"/>
      <c r="XI18" s="233"/>
      <c r="XJ18" s="233"/>
      <c r="XK18" s="233"/>
      <c r="XL18" s="233"/>
      <c r="XM18" s="233"/>
      <c r="XN18" s="232"/>
      <c r="XO18" s="233"/>
      <c r="XP18" s="233"/>
      <c r="XQ18" s="233"/>
      <c r="XR18" s="233"/>
      <c r="XS18" s="233"/>
      <c r="XT18" s="233"/>
      <c r="XU18" s="232"/>
      <c r="XV18" s="233"/>
      <c r="XW18" s="233"/>
      <c r="XX18" s="233"/>
      <c r="XY18" s="233"/>
      <c r="XZ18" s="233"/>
      <c r="YA18" s="233"/>
      <c r="YB18" s="232"/>
      <c r="YC18" s="233"/>
      <c r="YD18" s="233"/>
      <c r="YE18" s="233"/>
      <c r="YF18" s="233"/>
      <c r="YG18" s="233"/>
      <c r="YH18" s="233"/>
      <c r="YI18" s="232"/>
      <c r="YJ18" s="233"/>
      <c r="YK18" s="233"/>
      <c r="YL18" s="233"/>
      <c r="YM18" s="233"/>
      <c r="YN18" s="233"/>
      <c r="YO18" s="233"/>
      <c r="YP18" s="232"/>
      <c r="YQ18" s="233"/>
      <c r="YR18" s="233"/>
      <c r="YS18" s="233"/>
      <c r="YT18" s="233"/>
      <c r="YU18" s="233"/>
      <c r="YV18" s="233"/>
      <c r="YW18" s="232"/>
      <c r="YX18" s="233"/>
      <c r="YY18" s="233"/>
      <c r="YZ18" s="233"/>
      <c r="ZA18" s="233"/>
      <c r="ZB18" s="233"/>
      <c r="ZC18" s="233"/>
      <c r="ZD18" s="232"/>
      <c r="ZE18" s="233"/>
      <c r="ZF18" s="233"/>
      <c r="ZG18" s="233"/>
      <c r="ZH18" s="233"/>
      <c r="ZI18" s="233"/>
      <c r="ZJ18" s="233"/>
      <c r="ZK18" s="232"/>
      <c r="ZL18" s="233"/>
      <c r="ZM18" s="233"/>
      <c r="ZN18" s="233"/>
      <c r="ZO18" s="233"/>
      <c r="ZP18" s="233"/>
      <c r="ZQ18" s="233"/>
      <c r="ZR18" s="232"/>
      <c r="ZS18" s="233"/>
      <c r="ZT18" s="233"/>
      <c r="ZU18" s="233"/>
      <c r="ZV18" s="233"/>
      <c r="ZW18" s="233"/>
      <c r="ZX18" s="233"/>
      <c r="ZY18" s="232"/>
      <c r="ZZ18" s="233"/>
      <c r="AAA18" s="233"/>
      <c r="AAB18" s="233"/>
      <c r="AAC18" s="233"/>
      <c r="AAD18" s="233"/>
      <c r="AAE18" s="233"/>
      <c r="AAF18" s="232"/>
      <c r="AAG18" s="233"/>
      <c r="AAH18" s="233"/>
      <c r="AAI18" s="233"/>
      <c r="AAJ18" s="233"/>
      <c r="AAK18" s="233"/>
      <c r="AAL18" s="233"/>
      <c r="AAM18" s="232"/>
      <c r="AAN18" s="233"/>
      <c r="AAO18" s="233"/>
      <c r="AAP18" s="233"/>
      <c r="AAQ18" s="233"/>
      <c r="AAR18" s="233"/>
      <c r="AAS18" s="233"/>
      <c r="AAT18" s="232"/>
      <c r="AAU18" s="233"/>
      <c r="AAV18" s="233"/>
      <c r="AAW18" s="233"/>
      <c r="AAX18" s="233"/>
      <c r="AAY18" s="233"/>
      <c r="AAZ18" s="233"/>
      <c r="ABA18" s="232"/>
      <c r="ABB18" s="233"/>
      <c r="ABC18" s="233"/>
      <c r="ABD18" s="233"/>
      <c r="ABE18" s="233"/>
      <c r="ABF18" s="233"/>
      <c r="ABG18" s="233"/>
      <c r="ABH18" s="232"/>
      <c r="ABI18" s="233"/>
      <c r="ABJ18" s="233"/>
      <c r="ABK18" s="233"/>
      <c r="ABL18" s="233"/>
      <c r="ABM18" s="233"/>
      <c r="ABN18" s="233"/>
      <c r="ABO18" s="232"/>
      <c r="ABP18" s="233"/>
      <c r="ABQ18" s="233"/>
      <c r="ABR18" s="233"/>
      <c r="ABS18" s="233"/>
      <c r="ABT18" s="233"/>
      <c r="ABU18" s="233"/>
      <c r="ABV18" s="232"/>
      <c r="ABW18" s="233"/>
      <c r="ABX18" s="233"/>
      <c r="ABY18" s="233"/>
      <c r="ABZ18" s="233"/>
      <c r="ACA18" s="233"/>
      <c r="ACB18" s="233"/>
      <c r="ACC18" s="232"/>
      <c r="ACD18" s="233"/>
      <c r="ACE18" s="233"/>
      <c r="ACF18" s="233"/>
      <c r="ACG18" s="233"/>
      <c r="ACH18" s="233"/>
      <c r="ACI18" s="233"/>
      <c r="ACJ18" s="232"/>
      <c r="ACK18" s="233"/>
      <c r="ACL18" s="233"/>
      <c r="ACM18" s="233"/>
      <c r="ACN18" s="233"/>
      <c r="ACO18" s="233"/>
      <c r="ACP18" s="233"/>
      <c r="ACQ18" s="232"/>
      <c r="ACR18" s="233"/>
      <c r="ACS18" s="233"/>
      <c r="ACT18" s="233"/>
      <c r="ACU18" s="233"/>
      <c r="ACV18" s="233"/>
      <c r="ACW18" s="233"/>
      <c r="ACX18" s="232"/>
      <c r="ACY18" s="233"/>
      <c r="ACZ18" s="233"/>
      <c r="ADA18" s="233"/>
      <c r="ADB18" s="233"/>
      <c r="ADC18" s="233"/>
      <c r="ADD18" s="233"/>
      <c r="ADE18" s="232"/>
      <c r="ADF18" s="233"/>
      <c r="ADG18" s="233"/>
      <c r="ADH18" s="233"/>
      <c r="ADI18" s="233"/>
      <c r="ADJ18" s="233"/>
      <c r="ADK18" s="233"/>
      <c r="ADL18" s="232"/>
      <c r="ADM18" s="233"/>
      <c r="ADN18" s="233"/>
      <c r="ADO18" s="233"/>
      <c r="ADP18" s="233"/>
      <c r="ADQ18" s="233"/>
      <c r="ADR18" s="233"/>
      <c r="ADS18" s="232"/>
      <c r="ADT18" s="233"/>
      <c r="ADU18" s="233"/>
      <c r="ADV18" s="233"/>
      <c r="ADW18" s="233"/>
      <c r="ADX18" s="233"/>
      <c r="ADY18" s="233"/>
      <c r="ADZ18" s="232"/>
      <c r="AEA18" s="233"/>
      <c r="AEB18" s="233"/>
      <c r="AEC18" s="233"/>
      <c r="AED18" s="233"/>
      <c r="AEE18" s="233"/>
      <c r="AEF18" s="233"/>
      <c r="AEG18" s="232"/>
      <c r="AEH18" s="233"/>
      <c r="AEI18" s="233"/>
      <c r="AEJ18" s="233"/>
      <c r="AEK18" s="233"/>
      <c r="AEL18" s="233"/>
      <c r="AEM18" s="233"/>
      <c r="AEN18" s="232"/>
      <c r="AEO18" s="233"/>
      <c r="AEP18" s="233"/>
      <c r="AEQ18" s="233"/>
      <c r="AER18" s="233"/>
      <c r="AES18" s="233"/>
      <c r="AET18" s="233"/>
      <c r="AEU18" s="232"/>
      <c r="AEV18" s="233"/>
      <c r="AEW18" s="233"/>
      <c r="AEX18" s="233"/>
      <c r="AEY18" s="233"/>
      <c r="AEZ18" s="233"/>
      <c r="AFA18" s="233"/>
      <c r="AFB18" s="232"/>
      <c r="AFC18" s="233"/>
      <c r="AFD18" s="233"/>
      <c r="AFE18" s="233"/>
      <c r="AFF18" s="233"/>
      <c r="AFG18" s="233"/>
      <c r="AFH18" s="233"/>
      <c r="AFI18" s="232"/>
      <c r="AFJ18" s="233"/>
      <c r="AFK18" s="233"/>
      <c r="AFL18" s="233"/>
      <c r="AFM18" s="233"/>
      <c r="AFN18" s="233"/>
      <c r="AFO18" s="233"/>
      <c r="AFP18" s="232"/>
      <c r="AFQ18" s="233"/>
      <c r="AFR18" s="233"/>
      <c r="AFS18" s="233"/>
      <c r="AFT18" s="233"/>
      <c r="AFU18" s="233"/>
      <c r="AFV18" s="233"/>
      <c r="AFW18" s="232"/>
      <c r="AFX18" s="233"/>
      <c r="AFY18" s="233"/>
      <c r="AFZ18" s="233"/>
      <c r="AGA18" s="233"/>
      <c r="AGB18" s="233"/>
      <c r="AGC18" s="233"/>
      <c r="AGD18" s="232"/>
      <c r="AGE18" s="233"/>
      <c r="AGF18" s="233"/>
      <c r="AGG18" s="233"/>
      <c r="AGH18" s="233"/>
      <c r="AGI18" s="233"/>
      <c r="AGJ18" s="233"/>
      <c r="AGK18" s="232"/>
      <c r="AGL18" s="233"/>
      <c r="AGM18" s="233"/>
      <c r="AGN18" s="233"/>
      <c r="AGO18" s="233"/>
      <c r="AGP18" s="233"/>
      <c r="AGQ18" s="233"/>
      <c r="AGR18" s="232"/>
      <c r="AGS18" s="233"/>
      <c r="AGT18" s="233"/>
      <c r="AGU18" s="233"/>
      <c r="AGV18" s="233"/>
      <c r="AGW18" s="233"/>
      <c r="AGX18" s="233"/>
      <c r="AGY18" s="232"/>
      <c r="AGZ18" s="233"/>
      <c r="AHA18" s="233"/>
      <c r="AHB18" s="233"/>
      <c r="AHC18" s="233"/>
      <c r="AHD18" s="233"/>
      <c r="AHE18" s="233"/>
      <c r="AHF18" s="232"/>
      <c r="AHG18" s="233"/>
      <c r="AHH18" s="233"/>
      <c r="AHI18" s="233"/>
      <c r="AHJ18" s="233"/>
      <c r="AHK18" s="233"/>
      <c r="AHL18" s="233"/>
      <c r="AHM18" s="232"/>
      <c r="AHN18" s="233"/>
      <c r="AHO18" s="233"/>
      <c r="AHP18" s="233"/>
      <c r="AHQ18" s="233"/>
      <c r="AHR18" s="233"/>
      <c r="AHS18" s="233"/>
      <c r="AHT18" s="232"/>
      <c r="AHU18" s="233"/>
      <c r="AHV18" s="233"/>
      <c r="AHW18" s="233"/>
      <c r="AHX18" s="233"/>
      <c r="AHY18" s="233"/>
      <c r="AHZ18" s="233"/>
      <c r="AIA18" s="232"/>
      <c r="AIB18" s="233"/>
      <c r="AIC18" s="233"/>
      <c r="AID18" s="233"/>
      <c r="AIE18" s="233"/>
      <c r="AIF18" s="233"/>
      <c r="AIG18" s="233"/>
      <c r="AIH18" s="232"/>
      <c r="AII18" s="233"/>
      <c r="AIJ18" s="233"/>
      <c r="AIK18" s="233"/>
      <c r="AIL18" s="233"/>
      <c r="AIM18" s="233"/>
      <c r="AIN18" s="233"/>
      <c r="AIO18" s="232"/>
      <c r="AIP18" s="233"/>
      <c r="AIQ18" s="233"/>
      <c r="AIR18" s="233"/>
      <c r="AIS18" s="233"/>
      <c r="AIT18" s="233"/>
      <c r="AIU18" s="233"/>
      <c r="AIV18" s="232"/>
      <c r="AIW18" s="233"/>
      <c r="AIX18" s="233"/>
      <c r="AIY18" s="233"/>
      <c r="AIZ18" s="233"/>
      <c r="AJA18" s="233"/>
      <c r="AJB18" s="233"/>
      <c r="AJC18" s="232"/>
      <c r="AJD18" s="233"/>
      <c r="AJE18" s="233"/>
      <c r="AJF18" s="233"/>
      <c r="AJG18" s="233"/>
      <c r="AJH18" s="233"/>
      <c r="AJI18" s="233"/>
      <c r="AJJ18" s="232"/>
      <c r="AJK18" s="233"/>
      <c r="AJL18" s="233"/>
      <c r="AJM18" s="233"/>
      <c r="AJN18" s="233"/>
      <c r="AJO18" s="233"/>
      <c r="AJP18" s="233"/>
      <c r="AJQ18" s="232"/>
      <c r="AJR18" s="233"/>
      <c r="AJS18" s="233"/>
      <c r="AJT18" s="233"/>
      <c r="AJU18" s="233"/>
      <c r="AJV18" s="233"/>
      <c r="AJW18" s="233"/>
      <c r="AJX18" s="232"/>
      <c r="AJY18" s="233"/>
      <c r="AJZ18" s="233"/>
      <c r="AKA18" s="233"/>
      <c r="AKB18" s="233"/>
      <c r="AKC18" s="233"/>
      <c r="AKD18" s="233"/>
      <c r="AKE18" s="232"/>
      <c r="AKF18" s="233"/>
      <c r="AKG18" s="233"/>
      <c r="AKH18" s="233"/>
      <c r="AKI18" s="233"/>
      <c r="AKJ18" s="233"/>
      <c r="AKK18" s="233"/>
      <c r="AKL18" s="232"/>
      <c r="AKM18" s="233"/>
      <c r="AKN18" s="233"/>
      <c r="AKO18" s="233"/>
      <c r="AKP18" s="233"/>
      <c r="AKQ18" s="233"/>
      <c r="AKR18" s="233"/>
      <c r="AKS18" s="232"/>
      <c r="AKT18" s="233"/>
      <c r="AKU18" s="233"/>
      <c r="AKV18" s="233"/>
      <c r="AKW18" s="233"/>
      <c r="AKX18" s="233"/>
      <c r="AKY18" s="233"/>
      <c r="AKZ18" s="232"/>
      <c r="ALA18" s="233"/>
      <c r="ALB18" s="233"/>
      <c r="ALC18" s="233"/>
      <c r="ALD18" s="233"/>
      <c r="ALE18" s="233"/>
      <c r="ALF18" s="233"/>
      <c r="ALG18" s="232"/>
      <c r="ALH18" s="233"/>
      <c r="ALI18" s="233"/>
      <c r="ALJ18" s="233"/>
      <c r="ALK18" s="233"/>
      <c r="ALL18" s="233"/>
      <c r="ALM18" s="233"/>
      <c r="ALN18" s="232"/>
      <c r="ALO18" s="233"/>
      <c r="ALP18" s="233"/>
      <c r="ALQ18" s="233"/>
      <c r="ALR18" s="233"/>
      <c r="ALS18" s="233"/>
      <c r="ALT18" s="233"/>
      <c r="ALU18" s="232"/>
      <c r="ALV18" s="233"/>
      <c r="ALW18" s="233"/>
      <c r="ALX18" s="233"/>
      <c r="ALY18" s="233"/>
      <c r="ALZ18" s="233"/>
      <c r="AMA18" s="233"/>
      <c r="AMB18" s="232"/>
      <c r="AMC18" s="233"/>
      <c r="AMD18" s="233"/>
      <c r="AME18" s="233"/>
      <c r="AMF18" s="233"/>
      <c r="AMG18" s="233"/>
      <c r="AMH18" s="233"/>
      <c r="AMI18" s="232"/>
      <c r="AMJ18" s="233"/>
      <c r="AMK18" s="233"/>
      <c r="AML18" s="233"/>
      <c r="AMM18" s="233"/>
      <c r="AMN18" s="233"/>
      <c r="AMO18" s="233"/>
      <c r="AMP18" s="232"/>
      <c r="AMQ18" s="233"/>
      <c r="AMR18" s="233"/>
      <c r="AMS18" s="233"/>
      <c r="AMT18" s="233"/>
      <c r="AMU18" s="233"/>
      <c r="AMV18" s="233"/>
      <c r="AMW18" s="232"/>
      <c r="AMX18" s="233"/>
      <c r="AMY18" s="233"/>
      <c r="AMZ18" s="233"/>
      <c r="ANA18" s="233"/>
      <c r="ANB18" s="233"/>
      <c r="ANC18" s="233"/>
      <c r="AND18" s="232"/>
      <c r="ANE18" s="233"/>
      <c r="ANF18" s="233"/>
      <c r="ANG18" s="233"/>
      <c r="ANH18" s="233"/>
      <c r="ANI18" s="233"/>
      <c r="ANJ18" s="233"/>
      <c r="ANK18" s="232"/>
      <c r="ANL18" s="233"/>
      <c r="ANM18" s="233"/>
      <c r="ANN18" s="233"/>
      <c r="ANO18" s="233"/>
      <c r="ANP18" s="233"/>
      <c r="ANQ18" s="233"/>
      <c r="ANR18" s="232"/>
      <c r="ANS18" s="233"/>
      <c r="ANT18" s="233"/>
      <c r="ANU18" s="233"/>
      <c r="ANV18" s="233"/>
      <c r="ANW18" s="233"/>
      <c r="ANX18" s="233"/>
      <c r="ANY18" s="232"/>
      <c r="ANZ18" s="233"/>
      <c r="AOA18" s="233"/>
      <c r="AOB18" s="233"/>
      <c r="AOC18" s="233"/>
      <c r="AOD18" s="233"/>
      <c r="AOE18" s="233"/>
      <c r="AOF18" s="232"/>
      <c r="AOG18" s="233"/>
      <c r="AOH18" s="233"/>
      <c r="AOI18" s="233"/>
      <c r="AOJ18" s="233"/>
      <c r="AOK18" s="233"/>
      <c r="AOL18" s="233"/>
      <c r="AOM18" s="232"/>
      <c r="AON18" s="233"/>
      <c r="AOO18" s="233"/>
      <c r="AOP18" s="233"/>
      <c r="AOQ18" s="233"/>
      <c r="AOR18" s="233"/>
      <c r="AOS18" s="233"/>
      <c r="AOT18" s="232"/>
      <c r="AOU18" s="233"/>
      <c r="AOV18" s="233"/>
      <c r="AOW18" s="233"/>
      <c r="AOX18" s="233"/>
      <c r="AOY18" s="233"/>
      <c r="AOZ18" s="233"/>
      <c r="APA18" s="232"/>
      <c r="APB18" s="233"/>
      <c r="APC18" s="233"/>
      <c r="APD18" s="233"/>
      <c r="APE18" s="233"/>
      <c r="APF18" s="233"/>
      <c r="APG18" s="233"/>
      <c r="APH18" s="232"/>
      <c r="API18" s="233"/>
      <c r="APJ18" s="233"/>
      <c r="APK18" s="233"/>
      <c r="APL18" s="233"/>
      <c r="APM18" s="233"/>
      <c r="APN18" s="233"/>
      <c r="APO18" s="232"/>
      <c r="APP18" s="233"/>
      <c r="APQ18" s="233"/>
      <c r="APR18" s="233"/>
      <c r="APS18" s="233"/>
      <c r="APT18" s="233"/>
      <c r="APU18" s="233"/>
      <c r="APV18" s="232"/>
      <c r="APW18" s="233"/>
      <c r="APX18" s="233"/>
      <c r="APY18" s="233"/>
      <c r="APZ18" s="233"/>
      <c r="AQA18" s="233"/>
      <c r="AQB18" s="233"/>
      <c r="AQC18" s="232"/>
      <c r="AQD18" s="233"/>
      <c r="AQE18" s="233"/>
      <c r="AQF18" s="233"/>
      <c r="AQG18" s="233"/>
      <c r="AQH18" s="233"/>
      <c r="AQI18" s="233"/>
      <c r="AQJ18" s="232"/>
      <c r="AQK18" s="233"/>
      <c r="AQL18" s="233"/>
      <c r="AQM18" s="233"/>
      <c r="AQN18" s="233"/>
      <c r="AQO18" s="233"/>
      <c r="AQP18" s="233"/>
      <c r="AQQ18" s="232"/>
      <c r="AQR18" s="233"/>
      <c r="AQS18" s="233"/>
      <c r="AQT18" s="233"/>
      <c r="AQU18" s="233"/>
      <c r="AQV18" s="233"/>
      <c r="AQW18" s="233"/>
      <c r="AQX18" s="232"/>
      <c r="AQY18" s="233"/>
      <c r="AQZ18" s="233"/>
      <c r="ARA18" s="233"/>
      <c r="ARB18" s="233"/>
      <c r="ARC18" s="233"/>
      <c r="ARD18" s="233"/>
      <c r="ARE18" s="232"/>
      <c r="ARF18" s="233"/>
      <c r="ARG18" s="233"/>
      <c r="ARH18" s="233"/>
      <c r="ARI18" s="233"/>
      <c r="ARJ18" s="233"/>
      <c r="ARK18" s="233"/>
      <c r="ARL18" s="232"/>
      <c r="ARM18" s="233"/>
      <c r="ARN18" s="233"/>
      <c r="ARO18" s="233"/>
      <c r="ARP18" s="233"/>
      <c r="ARQ18" s="233"/>
      <c r="ARR18" s="233"/>
      <c r="ARS18" s="232"/>
      <c r="ART18" s="233"/>
      <c r="ARU18" s="233"/>
      <c r="ARV18" s="233"/>
      <c r="ARW18" s="233"/>
      <c r="ARX18" s="233"/>
      <c r="ARY18" s="233"/>
      <c r="ARZ18" s="232"/>
      <c r="ASA18" s="233"/>
      <c r="ASB18" s="233"/>
      <c r="ASC18" s="233"/>
      <c r="ASD18" s="233"/>
      <c r="ASE18" s="233"/>
      <c r="ASF18" s="233"/>
      <c r="ASG18" s="232"/>
      <c r="ASH18" s="233"/>
      <c r="ASI18" s="233"/>
      <c r="ASJ18" s="233"/>
      <c r="ASK18" s="233"/>
      <c r="ASL18" s="233"/>
      <c r="ASM18" s="233"/>
      <c r="ASN18" s="232"/>
      <c r="ASO18" s="233"/>
      <c r="ASP18" s="233"/>
      <c r="ASQ18" s="233"/>
      <c r="ASR18" s="233"/>
      <c r="ASS18" s="233"/>
      <c r="AST18" s="233"/>
      <c r="ASU18" s="232"/>
      <c r="ASV18" s="233"/>
      <c r="ASW18" s="233"/>
      <c r="ASX18" s="233"/>
      <c r="ASY18" s="233"/>
      <c r="ASZ18" s="233"/>
      <c r="ATA18" s="233"/>
      <c r="ATB18" s="232"/>
      <c r="ATC18" s="233"/>
      <c r="ATD18" s="233"/>
      <c r="ATE18" s="233"/>
      <c r="ATF18" s="233"/>
      <c r="ATG18" s="233"/>
      <c r="ATH18" s="233"/>
      <c r="ATI18" s="232"/>
      <c r="ATJ18" s="233"/>
      <c r="ATK18" s="233"/>
      <c r="ATL18" s="233"/>
      <c r="ATM18" s="233"/>
      <c r="ATN18" s="233"/>
      <c r="ATO18" s="233"/>
      <c r="ATP18" s="232"/>
      <c r="ATQ18" s="233"/>
      <c r="ATR18" s="233"/>
      <c r="ATS18" s="233"/>
      <c r="ATT18" s="233"/>
      <c r="ATU18" s="233"/>
      <c r="ATV18" s="233"/>
      <c r="ATW18" s="232"/>
      <c r="ATX18" s="233"/>
      <c r="ATY18" s="233"/>
      <c r="ATZ18" s="233"/>
      <c r="AUA18" s="233"/>
      <c r="AUB18" s="233"/>
      <c r="AUC18" s="233"/>
      <c r="AUD18" s="232"/>
      <c r="AUE18" s="233"/>
      <c r="AUF18" s="233"/>
      <c r="AUG18" s="233"/>
      <c r="AUH18" s="233"/>
      <c r="AUI18" s="233"/>
      <c r="AUJ18" s="233"/>
      <c r="AUK18" s="232"/>
      <c r="AUL18" s="233"/>
      <c r="AUM18" s="233"/>
      <c r="AUN18" s="233"/>
      <c r="AUO18" s="233"/>
      <c r="AUP18" s="233"/>
      <c r="AUQ18" s="233"/>
      <c r="AUR18" s="232"/>
      <c r="AUS18" s="233"/>
      <c r="AUT18" s="233"/>
      <c r="AUU18" s="233"/>
      <c r="AUV18" s="233"/>
      <c r="AUW18" s="233"/>
      <c r="AUX18" s="233"/>
      <c r="AUY18" s="232"/>
      <c r="AUZ18" s="233"/>
      <c r="AVA18" s="233"/>
      <c r="AVB18" s="233"/>
      <c r="AVC18" s="233"/>
      <c r="AVD18" s="233"/>
      <c r="AVE18" s="233"/>
      <c r="AVF18" s="232"/>
      <c r="AVG18" s="233"/>
      <c r="AVH18" s="233"/>
      <c r="AVI18" s="233"/>
      <c r="AVJ18" s="233"/>
      <c r="AVK18" s="233"/>
      <c r="AVL18" s="233"/>
      <c r="AVM18" s="232"/>
      <c r="AVN18" s="233"/>
      <c r="AVO18" s="233"/>
      <c r="AVP18" s="233"/>
      <c r="AVQ18" s="233"/>
      <c r="AVR18" s="233"/>
      <c r="AVS18" s="233"/>
      <c r="AVT18" s="232"/>
      <c r="AVU18" s="233"/>
      <c r="AVV18" s="233"/>
      <c r="AVW18" s="233"/>
      <c r="AVX18" s="233"/>
      <c r="AVY18" s="233"/>
      <c r="AVZ18" s="233"/>
      <c r="AWA18" s="232"/>
      <c r="AWB18" s="233"/>
      <c r="AWC18" s="233"/>
      <c r="AWD18" s="233"/>
      <c r="AWE18" s="233"/>
      <c r="AWF18" s="233"/>
      <c r="AWG18" s="233"/>
      <c r="AWH18" s="232"/>
      <c r="AWI18" s="233"/>
      <c r="AWJ18" s="233"/>
      <c r="AWK18" s="233"/>
      <c r="AWL18" s="233"/>
      <c r="AWM18" s="233"/>
      <c r="AWN18" s="233"/>
      <c r="AWO18" s="232"/>
      <c r="AWP18" s="233"/>
      <c r="AWQ18" s="233"/>
      <c r="AWR18" s="233"/>
      <c r="AWS18" s="233"/>
      <c r="AWT18" s="233"/>
      <c r="AWU18" s="233"/>
      <c r="AWV18" s="232"/>
      <c r="AWW18" s="233"/>
      <c r="AWX18" s="233"/>
      <c r="AWY18" s="233"/>
      <c r="AWZ18" s="233"/>
      <c r="AXA18" s="233"/>
      <c r="AXB18" s="233"/>
      <c r="AXC18" s="232"/>
      <c r="AXD18" s="233"/>
      <c r="AXE18" s="233"/>
      <c r="AXF18" s="233"/>
      <c r="AXG18" s="233"/>
      <c r="AXH18" s="233"/>
      <c r="AXI18" s="233"/>
      <c r="AXJ18" s="232"/>
      <c r="AXK18" s="233"/>
      <c r="AXL18" s="233"/>
      <c r="AXM18" s="233"/>
      <c r="AXN18" s="233"/>
      <c r="AXO18" s="233"/>
      <c r="AXP18" s="233"/>
      <c r="AXQ18" s="232"/>
      <c r="AXR18" s="233"/>
      <c r="AXS18" s="233"/>
      <c r="AXT18" s="233"/>
      <c r="AXU18" s="233"/>
      <c r="AXV18" s="233"/>
      <c r="AXW18" s="233"/>
      <c r="AXX18" s="232"/>
      <c r="AXY18" s="233"/>
      <c r="AXZ18" s="233"/>
      <c r="AYA18" s="233"/>
      <c r="AYB18" s="233"/>
      <c r="AYC18" s="233"/>
      <c r="AYD18" s="233"/>
      <c r="AYE18" s="232"/>
      <c r="AYF18" s="233"/>
      <c r="AYG18" s="233"/>
      <c r="AYH18" s="233"/>
      <c r="AYI18" s="233"/>
      <c r="AYJ18" s="233"/>
      <c r="AYK18" s="233"/>
      <c r="AYL18" s="232"/>
      <c r="AYM18" s="233"/>
      <c r="AYN18" s="233"/>
      <c r="AYO18" s="233"/>
      <c r="AYP18" s="233"/>
      <c r="AYQ18" s="233"/>
      <c r="AYR18" s="233"/>
      <c r="AYS18" s="232"/>
      <c r="AYT18" s="233"/>
      <c r="AYU18" s="233"/>
      <c r="AYV18" s="233"/>
      <c r="AYW18" s="233"/>
      <c r="AYX18" s="233"/>
      <c r="AYY18" s="233"/>
      <c r="AYZ18" s="232"/>
      <c r="AZA18" s="233"/>
      <c r="AZB18" s="233"/>
      <c r="AZC18" s="233"/>
      <c r="AZD18" s="233"/>
      <c r="AZE18" s="233"/>
      <c r="AZF18" s="233"/>
      <c r="AZG18" s="232"/>
      <c r="AZH18" s="233"/>
      <c r="AZI18" s="233"/>
      <c r="AZJ18" s="233"/>
      <c r="AZK18" s="233"/>
      <c r="AZL18" s="233"/>
      <c r="AZM18" s="233"/>
      <c r="AZN18" s="232"/>
      <c r="AZO18" s="233"/>
      <c r="AZP18" s="233"/>
      <c r="AZQ18" s="233"/>
      <c r="AZR18" s="233"/>
      <c r="AZS18" s="233"/>
      <c r="AZT18" s="233"/>
      <c r="AZU18" s="232"/>
      <c r="AZV18" s="233"/>
      <c r="AZW18" s="233"/>
      <c r="AZX18" s="233"/>
      <c r="AZY18" s="233"/>
      <c r="AZZ18" s="233"/>
      <c r="BAA18" s="233"/>
      <c r="BAB18" s="232"/>
      <c r="BAC18" s="233"/>
      <c r="BAD18" s="233"/>
      <c r="BAE18" s="233"/>
      <c r="BAF18" s="233"/>
      <c r="BAG18" s="233"/>
      <c r="BAH18" s="233"/>
      <c r="BAI18" s="232"/>
      <c r="BAJ18" s="233"/>
      <c r="BAK18" s="233"/>
      <c r="BAL18" s="233"/>
      <c r="BAM18" s="233"/>
      <c r="BAN18" s="233"/>
      <c r="BAO18" s="233"/>
      <c r="BAP18" s="232"/>
      <c r="BAQ18" s="233"/>
      <c r="BAR18" s="233"/>
      <c r="BAS18" s="233"/>
      <c r="BAT18" s="233"/>
      <c r="BAU18" s="233"/>
      <c r="BAV18" s="233"/>
      <c r="BAW18" s="232"/>
      <c r="BAX18" s="233"/>
      <c r="BAY18" s="233"/>
      <c r="BAZ18" s="233"/>
      <c r="BBA18" s="233"/>
      <c r="BBB18" s="233"/>
      <c r="BBC18" s="233"/>
      <c r="BBD18" s="232"/>
      <c r="BBE18" s="233"/>
      <c r="BBF18" s="233"/>
      <c r="BBG18" s="233"/>
      <c r="BBH18" s="233"/>
      <c r="BBI18" s="233"/>
      <c r="BBJ18" s="233"/>
      <c r="BBK18" s="232"/>
      <c r="BBL18" s="233"/>
      <c r="BBM18" s="233"/>
      <c r="BBN18" s="233"/>
      <c r="BBO18" s="233"/>
      <c r="BBP18" s="233"/>
      <c r="BBQ18" s="233"/>
      <c r="BBR18" s="232"/>
      <c r="BBS18" s="233"/>
      <c r="BBT18" s="233"/>
      <c r="BBU18" s="233"/>
      <c r="BBV18" s="233"/>
      <c r="BBW18" s="233"/>
      <c r="BBX18" s="233"/>
      <c r="BBY18" s="232"/>
      <c r="BBZ18" s="233"/>
      <c r="BCA18" s="233"/>
      <c r="BCB18" s="233"/>
      <c r="BCC18" s="233"/>
      <c r="BCD18" s="233"/>
      <c r="BCE18" s="233"/>
      <c r="BCF18" s="232"/>
      <c r="BCG18" s="233"/>
      <c r="BCH18" s="233"/>
      <c r="BCI18" s="233"/>
      <c r="BCJ18" s="233"/>
      <c r="BCK18" s="233"/>
      <c r="BCL18" s="233"/>
      <c r="BCM18" s="232"/>
      <c r="BCN18" s="233"/>
      <c r="BCO18" s="233"/>
      <c r="BCP18" s="233"/>
      <c r="BCQ18" s="233"/>
      <c r="BCR18" s="233"/>
      <c r="BCS18" s="233"/>
      <c r="BCT18" s="232"/>
      <c r="BCU18" s="233"/>
      <c r="BCV18" s="233"/>
      <c r="BCW18" s="233"/>
      <c r="BCX18" s="233"/>
      <c r="BCY18" s="233"/>
      <c r="BCZ18" s="233"/>
      <c r="BDA18" s="232"/>
      <c r="BDB18" s="233"/>
      <c r="BDC18" s="233"/>
      <c r="BDD18" s="233"/>
      <c r="BDE18" s="233"/>
      <c r="BDF18" s="233"/>
      <c r="BDG18" s="233"/>
      <c r="BDH18" s="232"/>
      <c r="BDI18" s="233"/>
      <c r="BDJ18" s="233"/>
      <c r="BDK18" s="233"/>
      <c r="BDL18" s="233"/>
      <c r="BDM18" s="233"/>
      <c r="BDN18" s="233"/>
      <c r="BDO18" s="232"/>
      <c r="BDP18" s="233"/>
      <c r="BDQ18" s="233"/>
      <c r="BDR18" s="233"/>
      <c r="BDS18" s="233"/>
      <c r="BDT18" s="233"/>
      <c r="BDU18" s="233"/>
      <c r="BDV18" s="232"/>
      <c r="BDW18" s="233"/>
      <c r="BDX18" s="233"/>
      <c r="BDY18" s="233"/>
      <c r="BDZ18" s="233"/>
      <c r="BEA18" s="233"/>
      <c r="BEB18" s="233"/>
      <c r="BEC18" s="232"/>
      <c r="BED18" s="233"/>
      <c r="BEE18" s="233"/>
      <c r="BEF18" s="233"/>
      <c r="BEG18" s="233"/>
      <c r="BEH18" s="233"/>
      <c r="BEI18" s="233"/>
      <c r="BEJ18" s="232"/>
      <c r="BEK18" s="233"/>
      <c r="BEL18" s="233"/>
      <c r="BEM18" s="233"/>
      <c r="BEN18" s="233"/>
      <c r="BEO18" s="233"/>
      <c r="BEP18" s="233"/>
      <c r="BEQ18" s="232"/>
      <c r="BER18" s="233"/>
      <c r="BES18" s="233"/>
      <c r="BET18" s="233"/>
      <c r="BEU18" s="233"/>
      <c r="BEV18" s="233"/>
      <c r="BEW18" s="233"/>
      <c r="BEX18" s="232"/>
      <c r="BEY18" s="233"/>
      <c r="BEZ18" s="233"/>
      <c r="BFA18" s="233"/>
      <c r="BFB18" s="233"/>
      <c r="BFC18" s="233"/>
      <c r="BFD18" s="233"/>
      <c r="BFE18" s="232"/>
      <c r="BFF18" s="233"/>
      <c r="BFG18" s="233"/>
      <c r="BFH18" s="233"/>
      <c r="BFI18" s="233"/>
      <c r="BFJ18" s="233"/>
      <c r="BFK18" s="233"/>
      <c r="BFL18" s="232"/>
      <c r="BFM18" s="233"/>
      <c r="BFN18" s="233"/>
      <c r="BFO18" s="233"/>
      <c r="BFP18" s="233"/>
      <c r="BFQ18" s="233"/>
      <c r="BFR18" s="233"/>
      <c r="BFS18" s="232"/>
      <c r="BFT18" s="233"/>
      <c r="BFU18" s="233"/>
      <c r="BFV18" s="233"/>
      <c r="BFW18" s="233"/>
      <c r="BFX18" s="233"/>
      <c r="BFY18" s="233"/>
      <c r="BFZ18" s="232"/>
      <c r="BGA18" s="233"/>
      <c r="BGB18" s="233"/>
      <c r="BGC18" s="233"/>
      <c r="BGD18" s="233"/>
      <c r="BGE18" s="233"/>
      <c r="BGF18" s="233"/>
      <c r="BGG18" s="232"/>
      <c r="BGH18" s="233"/>
      <c r="BGI18" s="233"/>
      <c r="BGJ18" s="233"/>
      <c r="BGK18" s="233"/>
      <c r="BGL18" s="233"/>
      <c r="BGM18" s="233"/>
      <c r="BGN18" s="232"/>
      <c r="BGO18" s="233"/>
      <c r="BGP18" s="233"/>
      <c r="BGQ18" s="233"/>
      <c r="BGR18" s="233"/>
      <c r="BGS18" s="233"/>
      <c r="BGT18" s="233"/>
      <c r="BGU18" s="232"/>
      <c r="BGV18" s="233"/>
      <c r="BGW18" s="233"/>
      <c r="BGX18" s="233"/>
      <c r="BGY18" s="233"/>
      <c r="BGZ18" s="233"/>
      <c r="BHA18" s="233"/>
      <c r="BHB18" s="232"/>
      <c r="BHC18" s="233"/>
      <c r="BHD18" s="233"/>
      <c r="BHE18" s="233"/>
      <c r="BHF18" s="233"/>
      <c r="BHG18" s="233"/>
      <c r="BHH18" s="233"/>
      <c r="BHI18" s="232"/>
      <c r="BHJ18" s="233"/>
      <c r="BHK18" s="233"/>
      <c r="BHL18" s="233"/>
      <c r="BHM18" s="233"/>
      <c r="BHN18" s="233"/>
      <c r="BHO18" s="233"/>
      <c r="BHP18" s="232"/>
      <c r="BHQ18" s="233"/>
      <c r="BHR18" s="233"/>
      <c r="BHS18" s="233"/>
      <c r="BHT18" s="233"/>
      <c r="BHU18" s="233"/>
      <c r="BHV18" s="233"/>
      <c r="BHW18" s="232"/>
      <c r="BHX18" s="233"/>
      <c r="BHY18" s="233"/>
      <c r="BHZ18" s="233"/>
      <c r="BIA18" s="233"/>
      <c r="BIB18" s="233"/>
      <c r="BIC18" s="233"/>
      <c r="BID18" s="232"/>
      <c r="BIE18" s="233"/>
      <c r="BIF18" s="233"/>
      <c r="BIG18" s="233"/>
      <c r="BIH18" s="233"/>
      <c r="BII18" s="233"/>
      <c r="BIJ18" s="233"/>
      <c r="BIK18" s="232"/>
      <c r="BIL18" s="233"/>
      <c r="BIM18" s="233"/>
      <c r="BIN18" s="233"/>
      <c r="BIO18" s="233"/>
      <c r="BIP18" s="233"/>
      <c r="BIQ18" s="233"/>
      <c r="BIR18" s="232"/>
      <c r="BIS18" s="233"/>
      <c r="BIT18" s="233"/>
      <c r="BIU18" s="233"/>
      <c r="BIV18" s="233"/>
      <c r="BIW18" s="233"/>
      <c r="BIX18" s="233"/>
      <c r="BIY18" s="232"/>
      <c r="BIZ18" s="233"/>
      <c r="BJA18" s="233"/>
      <c r="BJB18" s="233"/>
      <c r="BJC18" s="233"/>
      <c r="BJD18" s="233"/>
      <c r="BJE18" s="233"/>
      <c r="BJF18" s="232"/>
      <c r="BJG18" s="233"/>
      <c r="BJH18" s="233"/>
      <c r="BJI18" s="233"/>
      <c r="BJJ18" s="233"/>
      <c r="BJK18" s="233"/>
      <c r="BJL18" s="233"/>
      <c r="BJM18" s="232"/>
      <c r="BJN18" s="233"/>
      <c r="BJO18" s="233"/>
      <c r="BJP18" s="233"/>
      <c r="BJQ18" s="233"/>
      <c r="BJR18" s="233"/>
      <c r="BJS18" s="233"/>
      <c r="BJT18" s="232"/>
      <c r="BJU18" s="233"/>
      <c r="BJV18" s="233"/>
      <c r="BJW18" s="233"/>
      <c r="BJX18" s="233"/>
      <c r="BJY18" s="233"/>
      <c r="BJZ18" s="233"/>
      <c r="BKA18" s="232"/>
      <c r="BKB18" s="233"/>
      <c r="BKC18" s="233"/>
      <c r="BKD18" s="233"/>
      <c r="BKE18" s="233"/>
      <c r="BKF18" s="233"/>
      <c r="BKG18" s="233"/>
      <c r="BKH18" s="232"/>
      <c r="BKI18" s="233"/>
      <c r="BKJ18" s="233"/>
      <c r="BKK18" s="233"/>
      <c r="BKL18" s="233"/>
      <c r="BKM18" s="233"/>
      <c r="BKN18" s="233"/>
      <c r="BKO18" s="232"/>
      <c r="BKP18" s="233"/>
      <c r="BKQ18" s="233"/>
      <c r="BKR18" s="233"/>
      <c r="BKS18" s="233"/>
      <c r="BKT18" s="233"/>
      <c r="BKU18" s="233"/>
      <c r="BKV18" s="232"/>
      <c r="BKW18" s="233"/>
      <c r="BKX18" s="233"/>
      <c r="BKY18" s="233"/>
      <c r="BKZ18" s="233"/>
      <c r="BLA18" s="233"/>
      <c r="BLB18" s="233"/>
      <c r="BLC18" s="232"/>
      <c r="BLD18" s="233"/>
      <c r="BLE18" s="233"/>
      <c r="BLF18" s="233"/>
      <c r="BLG18" s="233"/>
      <c r="BLH18" s="233"/>
      <c r="BLI18" s="233"/>
      <c r="BLJ18" s="232"/>
      <c r="BLK18" s="233"/>
      <c r="BLL18" s="233"/>
      <c r="BLM18" s="233"/>
      <c r="BLN18" s="233"/>
      <c r="BLO18" s="233"/>
      <c r="BLP18" s="233"/>
      <c r="BLQ18" s="232"/>
      <c r="BLR18" s="233"/>
      <c r="BLS18" s="233"/>
      <c r="BLT18" s="233"/>
      <c r="BLU18" s="233"/>
      <c r="BLV18" s="233"/>
      <c r="BLW18" s="233"/>
      <c r="BLX18" s="232"/>
      <c r="BLY18" s="233"/>
      <c r="BLZ18" s="233"/>
      <c r="BMA18" s="233"/>
      <c r="BMB18" s="233"/>
      <c r="BMC18" s="233"/>
      <c r="BMD18" s="233"/>
      <c r="BME18" s="232"/>
      <c r="BMF18" s="233"/>
      <c r="BMG18" s="233"/>
      <c r="BMH18" s="233"/>
      <c r="BMI18" s="233"/>
      <c r="BMJ18" s="233"/>
      <c r="BMK18" s="233"/>
      <c r="BML18" s="232"/>
      <c r="BMM18" s="233"/>
      <c r="BMN18" s="233"/>
      <c r="BMO18" s="233"/>
      <c r="BMP18" s="233"/>
      <c r="BMQ18" s="233"/>
      <c r="BMR18" s="233"/>
      <c r="BMS18" s="232"/>
      <c r="BMT18" s="233"/>
      <c r="BMU18" s="233"/>
      <c r="BMV18" s="233"/>
      <c r="BMW18" s="233"/>
      <c r="BMX18" s="233"/>
      <c r="BMY18" s="233"/>
      <c r="BMZ18" s="232"/>
      <c r="BNA18" s="233"/>
      <c r="BNB18" s="233"/>
      <c r="BNC18" s="233"/>
      <c r="BND18" s="233"/>
      <c r="BNE18" s="233"/>
      <c r="BNF18" s="233"/>
      <c r="BNG18" s="232"/>
      <c r="BNH18" s="233"/>
      <c r="BNI18" s="233"/>
      <c r="BNJ18" s="233"/>
      <c r="BNK18" s="233"/>
      <c r="BNL18" s="233"/>
      <c r="BNM18" s="233"/>
      <c r="BNN18" s="232"/>
      <c r="BNO18" s="233"/>
      <c r="BNP18" s="233"/>
      <c r="BNQ18" s="233"/>
      <c r="BNR18" s="233"/>
      <c r="BNS18" s="233"/>
      <c r="BNT18" s="233"/>
      <c r="BNU18" s="232"/>
      <c r="BNV18" s="233"/>
      <c r="BNW18" s="233"/>
      <c r="BNX18" s="233"/>
      <c r="BNY18" s="233"/>
      <c r="BNZ18" s="233"/>
      <c r="BOA18" s="233"/>
      <c r="BOB18" s="232"/>
      <c r="BOC18" s="233"/>
      <c r="BOD18" s="233"/>
      <c r="BOE18" s="233"/>
      <c r="BOF18" s="233"/>
      <c r="BOG18" s="233"/>
      <c r="BOH18" s="233"/>
      <c r="BOI18" s="232"/>
      <c r="BOJ18" s="233"/>
      <c r="BOK18" s="233"/>
      <c r="BOL18" s="233"/>
      <c r="BOM18" s="233"/>
      <c r="BON18" s="233"/>
      <c r="BOO18" s="233"/>
      <c r="BOP18" s="232"/>
      <c r="BOQ18" s="233"/>
      <c r="BOR18" s="233"/>
      <c r="BOS18" s="233"/>
      <c r="BOT18" s="233"/>
      <c r="BOU18" s="233"/>
      <c r="BOV18" s="233"/>
      <c r="BOW18" s="232"/>
      <c r="BOX18" s="233"/>
      <c r="BOY18" s="233"/>
      <c r="BOZ18" s="233"/>
      <c r="BPA18" s="233"/>
      <c r="BPB18" s="233"/>
      <c r="BPC18" s="233"/>
      <c r="BPD18" s="232"/>
      <c r="BPE18" s="233"/>
      <c r="BPF18" s="233"/>
      <c r="BPG18" s="233"/>
      <c r="BPH18" s="233"/>
      <c r="BPI18" s="233"/>
      <c r="BPJ18" s="233"/>
      <c r="BPK18" s="232"/>
      <c r="BPL18" s="233"/>
      <c r="BPM18" s="233"/>
      <c r="BPN18" s="233"/>
      <c r="BPO18" s="233"/>
      <c r="BPP18" s="233"/>
      <c r="BPQ18" s="233"/>
      <c r="BPR18" s="232"/>
      <c r="BPS18" s="233"/>
      <c r="BPT18" s="233"/>
      <c r="BPU18" s="233"/>
      <c r="BPV18" s="233"/>
      <c r="BPW18" s="233"/>
      <c r="BPX18" s="233"/>
      <c r="BPY18" s="232"/>
      <c r="BPZ18" s="233"/>
      <c r="BQA18" s="233"/>
      <c r="BQB18" s="233"/>
      <c r="BQC18" s="233"/>
      <c r="BQD18" s="233"/>
      <c r="BQE18" s="233"/>
      <c r="BQF18" s="232"/>
      <c r="BQG18" s="233"/>
      <c r="BQH18" s="233"/>
      <c r="BQI18" s="233"/>
      <c r="BQJ18" s="233"/>
      <c r="BQK18" s="233"/>
      <c r="BQL18" s="233"/>
      <c r="BQM18" s="232"/>
      <c r="BQN18" s="233"/>
      <c r="BQO18" s="233"/>
      <c r="BQP18" s="233"/>
      <c r="BQQ18" s="233"/>
      <c r="BQR18" s="233"/>
      <c r="BQS18" s="233"/>
      <c r="BQT18" s="232"/>
      <c r="BQU18" s="233"/>
      <c r="BQV18" s="233"/>
      <c r="BQW18" s="233"/>
      <c r="BQX18" s="233"/>
      <c r="BQY18" s="233"/>
      <c r="BQZ18" s="233"/>
      <c r="BRA18" s="232"/>
      <c r="BRB18" s="233"/>
      <c r="BRC18" s="233"/>
      <c r="BRD18" s="233"/>
      <c r="BRE18" s="233"/>
      <c r="BRF18" s="233"/>
      <c r="BRG18" s="233"/>
      <c r="BRH18" s="232"/>
      <c r="BRI18" s="233"/>
      <c r="BRJ18" s="233"/>
      <c r="BRK18" s="233"/>
      <c r="BRL18" s="233"/>
      <c r="BRM18" s="233"/>
      <c r="BRN18" s="233"/>
      <c r="BRO18" s="232"/>
      <c r="BRP18" s="233"/>
      <c r="BRQ18" s="233"/>
      <c r="BRR18" s="233"/>
      <c r="BRS18" s="233"/>
      <c r="BRT18" s="233"/>
      <c r="BRU18" s="233"/>
      <c r="BRV18" s="232"/>
      <c r="BRW18" s="233"/>
      <c r="BRX18" s="233"/>
      <c r="BRY18" s="233"/>
      <c r="BRZ18" s="233"/>
      <c r="BSA18" s="233"/>
      <c r="BSB18" s="233"/>
      <c r="BSC18" s="232"/>
      <c r="BSD18" s="233"/>
      <c r="BSE18" s="233"/>
      <c r="BSF18" s="233"/>
      <c r="BSG18" s="233"/>
      <c r="BSH18" s="233"/>
      <c r="BSI18" s="233"/>
      <c r="BSJ18" s="232"/>
      <c r="BSK18" s="233"/>
      <c r="BSL18" s="233"/>
      <c r="BSM18" s="233"/>
      <c r="BSN18" s="233"/>
      <c r="BSO18" s="233"/>
      <c r="BSP18" s="233"/>
      <c r="BSQ18" s="232"/>
      <c r="BSR18" s="233"/>
      <c r="BSS18" s="233"/>
      <c r="BST18" s="233"/>
      <c r="BSU18" s="233"/>
      <c r="BSV18" s="233"/>
      <c r="BSW18" s="233"/>
      <c r="BSX18" s="232"/>
      <c r="BSY18" s="233"/>
      <c r="BSZ18" s="233"/>
      <c r="BTA18" s="233"/>
      <c r="BTB18" s="233"/>
      <c r="BTC18" s="233"/>
      <c r="BTD18" s="233"/>
      <c r="BTE18" s="232"/>
      <c r="BTF18" s="233"/>
      <c r="BTG18" s="233"/>
      <c r="BTH18" s="233"/>
      <c r="BTI18" s="233"/>
      <c r="BTJ18" s="233"/>
      <c r="BTK18" s="233"/>
      <c r="BTL18" s="232"/>
      <c r="BTM18" s="233"/>
      <c r="BTN18" s="233"/>
      <c r="BTO18" s="233"/>
      <c r="BTP18" s="233"/>
      <c r="BTQ18" s="233"/>
      <c r="BTR18" s="233"/>
      <c r="BTS18" s="232"/>
      <c r="BTT18" s="233"/>
      <c r="BTU18" s="233"/>
      <c r="BTV18" s="233"/>
      <c r="BTW18" s="233"/>
      <c r="BTX18" s="233"/>
      <c r="BTY18" s="233"/>
      <c r="BTZ18" s="232"/>
      <c r="BUA18" s="233"/>
      <c r="BUB18" s="233"/>
      <c r="BUC18" s="233"/>
      <c r="BUD18" s="233"/>
      <c r="BUE18" s="233"/>
      <c r="BUF18" s="233"/>
      <c r="BUG18" s="232"/>
      <c r="BUH18" s="233"/>
      <c r="BUI18" s="233"/>
      <c r="BUJ18" s="233"/>
      <c r="BUK18" s="233"/>
      <c r="BUL18" s="233"/>
      <c r="BUM18" s="233"/>
      <c r="BUN18" s="232"/>
      <c r="BUO18" s="233"/>
      <c r="BUP18" s="233"/>
      <c r="BUQ18" s="233"/>
      <c r="BUR18" s="233"/>
      <c r="BUS18" s="233"/>
      <c r="BUT18" s="233"/>
      <c r="BUU18" s="232"/>
      <c r="BUV18" s="233"/>
      <c r="BUW18" s="233"/>
      <c r="BUX18" s="233"/>
      <c r="BUY18" s="233"/>
      <c r="BUZ18" s="233"/>
      <c r="BVA18" s="233"/>
      <c r="BVB18" s="232"/>
      <c r="BVC18" s="233"/>
      <c r="BVD18" s="233"/>
      <c r="BVE18" s="233"/>
      <c r="BVF18" s="233"/>
      <c r="BVG18" s="233"/>
      <c r="BVH18" s="233"/>
      <c r="BVI18" s="232"/>
      <c r="BVJ18" s="233"/>
      <c r="BVK18" s="233"/>
      <c r="BVL18" s="233"/>
      <c r="BVM18" s="233"/>
      <c r="BVN18" s="233"/>
      <c r="BVO18" s="233"/>
      <c r="BVP18" s="232"/>
      <c r="BVQ18" s="233"/>
      <c r="BVR18" s="233"/>
      <c r="BVS18" s="233"/>
      <c r="BVT18" s="233"/>
      <c r="BVU18" s="233"/>
      <c r="BVV18" s="233"/>
      <c r="BVW18" s="232"/>
      <c r="BVX18" s="233"/>
      <c r="BVY18" s="233"/>
      <c r="BVZ18" s="233"/>
      <c r="BWA18" s="233"/>
      <c r="BWB18" s="233"/>
      <c r="BWC18" s="233"/>
      <c r="BWD18" s="232"/>
      <c r="BWE18" s="233"/>
      <c r="BWF18" s="233"/>
      <c r="BWG18" s="233"/>
      <c r="BWH18" s="233"/>
      <c r="BWI18" s="233"/>
      <c r="BWJ18" s="233"/>
      <c r="BWK18" s="232"/>
      <c r="BWL18" s="233"/>
      <c r="BWM18" s="233"/>
      <c r="BWN18" s="233"/>
      <c r="BWO18" s="233"/>
      <c r="BWP18" s="233"/>
      <c r="BWQ18" s="233"/>
      <c r="BWR18" s="232"/>
      <c r="BWS18" s="233"/>
      <c r="BWT18" s="233"/>
      <c r="BWU18" s="233"/>
      <c r="BWV18" s="233"/>
      <c r="BWW18" s="233"/>
      <c r="BWX18" s="233"/>
      <c r="BWY18" s="232"/>
      <c r="BWZ18" s="233"/>
      <c r="BXA18" s="233"/>
      <c r="BXB18" s="233"/>
      <c r="BXC18" s="233"/>
      <c r="BXD18" s="233"/>
      <c r="BXE18" s="233"/>
      <c r="BXF18" s="232"/>
      <c r="BXG18" s="233"/>
      <c r="BXH18" s="233"/>
      <c r="BXI18" s="233"/>
      <c r="BXJ18" s="233"/>
      <c r="BXK18" s="233"/>
      <c r="BXL18" s="233"/>
      <c r="BXM18" s="232"/>
      <c r="BXN18" s="233"/>
      <c r="BXO18" s="233"/>
      <c r="BXP18" s="233"/>
      <c r="BXQ18" s="233"/>
      <c r="BXR18" s="233"/>
      <c r="BXS18" s="233"/>
      <c r="BXT18" s="232"/>
      <c r="BXU18" s="233"/>
      <c r="BXV18" s="233"/>
      <c r="BXW18" s="233"/>
      <c r="BXX18" s="233"/>
      <c r="BXY18" s="233"/>
      <c r="BXZ18" s="233"/>
      <c r="BYA18" s="232"/>
      <c r="BYB18" s="233"/>
      <c r="BYC18" s="233"/>
      <c r="BYD18" s="233"/>
      <c r="BYE18" s="233"/>
      <c r="BYF18" s="233"/>
      <c r="BYG18" s="233"/>
      <c r="BYH18" s="232"/>
      <c r="BYI18" s="233"/>
      <c r="BYJ18" s="233"/>
      <c r="BYK18" s="233"/>
      <c r="BYL18" s="233"/>
      <c r="BYM18" s="233"/>
      <c r="BYN18" s="233"/>
      <c r="BYO18" s="232"/>
      <c r="BYP18" s="233"/>
      <c r="BYQ18" s="233"/>
      <c r="BYR18" s="233"/>
      <c r="BYS18" s="233"/>
      <c r="BYT18" s="233"/>
      <c r="BYU18" s="233"/>
      <c r="BYV18" s="232"/>
      <c r="BYW18" s="233"/>
      <c r="BYX18" s="233"/>
      <c r="BYY18" s="233"/>
      <c r="BYZ18" s="233"/>
      <c r="BZA18" s="233"/>
      <c r="BZB18" s="233"/>
      <c r="BZC18" s="232"/>
      <c r="BZD18" s="233"/>
      <c r="BZE18" s="233"/>
      <c r="BZF18" s="233"/>
      <c r="BZG18" s="233"/>
      <c r="BZH18" s="233"/>
      <c r="BZI18" s="233"/>
      <c r="BZJ18" s="232"/>
      <c r="BZK18" s="233"/>
      <c r="BZL18" s="233"/>
      <c r="BZM18" s="233"/>
      <c r="BZN18" s="233"/>
      <c r="BZO18" s="233"/>
      <c r="BZP18" s="233"/>
      <c r="BZQ18" s="232"/>
      <c r="BZR18" s="233"/>
      <c r="BZS18" s="233"/>
      <c r="BZT18" s="233"/>
      <c r="BZU18" s="233"/>
      <c r="BZV18" s="233"/>
      <c r="BZW18" s="233"/>
      <c r="BZX18" s="232"/>
      <c r="BZY18" s="233"/>
      <c r="BZZ18" s="233"/>
      <c r="CAA18" s="233"/>
      <c r="CAB18" s="233"/>
      <c r="CAC18" s="233"/>
      <c r="CAD18" s="233"/>
      <c r="CAE18" s="232"/>
      <c r="CAF18" s="233"/>
      <c r="CAG18" s="233"/>
      <c r="CAH18" s="233"/>
      <c r="CAI18" s="233"/>
      <c r="CAJ18" s="233"/>
      <c r="CAK18" s="233"/>
      <c r="CAL18" s="232"/>
      <c r="CAM18" s="233"/>
      <c r="CAN18" s="233"/>
      <c r="CAO18" s="233"/>
      <c r="CAP18" s="233"/>
      <c r="CAQ18" s="233"/>
      <c r="CAR18" s="233"/>
      <c r="CAS18" s="232"/>
      <c r="CAT18" s="233"/>
      <c r="CAU18" s="233"/>
      <c r="CAV18" s="233"/>
      <c r="CAW18" s="233"/>
      <c r="CAX18" s="233"/>
      <c r="CAY18" s="233"/>
      <c r="CAZ18" s="232"/>
      <c r="CBA18" s="233"/>
      <c r="CBB18" s="233"/>
      <c r="CBC18" s="233"/>
      <c r="CBD18" s="233"/>
      <c r="CBE18" s="233"/>
      <c r="CBF18" s="233"/>
      <c r="CBG18" s="232"/>
      <c r="CBH18" s="233"/>
      <c r="CBI18" s="233"/>
      <c r="CBJ18" s="233"/>
      <c r="CBK18" s="233"/>
      <c r="CBL18" s="233"/>
      <c r="CBM18" s="233"/>
      <c r="CBN18" s="232"/>
      <c r="CBO18" s="233"/>
      <c r="CBP18" s="233"/>
      <c r="CBQ18" s="233"/>
      <c r="CBR18" s="233"/>
      <c r="CBS18" s="233"/>
      <c r="CBT18" s="233"/>
      <c r="CBU18" s="232"/>
      <c r="CBV18" s="233"/>
      <c r="CBW18" s="233"/>
      <c r="CBX18" s="233"/>
      <c r="CBY18" s="233"/>
      <c r="CBZ18" s="233"/>
      <c r="CCA18" s="233"/>
      <c r="CCB18" s="232"/>
      <c r="CCC18" s="233"/>
      <c r="CCD18" s="233"/>
      <c r="CCE18" s="233"/>
      <c r="CCF18" s="233"/>
      <c r="CCG18" s="233"/>
      <c r="CCH18" s="233"/>
      <c r="CCI18" s="232"/>
      <c r="CCJ18" s="233"/>
      <c r="CCK18" s="233"/>
      <c r="CCL18" s="233"/>
      <c r="CCM18" s="233"/>
      <c r="CCN18" s="233"/>
      <c r="CCO18" s="233"/>
      <c r="CCP18" s="232"/>
      <c r="CCQ18" s="233"/>
      <c r="CCR18" s="233"/>
      <c r="CCS18" s="233"/>
      <c r="CCT18" s="233"/>
      <c r="CCU18" s="233"/>
      <c r="CCV18" s="233"/>
      <c r="CCW18" s="232"/>
      <c r="CCX18" s="233"/>
      <c r="CCY18" s="233"/>
      <c r="CCZ18" s="233"/>
      <c r="CDA18" s="233"/>
      <c r="CDB18" s="233"/>
      <c r="CDC18" s="233"/>
      <c r="CDD18" s="232"/>
      <c r="CDE18" s="233"/>
      <c r="CDF18" s="233"/>
      <c r="CDG18" s="233"/>
      <c r="CDH18" s="233"/>
      <c r="CDI18" s="233"/>
      <c r="CDJ18" s="233"/>
      <c r="CDK18" s="232"/>
      <c r="CDL18" s="233"/>
      <c r="CDM18" s="233"/>
      <c r="CDN18" s="233"/>
      <c r="CDO18" s="233"/>
      <c r="CDP18" s="233"/>
      <c r="CDQ18" s="233"/>
      <c r="CDR18" s="232"/>
      <c r="CDS18" s="233"/>
      <c r="CDT18" s="233"/>
      <c r="CDU18" s="233"/>
      <c r="CDV18" s="233"/>
      <c r="CDW18" s="233"/>
      <c r="CDX18" s="233"/>
      <c r="CDY18" s="232"/>
      <c r="CDZ18" s="233"/>
      <c r="CEA18" s="233"/>
      <c r="CEB18" s="233"/>
      <c r="CEC18" s="233"/>
      <c r="CED18" s="233"/>
      <c r="CEE18" s="233"/>
      <c r="CEF18" s="232"/>
      <c r="CEG18" s="233"/>
      <c r="CEH18" s="233"/>
      <c r="CEI18" s="233"/>
      <c r="CEJ18" s="233"/>
      <c r="CEK18" s="233"/>
      <c r="CEL18" s="233"/>
      <c r="CEM18" s="232"/>
      <c r="CEN18" s="233"/>
      <c r="CEO18" s="233"/>
      <c r="CEP18" s="233"/>
      <c r="CEQ18" s="233"/>
      <c r="CER18" s="233"/>
      <c r="CES18" s="233"/>
      <c r="CET18" s="232"/>
      <c r="CEU18" s="233"/>
      <c r="CEV18" s="233"/>
      <c r="CEW18" s="233"/>
      <c r="CEX18" s="233"/>
      <c r="CEY18" s="233"/>
      <c r="CEZ18" s="233"/>
      <c r="CFA18" s="232"/>
      <c r="CFB18" s="233"/>
      <c r="CFC18" s="233"/>
      <c r="CFD18" s="233"/>
      <c r="CFE18" s="233"/>
      <c r="CFF18" s="233"/>
      <c r="CFG18" s="233"/>
      <c r="CFH18" s="232"/>
      <c r="CFI18" s="233"/>
      <c r="CFJ18" s="233"/>
      <c r="CFK18" s="233"/>
      <c r="CFL18" s="233"/>
      <c r="CFM18" s="233"/>
      <c r="CFN18" s="233"/>
      <c r="CFO18" s="232"/>
      <c r="CFP18" s="233"/>
      <c r="CFQ18" s="233"/>
      <c r="CFR18" s="233"/>
      <c r="CFS18" s="233"/>
      <c r="CFT18" s="233"/>
      <c r="CFU18" s="233"/>
      <c r="CFV18" s="232"/>
      <c r="CFW18" s="233"/>
      <c r="CFX18" s="233"/>
      <c r="CFY18" s="233"/>
      <c r="CFZ18" s="233"/>
      <c r="CGA18" s="233"/>
      <c r="CGB18" s="233"/>
      <c r="CGC18" s="232"/>
      <c r="CGD18" s="233"/>
      <c r="CGE18" s="233"/>
      <c r="CGF18" s="233"/>
      <c r="CGG18" s="233"/>
      <c r="CGH18" s="233"/>
      <c r="CGI18" s="233"/>
      <c r="CGJ18" s="232"/>
      <c r="CGK18" s="233"/>
      <c r="CGL18" s="233"/>
      <c r="CGM18" s="233"/>
      <c r="CGN18" s="233"/>
      <c r="CGO18" s="233"/>
      <c r="CGP18" s="233"/>
      <c r="CGQ18" s="232"/>
      <c r="CGR18" s="233"/>
      <c r="CGS18" s="233"/>
      <c r="CGT18" s="233"/>
      <c r="CGU18" s="233"/>
      <c r="CGV18" s="233"/>
      <c r="CGW18" s="233"/>
      <c r="CGX18" s="232"/>
      <c r="CGY18" s="233"/>
      <c r="CGZ18" s="233"/>
      <c r="CHA18" s="233"/>
      <c r="CHB18" s="233"/>
      <c r="CHC18" s="233"/>
      <c r="CHD18" s="233"/>
      <c r="CHE18" s="232"/>
      <c r="CHF18" s="233"/>
      <c r="CHG18" s="233"/>
      <c r="CHH18" s="233"/>
      <c r="CHI18" s="233"/>
      <c r="CHJ18" s="233"/>
      <c r="CHK18" s="233"/>
      <c r="CHL18" s="232"/>
      <c r="CHM18" s="233"/>
      <c r="CHN18" s="233"/>
      <c r="CHO18" s="233"/>
      <c r="CHP18" s="233"/>
      <c r="CHQ18" s="233"/>
      <c r="CHR18" s="233"/>
      <c r="CHS18" s="232"/>
      <c r="CHT18" s="233"/>
      <c r="CHU18" s="233"/>
      <c r="CHV18" s="233"/>
      <c r="CHW18" s="233"/>
      <c r="CHX18" s="233"/>
      <c r="CHY18" s="233"/>
      <c r="CHZ18" s="232"/>
      <c r="CIA18" s="233"/>
      <c r="CIB18" s="233"/>
      <c r="CIC18" s="233"/>
      <c r="CID18" s="233"/>
      <c r="CIE18" s="233"/>
      <c r="CIF18" s="233"/>
      <c r="CIG18" s="232"/>
      <c r="CIH18" s="233"/>
      <c r="CII18" s="233"/>
      <c r="CIJ18" s="233"/>
      <c r="CIK18" s="233"/>
      <c r="CIL18" s="233"/>
      <c r="CIM18" s="233"/>
      <c r="CIN18" s="232"/>
      <c r="CIO18" s="233"/>
      <c r="CIP18" s="233"/>
      <c r="CIQ18" s="233"/>
      <c r="CIR18" s="233"/>
      <c r="CIS18" s="233"/>
      <c r="CIT18" s="233"/>
      <c r="CIU18" s="232"/>
      <c r="CIV18" s="233"/>
      <c r="CIW18" s="233"/>
      <c r="CIX18" s="233"/>
      <c r="CIY18" s="233"/>
      <c r="CIZ18" s="233"/>
      <c r="CJA18" s="233"/>
      <c r="CJB18" s="232"/>
      <c r="CJC18" s="233"/>
      <c r="CJD18" s="233"/>
      <c r="CJE18" s="233"/>
      <c r="CJF18" s="233"/>
      <c r="CJG18" s="233"/>
      <c r="CJH18" s="233"/>
      <c r="CJI18" s="232"/>
      <c r="CJJ18" s="233"/>
      <c r="CJK18" s="233"/>
      <c r="CJL18" s="233"/>
      <c r="CJM18" s="233"/>
      <c r="CJN18" s="233"/>
      <c r="CJO18" s="233"/>
      <c r="CJP18" s="232"/>
      <c r="CJQ18" s="233"/>
      <c r="CJR18" s="233"/>
      <c r="CJS18" s="233"/>
      <c r="CJT18" s="233"/>
      <c r="CJU18" s="233"/>
      <c r="CJV18" s="233"/>
      <c r="CJW18" s="232"/>
      <c r="CJX18" s="233"/>
      <c r="CJY18" s="233"/>
      <c r="CJZ18" s="233"/>
      <c r="CKA18" s="233"/>
      <c r="CKB18" s="233"/>
      <c r="CKC18" s="233"/>
      <c r="CKD18" s="232"/>
      <c r="CKE18" s="233"/>
      <c r="CKF18" s="233"/>
      <c r="CKG18" s="233"/>
      <c r="CKH18" s="233"/>
      <c r="CKI18" s="233"/>
      <c r="CKJ18" s="233"/>
      <c r="CKK18" s="232"/>
      <c r="CKL18" s="233"/>
      <c r="CKM18" s="233"/>
      <c r="CKN18" s="233"/>
      <c r="CKO18" s="233"/>
      <c r="CKP18" s="233"/>
      <c r="CKQ18" s="233"/>
      <c r="CKR18" s="232"/>
      <c r="CKS18" s="233"/>
      <c r="CKT18" s="233"/>
      <c r="CKU18" s="233"/>
      <c r="CKV18" s="233"/>
      <c r="CKW18" s="233"/>
      <c r="CKX18" s="233"/>
      <c r="CKY18" s="232"/>
      <c r="CKZ18" s="233"/>
      <c r="CLA18" s="233"/>
      <c r="CLB18" s="233"/>
      <c r="CLC18" s="233"/>
      <c r="CLD18" s="233"/>
      <c r="CLE18" s="233"/>
      <c r="CLF18" s="232"/>
      <c r="CLG18" s="233"/>
      <c r="CLH18" s="233"/>
      <c r="CLI18" s="233"/>
      <c r="CLJ18" s="233"/>
      <c r="CLK18" s="233"/>
      <c r="CLL18" s="233"/>
      <c r="CLM18" s="232"/>
      <c r="CLN18" s="233"/>
      <c r="CLO18" s="233"/>
      <c r="CLP18" s="233"/>
      <c r="CLQ18" s="233"/>
      <c r="CLR18" s="233"/>
      <c r="CLS18" s="233"/>
      <c r="CLT18" s="232"/>
      <c r="CLU18" s="233"/>
      <c r="CLV18" s="233"/>
      <c r="CLW18" s="233"/>
      <c r="CLX18" s="233"/>
      <c r="CLY18" s="233"/>
      <c r="CLZ18" s="233"/>
      <c r="CMA18" s="232"/>
      <c r="CMB18" s="233"/>
      <c r="CMC18" s="233"/>
      <c r="CMD18" s="233"/>
      <c r="CME18" s="233"/>
      <c r="CMF18" s="233"/>
      <c r="CMG18" s="233"/>
      <c r="CMH18" s="232"/>
      <c r="CMI18" s="233"/>
      <c r="CMJ18" s="233"/>
      <c r="CMK18" s="233"/>
      <c r="CML18" s="233"/>
      <c r="CMM18" s="233"/>
      <c r="CMN18" s="233"/>
      <c r="CMO18" s="232"/>
      <c r="CMP18" s="233"/>
      <c r="CMQ18" s="233"/>
      <c r="CMR18" s="233"/>
      <c r="CMS18" s="233"/>
      <c r="CMT18" s="233"/>
      <c r="CMU18" s="233"/>
      <c r="CMV18" s="232"/>
      <c r="CMW18" s="233"/>
      <c r="CMX18" s="233"/>
      <c r="CMY18" s="233"/>
      <c r="CMZ18" s="233"/>
      <c r="CNA18" s="233"/>
      <c r="CNB18" s="233"/>
      <c r="CNC18" s="232"/>
      <c r="CND18" s="233"/>
      <c r="CNE18" s="233"/>
      <c r="CNF18" s="233"/>
      <c r="CNG18" s="233"/>
      <c r="CNH18" s="233"/>
      <c r="CNI18" s="233"/>
      <c r="CNJ18" s="232"/>
      <c r="CNK18" s="233"/>
      <c r="CNL18" s="233"/>
      <c r="CNM18" s="233"/>
      <c r="CNN18" s="233"/>
      <c r="CNO18" s="233"/>
      <c r="CNP18" s="233"/>
      <c r="CNQ18" s="232"/>
      <c r="CNR18" s="233"/>
      <c r="CNS18" s="233"/>
      <c r="CNT18" s="233"/>
      <c r="CNU18" s="233"/>
      <c r="CNV18" s="233"/>
      <c r="CNW18" s="233"/>
      <c r="CNX18" s="232"/>
      <c r="CNY18" s="233"/>
      <c r="CNZ18" s="233"/>
      <c r="COA18" s="233"/>
      <c r="COB18" s="233"/>
      <c r="COC18" s="233"/>
      <c r="COD18" s="233"/>
      <c r="COE18" s="232"/>
      <c r="COF18" s="233"/>
      <c r="COG18" s="233"/>
      <c r="COH18" s="233"/>
      <c r="COI18" s="233"/>
      <c r="COJ18" s="233"/>
      <c r="COK18" s="233"/>
      <c r="COL18" s="232"/>
      <c r="COM18" s="233"/>
      <c r="CON18" s="233"/>
      <c r="COO18" s="233"/>
      <c r="COP18" s="233"/>
      <c r="COQ18" s="233"/>
      <c r="COR18" s="233"/>
      <c r="COS18" s="232"/>
      <c r="COT18" s="233"/>
      <c r="COU18" s="233"/>
      <c r="COV18" s="233"/>
      <c r="COW18" s="233"/>
      <c r="COX18" s="233"/>
      <c r="COY18" s="233"/>
      <c r="COZ18" s="232"/>
      <c r="CPA18" s="233"/>
      <c r="CPB18" s="233"/>
      <c r="CPC18" s="233"/>
      <c r="CPD18" s="233"/>
      <c r="CPE18" s="233"/>
      <c r="CPF18" s="233"/>
      <c r="CPG18" s="232"/>
      <c r="CPH18" s="233"/>
      <c r="CPI18" s="233"/>
      <c r="CPJ18" s="233"/>
      <c r="CPK18" s="233"/>
      <c r="CPL18" s="233"/>
      <c r="CPM18" s="233"/>
      <c r="CPN18" s="232"/>
      <c r="CPO18" s="233"/>
      <c r="CPP18" s="233"/>
      <c r="CPQ18" s="233"/>
      <c r="CPR18" s="233"/>
      <c r="CPS18" s="233"/>
      <c r="CPT18" s="233"/>
      <c r="CPU18" s="232"/>
      <c r="CPV18" s="233"/>
      <c r="CPW18" s="233"/>
      <c r="CPX18" s="233"/>
      <c r="CPY18" s="233"/>
      <c r="CPZ18" s="233"/>
      <c r="CQA18" s="233"/>
      <c r="CQB18" s="232"/>
      <c r="CQC18" s="233"/>
      <c r="CQD18" s="233"/>
      <c r="CQE18" s="233"/>
      <c r="CQF18" s="233"/>
      <c r="CQG18" s="233"/>
      <c r="CQH18" s="233"/>
      <c r="CQI18" s="232"/>
      <c r="CQJ18" s="233"/>
      <c r="CQK18" s="233"/>
      <c r="CQL18" s="233"/>
      <c r="CQM18" s="233"/>
      <c r="CQN18" s="233"/>
      <c r="CQO18" s="233"/>
      <c r="CQP18" s="232"/>
      <c r="CQQ18" s="233"/>
      <c r="CQR18" s="233"/>
      <c r="CQS18" s="233"/>
      <c r="CQT18" s="233"/>
      <c r="CQU18" s="233"/>
      <c r="CQV18" s="233"/>
      <c r="CQW18" s="232"/>
      <c r="CQX18" s="233"/>
      <c r="CQY18" s="233"/>
      <c r="CQZ18" s="233"/>
      <c r="CRA18" s="233"/>
      <c r="CRB18" s="233"/>
      <c r="CRC18" s="233"/>
      <c r="CRD18" s="232"/>
      <c r="CRE18" s="233"/>
      <c r="CRF18" s="233"/>
      <c r="CRG18" s="233"/>
      <c r="CRH18" s="233"/>
      <c r="CRI18" s="233"/>
      <c r="CRJ18" s="233"/>
      <c r="CRK18" s="232"/>
      <c r="CRL18" s="233"/>
      <c r="CRM18" s="233"/>
      <c r="CRN18" s="233"/>
      <c r="CRO18" s="233"/>
      <c r="CRP18" s="233"/>
      <c r="CRQ18" s="233"/>
      <c r="CRR18" s="232"/>
      <c r="CRS18" s="233"/>
      <c r="CRT18" s="233"/>
      <c r="CRU18" s="233"/>
      <c r="CRV18" s="233"/>
      <c r="CRW18" s="233"/>
      <c r="CRX18" s="233"/>
      <c r="CRY18" s="232"/>
      <c r="CRZ18" s="233"/>
      <c r="CSA18" s="233"/>
      <c r="CSB18" s="233"/>
      <c r="CSC18" s="233"/>
      <c r="CSD18" s="233"/>
      <c r="CSE18" s="233"/>
      <c r="CSF18" s="232"/>
      <c r="CSG18" s="233"/>
      <c r="CSH18" s="233"/>
      <c r="CSI18" s="233"/>
      <c r="CSJ18" s="233"/>
      <c r="CSK18" s="233"/>
      <c r="CSL18" s="233"/>
      <c r="CSM18" s="232"/>
      <c r="CSN18" s="233"/>
      <c r="CSO18" s="233"/>
      <c r="CSP18" s="233"/>
      <c r="CSQ18" s="233"/>
      <c r="CSR18" s="233"/>
      <c r="CSS18" s="233"/>
      <c r="CST18" s="232"/>
      <c r="CSU18" s="233"/>
      <c r="CSV18" s="233"/>
      <c r="CSW18" s="233"/>
      <c r="CSX18" s="233"/>
      <c r="CSY18" s="233"/>
      <c r="CSZ18" s="233"/>
      <c r="CTA18" s="232"/>
      <c r="CTB18" s="233"/>
      <c r="CTC18" s="233"/>
      <c r="CTD18" s="233"/>
      <c r="CTE18" s="233"/>
      <c r="CTF18" s="233"/>
      <c r="CTG18" s="233"/>
      <c r="CTH18" s="232"/>
      <c r="CTI18" s="233"/>
      <c r="CTJ18" s="233"/>
      <c r="CTK18" s="233"/>
      <c r="CTL18" s="233"/>
      <c r="CTM18" s="233"/>
      <c r="CTN18" s="233"/>
      <c r="CTO18" s="232"/>
      <c r="CTP18" s="233"/>
      <c r="CTQ18" s="233"/>
      <c r="CTR18" s="233"/>
      <c r="CTS18" s="233"/>
      <c r="CTT18" s="233"/>
      <c r="CTU18" s="233"/>
      <c r="CTV18" s="232"/>
      <c r="CTW18" s="233"/>
      <c r="CTX18" s="233"/>
      <c r="CTY18" s="233"/>
      <c r="CTZ18" s="233"/>
      <c r="CUA18" s="233"/>
      <c r="CUB18" s="233"/>
      <c r="CUC18" s="232"/>
      <c r="CUD18" s="233"/>
      <c r="CUE18" s="233"/>
      <c r="CUF18" s="233"/>
      <c r="CUG18" s="233"/>
      <c r="CUH18" s="233"/>
      <c r="CUI18" s="233"/>
      <c r="CUJ18" s="232"/>
      <c r="CUK18" s="233"/>
      <c r="CUL18" s="233"/>
      <c r="CUM18" s="233"/>
      <c r="CUN18" s="233"/>
      <c r="CUO18" s="233"/>
      <c r="CUP18" s="233"/>
      <c r="CUQ18" s="232"/>
      <c r="CUR18" s="233"/>
      <c r="CUS18" s="233"/>
      <c r="CUT18" s="233"/>
      <c r="CUU18" s="233"/>
      <c r="CUV18" s="233"/>
      <c r="CUW18" s="233"/>
      <c r="CUX18" s="232"/>
      <c r="CUY18" s="233"/>
      <c r="CUZ18" s="233"/>
      <c r="CVA18" s="233"/>
      <c r="CVB18" s="233"/>
      <c r="CVC18" s="233"/>
      <c r="CVD18" s="233"/>
      <c r="CVE18" s="232"/>
      <c r="CVF18" s="233"/>
      <c r="CVG18" s="233"/>
      <c r="CVH18" s="233"/>
      <c r="CVI18" s="233"/>
      <c r="CVJ18" s="233"/>
      <c r="CVK18" s="233"/>
      <c r="CVL18" s="232"/>
      <c r="CVM18" s="233"/>
      <c r="CVN18" s="233"/>
      <c r="CVO18" s="233"/>
      <c r="CVP18" s="233"/>
      <c r="CVQ18" s="233"/>
      <c r="CVR18" s="233"/>
      <c r="CVS18" s="232"/>
      <c r="CVT18" s="233"/>
      <c r="CVU18" s="233"/>
      <c r="CVV18" s="233"/>
      <c r="CVW18" s="233"/>
      <c r="CVX18" s="233"/>
      <c r="CVY18" s="233"/>
      <c r="CVZ18" s="232"/>
      <c r="CWA18" s="233"/>
      <c r="CWB18" s="233"/>
      <c r="CWC18" s="233"/>
      <c r="CWD18" s="233"/>
      <c r="CWE18" s="233"/>
      <c r="CWF18" s="233"/>
      <c r="CWG18" s="232"/>
      <c r="CWH18" s="233"/>
      <c r="CWI18" s="233"/>
      <c r="CWJ18" s="233"/>
      <c r="CWK18" s="233"/>
      <c r="CWL18" s="233"/>
      <c r="CWM18" s="233"/>
      <c r="CWN18" s="232"/>
      <c r="CWO18" s="233"/>
      <c r="CWP18" s="233"/>
      <c r="CWQ18" s="233"/>
      <c r="CWR18" s="233"/>
      <c r="CWS18" s="233"/>
      <c r="CWT18" s="233"/>
      <c r="CWU18" s="232"/>
      <c r="CWV18" s="233"/>
      <c r="CWW18" s="233"/>
      <c r="CWX18" s="233"/>
      <c r="CWY18" s="233"/>
      <c r="CWZ18" s="233"/>
      <c r="CXA18" s="233"/>
      <c r="CXB18" s="232"/>
      <c r="CXC18" s="233"/>
      <c r="CXD18" s="233"/>
      <c r="CXE18" s="233"/>
      <c r="CXF18" s="233"/>
      <c r="CXG18" s="233"/>
      <c r="CXH18" s="233"/>
      <c r="CXI18" s="232"/>
      <c r="CXJ18" s="233"/>
      <c r="CXK18" s="233"/>
      <c r="CXL18" s="233"/>
      <c r="CXM18" s="233"/>
      <c r="CXN18" s="233"/>
      <c r="CXO18" s="233"/>
      <c r="CXP18" s="232"/>
      <c r="CXQ18" s="233"/>
      <c r="CXR18" s="233"/>
      <c r="CXS18" s="233"/>
      <c r="CXT18" s="233"/>
      <c r="CXU18" s="233"/>
      <c r="CXV18" s="233"/>
      <c r="CXW18" s="232"/>
      <c r="CXX18" s="233"/>
      <c r="CXY18" s="233"/>
      <c r="CXZ18" s="233"/>
      <c r="CYA18" s="233"/>
      <c r="CYB18" s="233"/>
      <c r="CYC18" s="233"/>
      <c r="CYD18" s="232"/>
      <c r="CYE18" s="233"/>
      <c r="CYF18" s="233"/>
      <c r="CYG18" s="233"/>
      <c r="CYH18" s="233"/>
      <c r="CYI18" s="233"/>
      <c r="CYJ18" s="233"/>
      <c r="CYK18" s="232"/>
      <c r="CYL18" s="233"/>
      <c r="CYM18" s="233"/>
      <c r="CYN18" s="233"/>
      <c r="CYO18" s="233"/>
      <c r="CYP18" s="233"/>
      <c r="CYQ18" s="233"/>
      <c r="CYR18" s="232"/>
      <c r="CYS18" s="233"/>
      <c r="CYT18" s="233"/>
      <c r="CYU18" s="233"/>
      <c r="CYV18" s="233"/>
      <c r="CYW18" s="233"/>
      <c r="CYX18" s="233"/>
      <c r="CYY18" s="232"/>
      <c r="CYZ18" s="233"/>
      <c r="CZA18" s="233"/>
      <c r="CZB18" s="233"/>
      <c r="CZC18" s="233"/>
      <c r="CZD18" s="233"/>
      <c r="CZE18" s="233"/>
      <c r="CZF18" s="232"/>
      <c r="CZG18" s="233"/>
      <c r="CZH18" s="233"/>
      <c r="CZI18" s="233"/>
      <c r="CZJ18" s="233"/>
      <c r="CZK18" s="233"/>
      <c r="CZL18" s="233"/>
      <c r="CZM18" s="232"/>
      <c r="CZN18" s="233"/>
      <c r="CZO18" s="233"/>
      <c r="CZP18" s="233"/>
      <c r="CZQ18" s="233"/>
      <c r="CZR18" s="233"/>
      <c r="CZS18" s="233"/>
      <c r="CZT18" s="232"/>
      <c r="CZU18" s="233"/>
      <c r="CZV18" s="233"/>
      <c r="CZW18" s="233"/>
      <c r="CZX18" s="233"/>
      <c r="CZY18" s="233"/>
      <c r="CZZ18" s="233"/>
      <c r="DAA18" s="232"/>
      <c r="DAB18" s="233"/>
      <c r="DAC18" s="233"/>
      <c r="DAD18" s="233"/>
      <c r="DAE18" s="233"/>
      <c r="DAF18" s="233"/>
      <c r="DAG18" s="233"/>
      <c r="DAH18" s="232"/>
      <c r="DAI18" s="233"/>
      <c r="DAJ18" s="233"/>
      <c r="DAK18" s="233"/>
      <c r="DAL18" s="233"/>
      <c r="DAM18" s="233"/>
      <c r="DAN18" s="233"/>
      <c r="DAO18" s="232"/>
      <c r="DAP18" s="233"/>
      <c r="DAQ18" s="233"/>
      <c r="DAR18" s="233"/>
      <c r="DAS18" s="233"/>
      <c r="DAT18" s="233"/>
      <c r="DAU18" s="233"/>
      <c r="DAV18" s="232"/>
      <c r="DAW18" s="233"/>
      <c r="DAX18" s="233"/>
      <c r="DAY18" s="233"/>
      <c r="DAZ18" s="233"/>
      <c r="DBA18" s="233"/>
      <c r="DBB18" s="233"/>
      <c r="DBC18" s="232"/>
      <c r="DBD18" s="233"/>
      <c r="DBE18" s="233"/>
      <c r="DBF18" s="233"/>
      <c r="DBG18" s="233"/>
      <c r="DBH18" s="233"/>
      <c r="DBI18" s="233"/>
      <c r="DBJ18" s="232"/>
      <c r="DBK18" s="233"/>
      <c r="DBL18" s="233"/>
      <c r="DBM18" s="233"/>
      <c r="DBN18" s="233"/>
      <c r="DBO18" s="233"/>
      <c r="DBP18" s="233"/>
      <c r="DBQ18" s="232"/>
      <c r="DBR18" s="233"/>
      <c r="DBS18" s="233"/>
      <c r="DBT18" s="233"/>
      <c r="DBU18" s="233"/>
      <c r="DBV18" s="233"/>
      <c r="DBW18" s="233"/>
      <c r="DBX18" s="232"/>
      <c r="DBY18" s="233"/>
      <c r="DBZ18" s="233"/>
      <c r="DCA18" s="233"/>
      <c r="DCB18" s="233"/>
      <c r="DCC18" s="233"/>
      <c r="DCD18" s="233"/>
      <c r="DCE18" s="232"/>
      <c r="DCF18" s="233"/>
      <c r="DCG18" s="233"/>
      <c r="DCH18" s="233"/>
      <c r="DCI18" s="233"/>
      <c r="DCJ18" s="233"/>
      <c r="DCK18" s="233"/>
      <c r="DCL18" s="232"/>
      <c r="DCM18" s="233"/>
      <c r="DCN18" s="233"/>
      <c r="DCO18" s="233"/>
      <c r="DCP18" s="233"/>
      <c r="DCQ18" s="233"/>
      <c r="DCR18" s="233"/>
      <c r="DCS18" s="232"/>
      <c r="DCT18" s="233"/>
      <c r="DCU18" s="233"/>
      <c r="DCV18" s="233"/>
      <c r="DCW18" s="233"/>
      <c r="DCX18" s="233"/>
      <c r="DCY18" s="233"/>
      <c r="DCZ18" s="232"/>
      <c r="DDA18" s="233"/>
      <c r="DDB18" s="233"/>
      <c r="DDC18" s="233"/>
      <c r="DDD18" s="233"/>
      <c r="DDE18" s="233"/>
      <c r="DDF18" s="233"/>
      <c r="DDG18" s="232"/>
      <c r="DDH18" s="233"/>
      <c r="DDI18" s="233"/>
      <c r="DDJ18" s="233"/>
      <c r="DDK18" s="233"/>
      <c r="DDL18" s="233"/>
      <c r="DDM18" s="233"/>
      <c r="DDN18" s="232"/>
      <c r="DDO18" s="233"/>
      <c r="DDP18" s="233"/>
      <c r="DDQ18" s="233"/>
      <c r="DDR18" s="233"/>
      <c r="DDS18" s="233"/>
      <c r="DDT18" s="233"/>
      <c r="DDU18" s="232"/>
      <c r="DDV18" s="233"/>
      <c r="DDW18" s="233"/>
      <c r="DDX18" s="233"/>
      <c r="DDY18" s="233"/>
      <c r="DDZ18" s="233"/>
      <c r="DEA18" s="233"/>
      <c r="DEB18" s="232"/>
      <c r="DEC18" s="233"/>
      <c r="DED18" s="233"/>
      <c r="DEE18" s="233"/>
      <c r="DEF18" s="233"/>
      <c r="DEG18" s="233"/>
      <c r="DEH18" s="233"/>
      <c r="DEI18" s="232"/>
      <c r="DEJ18" s="233"/>
      <c r="DEK18" s="233"/>
      <c r="DEL18" s="233"/>
      <c r="DEM18" s="233"/>
      <c r="DEN18" s="233"/>
      <c r="DEO18" s="233"/>
      <c r="DEP18" s="232"/>
      <c r="DEQ18" s="233"/>
      <c r="DER18" s="233"/>
      <c r="DES18" s="233"/>
      <c r="DET18" s="233"/>
      <c r="DEU18" s="233"/>
      <c r="DEV18" s="233"/>
      <c r="DEW18" s="232"/>
      <c r="DEX18" s="233"/>
      <c r="DEY18" s="233"/>
      <c r="DEZ18" s="233"/>
      <c r="DFA18" s="233"/>
      <c r="DFB18" s="233"/>
      <c r="DFC18" s="233"/>
      <c r="DFD18" s="232"/>
      <c r="DFE18" s="233"/>
      <c r="DFF18" s="233"/>
      <c r="DFG18" s="233"/>
      <c r="DFH18" s="233"/>
      <c r="DFI18" s="233"/>
      <c r="DFJ18" s="233"/>
      <c r="DFK18" s="232"/>
      <c r="DFL18" s="233"/>
      <c r="DFM18" s="233"/>
      <c r="DFN18" s="233"/>
      <c r="DFO18" s="233"/>
      <c r="DFP18" s="233"/>
      <c r="DFQ18" s="233"/>
      <c r="DFR18" s="232"/>
      <c r="DFS18" s="233"/>
      <c r="DFT18" s="233"/>
      <c r="DFU18" s="233"/>
      <c r="DFV18" s="233"/>
      <c r="DFW18" s="233"/>
      <c r="DFX18" s="233"/>
      <c r="DFY18" s="232"/>
      <c r="DFZ18" s="233"/>
      <c r="DGA18" s="233"/>
      <c r="DGB18" s="233"/>
      <c r="DGC18" s="233"/>
      <c r="DGD18" s="233"/>
      <c r="DGE18" s="233"/>
      <c r="DGF18" s="232"/>
      <c r="DGG18" s="233"/>
      <c r="DGH18" s="233"/>
      <c r="DGI18" s="233"/>
      <c r="DGJ18" s="233"/>
      <c r="DGK18" s="233"/>
      <c r="DGL18" s="233"/>
      <c r="DGM18" s="232"/>
      <c r="DGN18" s="233"/>
      <c r="DGO18" s="233"/>
      <c r="DGP18" s="233"/>
      <c r="DGQ18" s="233"/>
      <c r="DGR18" s="233"/>
      <c r="DGS18" s="233"/>
      <c r="DGT18" s="232"/>
      <c r="DGU18" s="233"/>
      <c r="DGV18" s="233"/>
      <c r="DGW18" s="233"/>
      <c r="DGX18" s="233"/>
      <c r="DGY18" s="233"/>
      <c r="DGZ18" s="233"/>
      <c r="DHA18" s="232"/>
      <c r="DHB18" s="233"/>
      <c r="DHC18" s="233"/>
      <c r="DHD18" s="233"/>
      <c r="DHE18" s="233"/>
      <c r="DHF18" s="233"/>
      <c r="DHG18" s="233"/>
      <c r="DHH18" s="232"/>
      <c r="DHI18" s="233"/>
      <c r="DHJ18" s="233"/>
      <c r="DHK18" s="233"/>
      <c r="DHL18" s="233"/>
      <c r="DHM18" s="233"/>
      <c r="DHN18" s="233"/>
      <c r="DHO18" s="232"/>
      <c r="DHP18" s="233"/>
      <c r="DHQ18" s="233"/>
      <c r="DHR18" s="233"/>
      <c r="DHS18" s="233"/>
      <c r="DHT18" s="233"/>
      <c r="DHU18" s="233"/>
      <c r="DHV18" s="232"/>
      <c r="DHW18" s="233"/>
      <c r="DHX18" s="233"/>
      <c r="DHY18" s="233"/>
      <c r="DHZ18" s="233"/>
      <c r="DIA18" s="233"/>
      <c r="DIB18" s="233"/>
      <c r="DIC18" s="232"/>
      <c r="DID18" s="233"/>
      <c r="DIE18" s="233"/>
      <c r="DIF18" s="233"/>
      <c r="DIG18" s="233"/>
      <c r="DIH18" s="233"/>
      <c r="DII18" s="233"/>
      <c r="DIJ18" s="232"/>
      <c r="DIK18" s="233"/>
      <c r="DIL18" s="233"/>
      <c r="DIM18" s="233"/>
      <c r="DIN18" s="233"/>
      <c r="DIO18" s="233"/>
      <c r="DIP18" s="233"/>
      <c r="DIQ18" s="232"/>
      <c r="DIR18" s="233"/>
      <c r="DIS18" s="233"/>
      <c r="DIT18" s="233"/>
      <c r="DIU18" s="233"/>
      <c r="DIV18" s="233"/>
      <c r="DIW18" s="233"/>
      <c r="DIX18" s="232"/>
      <c r="DIY18" s="233"/>
      <c r="DIZ18" s="233"/>
      <c r="DJA18" s="233"/>
      <c r="DJB18" s="233"/>
      <c r="DJC18" s="233"/>
      <c r="DJD18" s="233"/>
      <c r="DJE18" s="232"/>
      <c r="DJF18" s="233"/>
      <c r="DJG18" s="233"/>
      <c r="DJH18" s="233"/>
      <c r="DJI18" s="233"/>
      <c r="DJJ18" s="233"/>
      <c r="DJK18" s="233"/>
      <c r="DJL18" s="232"/>
      <c r="DJM18" s="233"/>
      <c r="DJN18" s="233"/>
      <c r="DJO18" s="233"/>
      <c r="DJP18" s="233"/>
      <c r="DJQ18" s="233"/>
      <c r="DJR18" s="233"/>
      <c r="DJS18" s="232"/>
      <c r="DJT18" s="233"/>
      <c r="DJU18" s="233"/>
      <c r="DJV18" s="233"/>
      <c r="DJW18" s="233"/>
      <c r="DJX18" s="233"/>
      <c r="DJY18" s="233"/>
      <c r="DJZ18" s="232"/>
      <c r="DKA18" s="233"/>
      <c r="DKB18" s="233"/>
      <c r="DKC18" s="233"/>
      <c r="DKD18" s="233"/>
      <c r="DKE18" s="233"/>
      <c r="DKF18" s="233"/>
      <c r="DKG18" s="232"/>
      <c r="DKH18" s="233"/>
      <c r="DKI18" s="233"/>
      <c r="DKJ18" s="233"/>
      <c r="DKK18" s="233"/>
      <c r="DKL18" s="233"/>
      <c r="DKM18" s="233"/>
      <c r="DKN18" s="232"/>
      <c r="DKO18" s="233"/>
      <c r="DKP18" s="233"/>
      <c r="DKQ18" s="233"/>
      <c r="DKR18" s="233"/>
      <c r="DKS18" s="233"/>
      <c r="DKT18" s="233"/>
      <c r="DKU18" s="232"/>
      <c r="DKV18" s="233"/>
      <c r="DKW18" s="233"/>
      <c r="DKX18" s="233"/>
      <c r="DKY18" s="233"/>
      <c r="DKZ18" s="233"/>
      <c r="DLA18" s="233"/>
      <c r="DLB18" s="232"/>
      <c r="DLC18" s="233"/>
      <c r="DLD18" s="233"/>
      <c r="DLE18" s="233"/>
      <c r="DLF18" s="233"/>
      <c r="DLG18" s="233"/>
      <c r="DLH18" s="233"/>
      <c r="DLI18" s="232"/>
      <c r="DLJ18" s="233"/>
      <c r="DLK18" s="233"/>
      <c r="DLL18" s="233"/>
      <c r="DLM18" s="233"/>
      <c r="DLN18" s="233"/>
      <c r="DLO18" s="233"/>
      <c r="DLP18" s="232"/>
      <c r="DLQ18" s="233"/>
      <c r="DLR18" s="233"/>
      <c r="DLS18" s="233"/>
      <c r="DLT18" s="233"/>
      <c r="DLU18" s="233"/>
      <c r="DLV18" s="233"/>
      <c r="DLW18" s="232"/>
      <c r="DLX18" s="233"/>
      <c r="DLY18" s="233"/>
      <c r="DLZ18" s="233"/>
      <c r="DMA18" s="233"/>
      <c r="DMB18" s="233"/>
      <c r="DMC18" s="233"/>
      <c r="DMD18" s="232"/>
      <c r="DME18" s="233"/>
      <c r="DMF18" s="233"/>
      <c r="DMG18" s="233"/>
      <c r="DMH18" s="233"/>
      <c r="DMI18" s="233"/>
      <c r="DMJ18" s="233"/>
      <c r="DMK18" s="232"/>
      <c r="DML18" s="233"/>
      <c r="DMM18" s="233"/>
      <c r="DMN18" s="233"/>
      <c r="DMO18" s="233"/>
      <c r="DMP18" s="233"/>
      <c r="DMQ18" s="233"/>
      <c r="DMR18" s="232"/>
      <c r="DMS18" s="233"/>
      <c r="DMT18" s="233"/>
      <c r="DMU18" s="233"/>
      <c r="DMV18" s="233"/>
      <c r="DMW18" s="233"/>
      <c r="DMX18" s="233"/>
      <c r="DMY18" s="232"/>
      <c r="DMZ18" s="233"/>
      <c r="DNA18" s="233"/>
      <c r="DNB18" s="233"/>
      <c r="DNC18" s="233"/>
      <c r="DND18" s="233"/>
      <c r="DNE18" s="233"/>
      <c r="DNF18" s="232"/>
      <c r="DNG18" s="233"/>
      <c r="DNH18" s="233"/>
      <c r="DNI18" s="233"/>
      <c r="DNJ18" s="233"/>
      <c r="DNK18" s="233"/>
      <c r="DNL18" s="233"/>
      <c r="DNM18" s="232"/>
      <c r="DNN18" s="233"/>
      <c r="DNO18" s="233"/>
      <c r="DNP18" s="233"/>
      <c r="DNQ18" s="233"/>
      <c r="DNR18" s="233"/>
      <c r="DNS18" s="233"/>
      <c r="DNT18" s="232"/>
      <c r="DNU18" s="233"/>
      <c r="DNV18" s="233"/>
      <c r="DNW18" s="233"/>
      <c r="DNX18" s="233"/>
      <c r="DNY18" s="233"/>
      <c r="DNZ18" s="233"/>
      <c r="DOA18" s="232"/>
      <c r="DOB18" s="233"/>
      <c r="DOC18" s="233"/>
      <c r="DOD18" s="233"/>
      <c r="DOE18" s="233"/>
      <c r="DOF18" s="233"/>
      <c r="DOG18" s="233"/>
      <c r="DOH18" s="232"/>
      <c r="DOI18" s="233"/>
      <c r="DOJ18" s="233"/>
      <c r="DOK18" s="233"/>
      <c r="DOL18" s="233"/>
      <c r="DOM18" s="233"/>
      <c r="DON18" s="233"/>
      <c r="DOO18" s="232"/>
      <c r="DOP18" s="233"/>
      <c r="DOQ18" s="233"/>
      <c r="DOR18" s="233"/>
      <c r="DOS18" s="233"/>
      <c r="DOT18" s="233"/>
      <c r="DOU18" s="233"/>
      <c r="DOV18" s="232"/>
      <c r="DOW18" s="233"/>
      <c r="DOX18" s="233"/>
      <c r="DOY18" s="233"/>
      <c r="DOZ18" s="233"/>
      <c r="DPA18" s="233"/>
      <c r="DPB18" s="233"/>
      <c r="DPC18" s="232"/>
      <c r="DPD18" s="233"/>
      <c r="DPE18" s="233"/>
      <c r="DPF18" s="233"/>
      <c r="DPG18" s="233"/>
      <c r="DPH18" s="233"/>
      <c r="DPI18" s="233"/>
      <c r="DPJ18" s="232"/>
      <c r="DPK18" s="233"/>
      <c r="DPL18" s="233"/>
      <c r="DPM18" s="233"/>
      <c r="DPN18" s="233"/>
      <c r="DPO18" s="233"/>
      <c r="DPP18" s="233"/>
      <c r="DPQ18" s="232"/>
      <c r="DPR18" s="233"/>
      <c r="DPS18" s="233"/>
      <c r="DPT18" s="233"/>
      <c r="DPU18" s="233"/>
      <c r="DPV18" s="233"/>
      <c r="DPW18" s="233"/>
      <c r="DPX18" s="232"/>
      <c r="DPY18" s="233"/>
      <c r="DPZ18" s="233"/>
      <c r="DQA18" s="233"/>
      <c r="DQB18" s="233"/>
      <c r="DQC18" s="233"/>
      <c r="DQD18" s="233"/>
      <c r="DQE18" s="232"/>
      <c r="DQF18" s="233"/>
      <c r="DQG18" s="233"/>
      <c r="DQH18" s="233"/>
      <c r="DQI18" s="233"/>
      <c r="DQJ18" s="233"/>
      <c r="DQK18" s="233"/>
      <c r="DQL18" s="232"/>
      <c r="DQM18" s="233"/>
      <c r="DQN18" s="233"/>
      <c r="DQO18" s="233"/>
      <c r="DQP18" s="233"/>
      <c r="DQQ18" s="233"/>
      <c r="DQR18" s="233"/>
      <c r="DQS18" s="232"/>
      <c r="DQT18" s="233"/>
      <c r="DQU18" s="233"/>
      <c r="DQV18" s="233"/>
      <c r="DQW18" s="233"/>
      <c r="DQX18" s="233"/>
      <c r="DQY18" s="233"/>
      <c r="DQZ18" s="232"/>
      <c r="DRA18" s="233"/>
      <c r="DRB18" s="233"/>
      <c r="DRC18" s="233"/>
      <c r="DRD18" s="233"/>
      <c r="DRE18" s="233"/>
      <c r="DRF18" s="233"/>
      <c r="DRG18" s="232"/>
      <c r="DRH18" s="233"/>
      <c r="DRI18" s="233"/>
      <c r="DRJ18" s="233"/>
      <c r="DRK18" s="233"/>
      <c r="DRL18" s="233"/>
      <c r="DRM18" s="233"/>
      <c r="DRN18" s="232"/>
      <c r="DRO18" s="233"/>
      <c r="DRP18" s="233"/>
      <c r="DRQ18" s="233"/>
      <c r="DRR18" s="233"/>
      <c r="DRS18" s="233"/>
      <c r="DRT18" s="233"/>
      <c r="DRU18" s="232"/>
      <c r="DRV18" s="233"/>
      <c r="DRW18" s="233"/>
      <c r="DRX18" s="233"/>
      <c r="DRY18" s="233"/>
      <c r="DRZ18" s="233"/>
      <c r="DSA18" s="233"/>
      <c r="DSB18" s="232"/>
      <c r="DSC18" s="233"/>
      <c r="DSD18" s="233"/>
      <c r="DSE18" s="233"/>
      <c r="DSF18" s="233"/>
      <c r="DSG18" s="233"/>
      <c r="DSH18" s="233"/>
      <c r="DSI18" s="232"/>
      <c r="DSJ18" s="233"/>
      <c r="DSK18" s="233"/>
      <c r="DSL18" s="233"/>
      <c r="DSM18" s="233"/>
      <c r="DSN18" s="233"/>
      <c r="DSO18" s="233"/>
      <c r="DSP18" s="232"/>
      <c r="DSQ18" s="233"/>
      <c r="DSR18" s="233"/>
      <c r="DSS18" s="233"/>
      <c r="DST18" s="233"/>
      <c r="DSU18" s="233"/>
      <c r="DSV18" s="233"/>
      <c r="DSW18" s="232"/>
      <c r="DSX18" s="233"/>
      <c r="DSY18" s="233"/>
      <c r="DSZ18" s="233"/>
      <c r="DTA18" s="233"/>
      <c r="DTB18" s="233"/>
      <c r="DTC18" s="233"/>
      <c r="DTD18" s="232"/>
      <c r="DTE18" s="233"/>
      <c r="DTF18" s="233"/>
      <c r="DTG18" s="233"/>
      <c r="DTH18" s="233"/>
      <c r="DTI18" s="233"/>
      <c r="DTJ18" s="233"/>
      <c r="DTK18" s="232"/>
      <c r="DTL18" s="233"/>
      <c r="DTM18" s="233"/>
      <c r="DTN18" s="233"/>
      <c r="DTO18" s="233"/>
      <c r="DTP18" s="233"/>
      <c r="DTQ18" s="233"/>
      <c r="DTR18" s="232"/>
      <c r="DTS18" s="233"/>
      <c r="DTT18" s="233"/>
      <c r="DTU18" s="233"/>
      <c r="DTV18" s="233"/>
      <c r="DTW18" s="233"/>
      <c r="DTX18" s="233"/>
      <c r="DTY18" s="232"/>
      <c r="DTZ18" s="233"/>
      <c r="DUA18" s="233"/>
      <c r="DUB18" s="233"/>
      <c r="DUC18" s="233"/>
      <c r="DUD18" s="233"/>
      <c r="DUE18" s="233"/>
      <c r="DUF18" s="232"/>
      <c r="DUG18" s="233"/>
      <c r="DUH18" s="233"/>
      <c r="DUI18" s="233"/>
      <c r="DUJ18" s="233"/>
      <c r="DUK18" s="233"/>
      <c r="DUL18" s="233"/>
      <c r="DUM18" s="232"/>
      <c r="DUN18" s="233"/>
      <c r="DUO18" s="233"/>
      <c r="DUP18" s="233"/>
      <c r="DUQ18" s="233"/>
      <c r="DUR18" s="233"/>
      <c r="DUS18" s="233"/>
      <c r="DUT18" s="232"/>
      <c r="DUU18" s="233"/>
      <c r="DUV18" s="233"/>
      <c r="DUW18" s="233"/>
      <c r="DUX18" s="233"/>
      <c r="DUY18" s="233"/>
      <c r="DUZ18" s="233"/>
      <c r="DVA18" s="232"/>
      <c r="DVB18" s="233"/>
      <c r="DVC18" s="233"/>
      <c r="DVD18" s="233"/>
      <c r="DVE18" s="233"/>
      <c r="DVF18" s="233"/>
      <c r="DVG18" s="233"/>
      <c r="DVH18" s="232"/>
      <c r="DVI18" s="233"/>
      <c r="DVJ18" s="233"/>
      <c r="DVK18" s="233"/>
      <c r="DVL18" s="233"/>
      <c r="DVM18" s="233"/>
      <c r="DVN18" s="233"/>
      <c r="DVO18" s="232"/>
      <c r="DVP18" s="233"/>
      <c r="DVQ18" s="233"/>
      <c r="DVR18" s="233"/>
      <c r="DVS18" s="233"/>
      <c r="DVT18" s="233"/>
      <c r="DVU18" s="233"/>
      <c r="DVV18" s="232"/>
      <c r="DVW18" s="233"/>
      <c r="DVX18" s="233"/>
      <c r="DVY18" s="233"/>
      <c r="DVZ18" s="233"/>
      <c r="DWA18" s="233"/>
      <c r="DWB18" s="233"/>
      <c r="DWC18" s="232"/>
      <c r="DWD18" s="233"/>
      <c r="DWE18" s="233"/>
      <c r="DWF18" s="233"/>
      <c r="DWG18" s="233"/>
      <c r="DWH18" s="233"/>
      <c r="DWI18" s="233"/>
      <c r="DWJ18" s="232"/>
      <c r="DWK18" s="233"/>
      <c r="DWL18" s="233"/>
      <c r="DWM18" s="233"/>
      <c r="DWN18" s="233"/>
      <c r="DWO18" s="233"/>
      <c r="DWP18" s="233"/>
      <c r="DWQ18" s="232"/>
      <c r="DWR18" s="233"/>
      <c r="DWS18" s="233"/>
      <c r="DWT18" s="233"/>
      <c r="DWU18" s="233"/>
      <c r="DWV18" s="233"/>
      <c r="DWW18" s="233"/>
      <c r="DWX18" s="232"/>
      <c r="DWY18" s="233"/>
      <c r="DWZ18" s="233"/>
      <c r="DXA18" s="233"/>
      <c r="DXB18" s="233"/>
      <c r="DXC18" s="233"/>
      <c r="DXD18" s="233"/>
      <c r="DXE18" s="232"/>
      <c r="DXF18" s="233"/>
      <c r="DXG18" s="233"/>
      <c r="DXH18" s="233"/>
      <c r="DXI18" s="233"/>
      <c r="DXJ18" s="233"/>
      <c r="DXK18" s="233"/>
      <c r="DXL18" s="232"/>
      <c r="DXM18" s="233"/>
      <c r="DXN18" s="233"/>
      <c r="DXO18" s="233"/>
      <c r="DXP18" s="233"/>
      <c r="DXQ18" s="233"/>
      <c r="DXR18" s="233"/>
      <c r="DXS18" s="232"/>
      <c r="DXT18" s="233"/>
      <c r="DXU18" s="233"/>
      <c r="DXV18" s="233"/>
      <c r="DXW18" s="233"/>
      <c r="DXX18" s="233"/>
      <c r="DXY18" s="233"/>
      <c r="DXZ18" s="232"/>
      <c r="DYA18" s="233"/>
      <c r="DYB18" s="233"/>
      <c r="DYC18" s="233"/>
      <c r="DYD18" s="233"/>
      <c r="DYE18" s="233"/>
      <c r="DYF18" s="233"/>
      <c r="DYG18" s="232"/>
      <c r="DYH18" s="233"/>
      <c r="DYI18" s="233"/>
      <c r="DYJ18" s="233"/>
      <c r="DYK18" s="233"/>
      <c r="DYL18" s="233"/>
      <c r="DYM18" s="233"/>
      <c r="DYN18" s="232"/>
      <c r="DYO18" s="233"/>
      <c r="DYP18" s="233"/>
      <c r="DYQ18" s="233"/>
      <c r="DYR18" s="233"/>
      <c r="DYS18" s="233"/>
      <c r="DYT18" s="233"/>
      <c r="DYU18" s="232"/>
      <c r="DYV18" s="233"/>
      <c r="DYW18" s="233"/>
      <c r="DYX18" s="233"/>
      <c r="DYY18" s="233"/>
      <c r="DYZ18" s="233"/>
      <c r="DZA18" s="233"/>
      <c r="DZB18" s="232"/>
      <c r="DZC18" s="233"/>
      <c r="DZD18" s="233"/>
      <c r="DZE18" s="233"/>
      <c r="DZF18" s="233"/>
      <c r="DZG18" s="233"/>
      <c r="DZH18" s="233"/>
      <c r="DZI18" s="232"/>
      <c r="DZJ18" s="233"/>
      <c r="DZK18" s="233"/>
      <c r="DZL18" s="233"/>
      <c r="DZM18" s="233"/>
      <c r="DZN18" s="233"/>
      <c r="DZO18" s="233"/>
      <c r="DZP18" s="232"/>
      <c r="DZQ18" s="233"/>
      <c r="DZR18" s="233"/>
      <c r="DZS18" s="233"/>
      <c r="DZT18" s="233"/>
      <c r="DZU18" s="233"/>
      <c r="DZV18" s="233"/>
      <c r="DZW18" s="232"/>
      <c r="DZX18" s="233"/>
      <c r="DZY18" s="233"/>
      <c r="DZZ18" s="233"/>
      <c r="EAA18" s="233"/>
      <c r="EAB18" s="233"/>
      <c r="EAC18" s="233"/>
      <c r="EAD18" s="232"/>
      <c r="EAE18" s="233"/>
      <c r="EAF18" s="233"/>
      <c r="EAG18" s="233"/>
      <c r="EAH18" s="233"/>
      <c r="EAI18" s="233"/>
      <c r="EAJ18" s="233"/>
      <c r="EAK18" s="232"/>
      <c r="EAL18" s="233"/>
      <c r="EAM18" s="233"/>
      <c r="EAN18" s="233"/>
      <c r="EAO18" s="233"/>
      <c r="EAP18" s="233"/>
      <c r="EAQ18" s="233"/>
      <c r="EAR18" s="232"/>
      <c r="EAS18" s="233"/>
      <c r="EAT18" s="233"/>
      <c r="EAU18" s="233"/>
      <c r="EAV18" s="233"/>
      <c r="EAW18" s="233"/>
      <c r="EAX18" s="233"/>
      <c r="EAY18" s="232"/>
      <c r="EAZ18" s="233"/>
      <c r="EBA18" s="233"/>
      <c r="EBB18" s="233"/>
      <c r="EBC18" s="233"/>
      <c r="EBD18" s="233"/>
      <c r="EBE18" s="233"/>
      <c r="EBF18" s="232"/>
      <c r="EBG18" s="233"/>
      <c r="EBH18" s="233"/>
      <c r="EBI18" s="233"/>
      <c r="EBJ18" s="233"/>
      <c r="EBK18" s="233"/>
      <c r="EBL18" s="233"/>
      <c r="EBM18" s="232"/>
      <c r="EBN18" s="233"/>
      <c r="EBO18" s="233"/>
      <c r="EBP18" s="233"/>
      <c r="EBQ18" s="233"/>
      <c r="EBR18" s="233"/>
      <c r="EBS18" s="233"/>
      <c r="EBT18" s="232"/>
      <c r="EBU18" s="233"/>
      <c r="EBV18" s="233"/>
      <c r="EBW18" s="233"/>
      <c r="EBX18" s="233"/>
      <c r="EBY18" s="233"/>
      <c r="EBZ18" s="233"/>
      <c r="ECA18" s="232"/>
      <c r="ECB18" s="233"/>
      <c r="ECC18" s="233"/>
      <c r="ECD18" s="233"/>
      <c r="ECE18" s="233"/>
      <c r="ECF18" s="233"/>
      <c r="ECG18" s="233"/>
      <c r="ECH18" s="232"/>
      <c r="ECI18" s="233"/>
      <c r="ECJ18" s="233"/>
      <c r="ECK18" s="233"/>
      <c r="ECL18" s="233"/>
      <c r="ECM18" s="233"/>
      <c r="ECN18" s="233"/>
      <c r="ECO18" s="232"/>
      <c r="ECP18" s="233"/>
      <c r="ECQ18" s="233"/>
      <c r="ECR18" s="233"/>
      <c r="ECS18" s="233"/>
      <c r="ECT18" s="233"/>
      <c r="ECU18" s="233"/>
      <c r="ECV18" s="232"/>
      <c r="ECW18" s="233"/>
      <c r="ECX18" s="233"/>
      <c r="ECY18" s="233"/>
      <c r="ECZ18" s="233"/>
      <c r="EDA18" s="233"/>
      <c r="EDB18" s="233"/>
      <c r="EDC18" s="232"/>
      <c r="EDD18" s="233"/>
      <c r="EDE18" s="233"/>
      <c r="EDF18" s="233"/>
      <c r="EDG18" s="233"/>
      <c r="EDH18" s="233"/>
      <c r="EDI18" s="233"/>
      <c r="EDJ18" s="232"/>
      <c r="EDK18" s="233"/>
      <c r="EDL18" s="233"/>
      <c r="EDM18" s="233"/>
      <c r="EDN18" s="233"/>
      <c r="EDO18" s="233"/>
      <c r="EDP18" s="233"/>
      <c r="EDQ18" s="232"/>
      <c r="EDR18" s="233"/>
      <c r="EDS18" s="233"/>
      <c r="EDT18" s="233"/>
      <c r="EDU18" s="233"/>
      <c r="EDV18" s="233"/>
      <c r="EDW18" s="233"/>
      <c r="EDX18" s="232"/>
      <c r="EDY18" s="233"/>
      <c r="EDZ18" s="233"/>
      <c r="EEA18" s="233"/>
      <c r="EEB18" s="233"/>
      <c r="EEC18" s="233"/>
      <c r="EED18" s="233"/>
      <c r="EEE18" s="232"/>
      <c r="EEF18" s="233"/>
      <c r="EEG18" s="233"/>
      <c r="EEH18" s="233"/>
      <c r="EEI18" s="233"/>
      <c r="EEJ18" s="233"/>
      <c r="EEK18" s="233"/>
      <c r="EEL18" s="232"/>
      <c r="EEM18" s="233"/>
      <c r="EEN18" s="233"/>
      <c r="EEO18" s="233"/>
      <c r="EEP18" s="233"/>
      <c r="EEQ18" s="233"/>
      <c r="EER18" s="233"/>
      <c r="EES18" s="232"/>
      <c r="EET18" s="233"/>
      <c r="EEU18" s="233"/>
      <c r="EEV18" s="233"/>
      <c r="EEW18" s="233"/>
      <c r="EEX18" s="233"/>
      <c r="EEY18" s="233"/>
      <c r="EEZ18" s="232"/>
      <c r="EFA18" s="233"/>
      <c r="EFB18" s="233"/>
      <c r="EFC18" s="233"/>
      <c r="EFD18" s="233"/>
      <c r="EFE18" s="233"/>
      <c r="EFF18" s="233"/>
      <c r="EFG18" s="232"/>
      <c r="EFH18" s="233"/>
      <c r="EFI18" s="233"/>
      <c r="EFJ18" s="233"/>
      <c r="EFK18" s="233"/>
      <c r="EFL18" s="233"/>
      <c r="EFM18" s="233"/>
      <c r="EFN18" s="232"/>
      <c r="EFO18" s="233"/>
      <c r="EFP18" s="233"/>
      <c r="EFQ18" s="233"/>
      <c r="EFR18" s="233"/>
      <c r="EFS18" s="233"/>
      <c r="EFT18" s="233"/>
      <c r="EFU18" s="232"/>
      <c r="EFV18" s="233"/>
      <c r="EFW18" s="233"/>
      <c r="EFX18" s="233"/>
      <c r="EFY18" s="233"/>
      <c r="EFZ18" s="233"/>
      <c r="EGA18" s="233"/>
      <c r="EGB18" s="232"/>
      <c r="EGC18" s="233"/>
      <c r="EGD18" s="233"/>
      <c r="EGE18" s="233"/>
      <c r="EGF18" s="233"/>
      <c r="EGG18" s="233"/>
      <c r="EGH18" s="233"/>
      <c r="EGI18" s="232"/>
      <c r="EGJ18" s="233"/>
      <c r="EGK18" s="233"/>
      <c r="EGL18" s="233"/>
      <c r="EGM18" s="233"/>
      <c r="EGN18" s="233"/>
      <c r="EGO18" s="233"/>
      <c r="EGP18" s="232"/>
      <c r="EGQ18" s="233"/>
      <c r="EGR18" s="233"/>
      <c r="EGS18" s="233"/>
      <c r="EGT18" s="233"/>
      <c r="EGU18" s="233"/>
      <c r="EGV18" s="233"/>
      <c r="EGW18" s="232"/>
      <c r="EGX18" s="233"/>
      <c r="EGY18" s="233"/>
      <c r="EGZ18" s="233"/>
      <c r="EHA18" s="233"/>
      <c r="EHB18" s="233"/>
      <c r="EHC18" s="233"/>
      <c r="EHD18" s="232"/>
      <c r="EHE18" s="233"/>
      <c r="EHF18" s="233"/>
      <c r="EHG18" s="233"/>
      <c r="EHH18" s="233"/>
      <c r="EHI18" s="233"/>
      <c r="EHJ18" s="233"/>
      <c r="EHK18" s="232"/>
      <c r="EHL18" s="233"/>
      <c r="EHM18" s="233"/>
      <c r="EHN18" s="233"/>
      <c r="EHO18" s="233"/>
      <c r="EHP18" s="233"/>
      <c r="EHQ18" s="233"/>
      <c r="EHR18" s="232"/>
      <c r="EHS18" s="233"/>
      <c r="EHT18" s="233"/>
      <c r="EHU18" s="233"/>
      <c r="EHV18" s="233"/>
      <c r="EHW18" s="233"/>
      <c r="EHX18" s="233"/>
      <c r="EHY18" s="232"/>
      <c r="EHZ18" s="233"/>
      <c r="EIA18" s="233"/>
      <c r="EIB18" s="233"/>
      <c r="EIC18" s="233"/>
      <c r="EID18" s="233"/>
      <c r="EIE18" s="233"/>
      <c r="EIF18" s="232"/>
      <c r="EIG18" s="233"/>
      <c r="EIH18" s="233"/>
      <c r="EII18" s="233"/>
      <c r="EIJ18" s="233"/>
      <c r="EIK18" s="233"/>
      <c r="EIL18" s="233"/>
      <c r="EIM18" s="232"/>
      <c r="EIN18" s="233"/>
      <c r="EIO18" s="233"/>
      <c r="EIP18" s="233"/>
      <c r="EIQ18" s="233"/>
      <c r="EIR18" s="233"/>
      <c r="EIS18" s="233"/>
      <c r="EIT18" s="232"/>
      <c r="EIU18" s="233"/>
      <c r="EIV18" s="233"/>
      <c r="EIW18" s="233"/>
      <c r="EIX18" s="233"/>
      <c r="EIY18" s="233"/>
      <c r="EIZ18" s="233"/>
      <c r="EJA18" s="232"/>
      <c r="EJB18" s="233"/>
      <c r="EJC18" s="233"/>
      <c r="EJD18" s="233"/>
      <c r="EJE18" s="233"/>
      <c r="EJF18" s="233"/>
      <c r="EJG18" s="233"/>
      <c r="EJH18" s="232"/>
      <c r="EJI18" s="233"/>
      <c r="EJJ18" s="233"/>
      <c r="EJK18" s="233"/>
      <c r="EJL18" s="233"/>
      <c r="EJM18" s="233"/>
      <c r="EJN18" s="233"/>
      <c r="EJO18" s="232"/>
      <c r="EJP18" s="233"/>
      <c r="EJQ18" s="233"/>
      <c r="EJR18" s="233"/>
      <c r="EJS18" s="233"/>
      <c r="EJT18" s="233"/>
      <c r="EJU18" s="233"/>
      <c r="EJV18" s="232"/>
      <c r="EJW18" s="233"/>
      <c r="EJX18" s="233"/>
      <c r="EJY18" s="233"/>
      <c r="EJZ18" s="233"/>
      <c r="EKA18" s="233"/>
      <c r="EKB18" s="233"/>
      <c r="EKC18" s="232"/>
      <c r="EKD18" s="233"/>
      <c r="EKE18" s="233"/>
      <c r="EKF18" s="233"/>
      <c r="EKG18" s="233"/>
      <c r="EKH18" s="233"/>
      <c r="EKI18" s="233"/>
      <c r="EKJ18" s="232"/>
      <c r="EKK18" s="233"/>
      <c r="EKL18" s="233"/>
      <c r="EKM18" s="233"/>
      <c r="EKN18" s="233"/>
      <c r="EKO18" s="233"/>
      <c r="EKP18" s="233"/>
      <c r="EKQ18" s="232"/>
      <c r="EKR18" s="233"/>
      <c r="EKS18" s="233"/>
      <c r="EKT18" s="233"/>
      <c r="EKU18" s="233"/>
      <c r="EKV18" s="233"/>
      <c r="EKW18" s="233"/>
      <c r="EKX18" s="232"/>
      <c r="EKY18" s="233"/>
      <c r="EKZ18" s="233"/>
      <c r="ELA18" s="233"/>
      <c r="ELB18" s="233"/>
      <c r="ELC18" s="233"/>
      <c r="ELD18" s="233"/>
      <c r="ELE18" s="232"/>
      <c r="ELF18" s="233"/>
      <c r="ELG18" s="233"/>
      <c r="ELH18" s="233"/>
      <c r="ELI18" s="233"/>
      <c r="ELJ18" s="233"/>
      <c r="ELK18" s="233"/>
      <c r="ELL18" s="232"/>
      <c r="ELM18" s="233"/>
      <c r="ELN18" s="233"/>
      <c r="ELO18" s="233"/>
      <c r="ELP18" s="233"/>
      <c r="ELQ18" s="233"/>
      <c r="ELR18" s="233"/>
      <c r="ELS18" s="232"/>
      <c r="ELT18" s="233"/>
      <c r="ELU18" s="233"/>
      <c r="ELV18" s="233"/>
      <c r="ELW18" s="233"/>
      <c r="ELX18" s="233"/>
      <c r="ELY18" s="233"/>
      <c r="ELZ18" s="232"/>
      <c r="EMA18" s="233"/>
      <c r="EMB18" s="233"/>
      <c r="EMC18" s="233"/>
      <c r="EMD18" s="233"/>
      <c r="EME18" s="233"/>
      <c r="EMF18" s="233"/>
      <c r="EMG18" s="232"/>
      <c r="EMH18" s="233"/>
      <c r="EMI18" s="233"/>
      <c r="EMJ18" s="233"/>
      <c r="EMK18" s="233"/>
      <c r="EML18" s="233"/>
      <c r="EMM18" s="233"/>
      <c r="EMN18" s="232"/>
      <c r="EMO18" s="233"/>
      <c r="EMP18" s="233"/>
      <c r="EMQ18" s="233"/>
      <c r="EMR18" s="233"/>
      <c r="EMS18" s="233"/>
      <c r="EMT18" s="233"/>
      <c r="EMU18" s="232"/>
      <c r="EMV18" s="233"/>
      <c r="EMW18" s="233"/>
      <c r="EMX18" s="233"/>
      <c r="EMY18" s="233"/>
      <c r="EMZ18" s="233"/>
      <c r="ENA18" s="233"/>
      <c r="ENB18" s="232"/>
      <c r="ENC18" s="233"/>
      <c r="END18" s="233"/>
      <c r="ENE18" s="233"/>
      <c r="ENF18" s="233"/>
      <c r="ENG18" s="233"/>
      <c r="ENH18" s="233"/>
      <c r="ENI18" s="232"/>
      <c r="ENJ18" s="233"/>
      <c r="ENK18" s="233"/>
      <c r="ENL18" s="233"/>
      <c r="ENM18" s="233"/>
      <c r="ENN18" s="233"/>
      <c r="ENO18" s="233"/>
      <c r="ENP18" s="232"/>
      <c r="ENQ18" s="233"/>
      <c r="ENR18" s="233"/>
      <c r="ENS18" s="233"/>
      <c r="ENT18" s="233"/>
      <c r="ENU18" s="233"/>
      <c r="ENV18" s="233"/>
      <c r="ENW18" s="232"/>
      <c r="ENX18" s="233"/>
      <c r="ENY18" s="233"/>
      <c r="ENZ18" s="233"/>
      <c r="EOA18" s="233"/>
      <c r="EOB18" s="233"/>
      <c r="EOC18" s="233"/>
      <c r="EOD18" s="232"/>
      <c r="EOE18" s="233"/>
      <c r="EOF18" s="233"/>
      <c r="EOG18" s="233"/>
      <c r="EOH18" s="233"/>
      <c r="EOI18" s="233"/>
      <c r="EOJ18" s="233"/>
      <c r="EOK18" s="232"/>
      <c r="EOL18" s="233"/>
      <c r="EOM18" s="233"/>
      <c r="EON18" s="233"/>
      <c r="EOO18" s="233"/>
      <c r="EOP18" s="233"/>
      <c r="EOQ18" s="233"/>
      <c r="EOR18" s="232"/>
      <c r="EOS18" s="233"/>
      <c r="EOT18" s="233"/>
      <c r="EOU18" s="233"/>
      <c r="EOV18" s="233"/>
      <c r="EOW18" s="233"/>
      <c r="EOX18" s="233"/>
      <c r="EOY18" s="232"/>
      <c r="EOZ18" s="233"/>
      <c r="EPA18" s="233"/>
      <c r="EPB18" s="233"/>
      <c r="EPC18" s="233"/>
      <c r="EPD18" s="233"/>
      <c r="EPE18" s="233"/>
      <c r="EPF18" s="232"/>
      <c r="EPG18" s="233"/>
      <c r="EPH18" s="233"/>
      <c r="EPI18" s="233"/>
      <c r="EPJ18" s="233"/>
      <c r="EPK18" s="233"/>
      <c r="EPL18" s="233"/>
      <c r="EPM18" s="232"/>
      <c r="EPN18" s="233"/>
      <c r="EPO18" s="233"/>
      <c r="EPP18" s="233"/>
      <c r="EPQ18" s="233"/>
      <c r="EPR18" s="233"/>
      <c r="EPS18" s="233"/>
      <c r="EPT18" s="232"/>
      <c r="EPU18" s="233"/>
      <c r="EPV18" s="233"/>
      <c r="EPW18" s="233"/>
      <c r="EPX18" s="233"/>
      <c r="EPY18" s="233"/>
      <c r="EPZ18" s="233"/>
      <c r="EQA18" s="232"/>
      <c r="EQB18" s="233"/>
      <c r="EQC18" s="233"/>
      <c r="EQD18" s="233"/>
      <c r="EQE18" s="233"/>
      <c r="EQF18" s="233"/>
      <c r="EQG18" s="233"/>
      <c r="EQH18" s="232"/>
      <c r="EQI18" s="233"/>
      <c r="EQJ18" s="233"/>
      <c r="EQK18" s="233"/>
      <c r="EQL18" s="233"/>
      <c r="EQM18" s="233"/>
      <c r="EQN18" s="233"/>
      <c r="EQO18" s="232"/>
      <c r="EQP18" s="233"/>
      <c r="EQQ18" s="233"/>
      <c r="EQR18" s="233"/>
      <c r="EQS18" s="233"/>
      <c r="EQT18" s="233"/>
      <c r="EQU18" s="233"/>
      <c r="EQV18" s="232"/>
      <c r="EQW18" s="233"/>
      <c r="EQX18" s="233"/>
      <c r="EQY18" s="233"/>
      <c r="EQZ18" s="233"/>
      <c r="ERA18" s="233"/>
      <c r="ERB18" s="233"/>
      <c r="ERC18" s="232"/>
      <c r="ERD18" s="233"/>
      <c r="ERE18" s="233"/>
      <c r="ERF18" s="233"/>
      <c r="ERG18" s="233"/>
      <c r="ERH18" s="233"/>
      <c r="ERI18" s="233"/>
      <c r="ERJ18" s="232"/>
      <c r="ERK18" s="233"/>
      <c r="ERL18" s="233"/>
      <c r="ERM18" s="233"/>
      <c r="ERN18" s="233"/>
      <c r="ERO18" s="233"/>
      <c r="ERP18" s="233"/>
      <c r="ERQ18" s="232"/>
      <c r="ERR18" s="233"/>
      <c r="ERS18" s="233"/>
      <c r="ERT18" s="233"/>
      <c r="ERU18" s="233"/>
      <c r="ERV18" s="233"/>
      <c r="ERW18" s="233"/>
      <c r="ERX18" s="232"/>
      <c r="ERY18" s="233"/>
      <c r="ERZ18" s="233"/>
      <c r="ESA18" s="233"/>
      <c r="ESB18" s="233"/>
      <c r="ESC18" s="233"/>
      <c r="ESD18" s="233"/>
      <c r="ESE18" s="232"/>
      <c r="ESF18" s="233"/>
      <c r="ESG18" s="233"/>
      <c r="ESH18" s="233"/>
      <c r="ESI18" s="233"/>
      <c r="ESJ18" s="233"/>
      <c r="ESK18" s="233"/>
      <c r="ESL18" s="232"/>
      <c r="ESM18" s="233"/>
      <c r="ESN18" s="233"/>
      <c r="ESO18" s="233"/>
      <c r="ESP18" s="233"/>
      <c r="ESQ18" s="233"/>
      <c r="ESR18" s="233"/>
      <c r="ESS18" s="232"/>
      <c r="EST18" s="233"/>
      <c r="ESU18" s="233"/>
      <c r="ESV18" s="233"/>
      <c r="ESW18" s="233"/>
      <c r="ESX18" s="233"/>
      <c r="ESY18" s="233"/>
      <c r="ESZ18" s="232"/>
      <c r="ETA18" s="233"/>
      <c r="ETB18" s="233"/>
      <c r="ETC18" s="233"/>
      <c r="ETD18" s="233"/>
      <c r="ETE18" s="233"/>
      <c r="ETF18" s="233"/>
      <c r="ETG18" s="232"/>
      <c r="ETH18" s="233"/>
      <c r="ETI18" s="233"/>
      <c r="ETJ18" s="233"/>
      <c r="ETK18" s="233"/>
      <c r="ETL18" s="233"/>
      <c r="ETM18" s="233"/>
      <c r="ETN18" s="232"/>
      <c r="ETO18" s="233"/>
      <c r="ETP18" s="233"/>
      <c r="ETQ18" s="233"/>
      <c r="ETR18" s="233"/>
      <c r="ETS18" s="233"/>
      <c r="ETT18" s="233"/>
      <c r="ETU18" s="232"/>
      <c r="ETV18" s="233"/>
      <c r="ETW18" s="233"/>
      <c r="ETX18" s="233"/>
      <c r="ETY18" s="233"/>
      <c r="ETZ18" s="233"/>
      <c r="EUA18" s="233"/>
      <c r="EUB18" s="232"/>
      <c r="EUC18" s="233"/>
      <c r="EUD18" s="233"/>
      <c r="EUE18" s="233"/>
      <c r="EUF18" s="233"/>
      <c r="EUG18" s="233"/>
      <c r="EUH18" s="233"/>
      <c r="EUI18" s="232"/>
      <c r="EUJ18" s="233"/>
      <c r="EUK18" s="233"/>
      <c r="EUL18" s="233"/>
      <c r="EUM18" s="233"/>
      <c r="EUN18" s="233"/>
      <c r="EUO18" s="233"/>
      <c r="EUP18" s="232"/>
      <c r="EUQ18" s="233"/>
      <c r="EUR18" s="233"/>
      <c r="EUS18" s="233"/>
      <c r="EUT18" s="233"/>
      <c r="EUU18" s="233"/>
      <c r="EUV18" s="233"/>
      <c r="EUW18" s="232"/>
      <c r="EUX18" s="233"/>
      <c r="EUY18" s="233"/>
      <c r="EUZ18" s="233"/>
      <c r="EVA18" s="233"/>
      <c r="EVB18" s="233"/>
      <c r="EVC18" s="233"/>
      <c r="EVD18" s="232"/>
      <c r="EVE18" s="233"/>
      <c r="EVF18" s="233"/>
      <c r="EVG18" s="233"/>
      <c r="EVH18" s="233"/>
      <c r="EVI18" s="233"/>
      <c r="EVJ18" s="233"/>
      <c r="EVK18" s="232"/>
      <c r="EVL18" s="233"/>
      <c r="EVM18" s="233"/>
      <c r="EVN18" s="233"/>
      <c r="EVO18" s="233"/>
      <c r="EVP18" s="233"/>
      <c r="EVQ18" s="233"/>
      <c r="EVR18" s="232"/>
      <c r="EVS18" s="233"/>
      <c r="EVT18" s="233"/>
      <c r="EVU18" s="233"/>
      <c r="EVV18" s="233"/>
      <c r="EVW18" s="233"/>
      <c r="EVX18" s="233"/>
      <c r="EVY18" s="232"/>
      <c r="EVZ18" s="233"/>
      <c r="EWA18" s="233"/>
      <c r="EWB18" s="233"/>
      <c r="EWC18" s="233"/>
      <c r="EWD18" s="233"/>
      <c r="EWE18" s="233"/>
      <c r="EWF18" s="232"/>
      <c r="EWG18" s="233"/>
      <c r="EWH18" s="233"/>
      <c r="EWI18" s="233"/>
      <c r="EWJ18" s="233"/>
      <c r="EWK18" s="233"/>
      <c r="EWL18" s="233"/>
      <c r="EWM18" s="232"/>
      <c r="EWN18" s="233"/>
      <c r="EWO18" s="233"/>
      <c r="EWP18" s="233"/>
      <c r="EWQ18" s="233"/>
      <c r="EWR18" s="233"/>
      <c r="EWS18" s="233"/>
      <c r="EWT18" s="232"/>
      <c r="EWU18" s="233"/>
      <c r="EWV18" s="233"/>
      <c r="EWW18" s="233"/>
      <c r="EWX18" s="233"/>
      <c r="EWY18" s="233"/>
      <c r="EWZ18" s="233"/>
      <c r="EXA18" s="232"/>
      <c r="EXB18" s="233"/>
      <c r="EXC18" s="233"/>
      <c r="EXD18" s="233"/>
      <c r="EXE18" s="233"/>
      <c r="EXF18" s="233"/>
      <c r="EXG18" s="233"/>
      <c r="EXH18" s="232"/>
      <c r="EXI18" s="233"/>
      <c r="EXJ18" s="233"/>
      <c r="EXK18" s="233"/>
      <c r="EXL18" s="233"/>
      <c r="EXM18" s="233"/>
      <c r="EXN18" s="233"/>
      <c r="EXO18" s="232"/>
      <c r="EXP18" s="233"/>
      <c r="EXQ18" s="233"/>
      <c r="EXR18" s="233"/>
      <c r="EXS18" s="233"/>
      <c r="EXT18" s="233"/>
      <c r="EXU18" s="233"/>
      <c r="EXV18" s="232"/>
      <c r="EXW18" s="233"/>
      <c r="EXX18" s="233"/>
      <c r="EXY18" s="233"/>
      <c r="EXZ18" s="233"/>
      <c r="EYA18" s="233"/>
      <c r="EYB18" s="233"/>
      <c r="EYC18" s="232"/>
      <c r="EYD18" s="233"/>
      <c r="EYE18" s="233"/>
      <c r="EYF18" s="233"/>
      <c r="EYG18" s="233"/>
      <c r="EYH18" s="233"/>
      <c r="EYI18" s="233"/>
      <c r="EYJ18" s="232"/>
      <c r="EYK18" s="233"/>
      <c r="EYL18" s="233"/>
      <c r="EYM18" s="233"/>
      <c r="EYN18" s="233"/>
      <c r="EYO18" s="233"/>
      <c r="EYP18" s="233"/>
      <c r="EYQ18" s="232"/>
      <c r="EYR18" s="233"/>
      <c r="EYS18" s="233"/>
      <c r="EYT18" s="233"/>
      <c r="EYU18" s="233"/>
      <c r="EYV18" s="233"/>
      <c r="EYW18" s="233"/>
      <c r="EYX18" s="232"/>
      <c r="EYY18" s="233"/>
      <c r="EYZ18" s="233"/>
      <c r="EZA18" s="233"/>
      <c r="EZB18" s="233"/>
      <c r="EZC18" s="233"/>
      <c r="EZD18" s="233"/>
      <c r="EZE18" s="232"/>
      <c r="EZF18" s="233"/>
      <c r="EZG18" s="233"/>
      <c r="EZH18" s="233"/>
      <c r="EZI18" s="233"/>
      <c r="EZJ18" s="233"/>
      <c r="EZK18" s="233"/>
      <c r="EZL18" s="232"/>
      <c r="EZM18" s="233"/>
      <c r="EZN18" s="233"/>
      <c r="EZO18" s="233"/>
      <c r="EZP18" s="233"/>
      <c r="EZQ18" s="233"/>
      <c r="EZR18" s="233"/>
      <c r="EZS18" s="232"/>
      <c r="EZT18" s="233"/>
      <c r="EZU18" s="233"/>
      <c r="EZV18" s="233"/>
      <c r="EZW18" s="233"/>
      <c r="EZX18" s="233"/>
      <c r="EZY18" s="233"/>
      <c r="EZZ18" s="232"/>
      <c r="FAA18" s="233"/>
      <c r="FAB18" s="233"/>
      <c r="FAC18" s="233"/>
      <c r="FAD18" s="233"/>
      <c r="FAE18" s="233"/>
      <c r="FAF18" s="233"/>
      <c r="FAG18" s="232"/>
      <c r="FAH18" s="233"/>
      <c r="FAI18" s="233"/>
      <c r="FAJ18" s="233"/>
      <c r="FAK18" s="233"/>
      <c r="FAL18" s="233"/>
      <c r="FAM18" s="233"/>
      <c r="FAN18" s="232"/>
      <c r="FAO18" s="233"/>
      <c r="FAP18" s="233"/>
      <c r="FAQ18" s="233"/>
      <c r="FAR18" s="233"/>
      <c r="FAS18" s="233"/>
      <c r="FAT18" s="233"/>
      <c r="FAU18" s="232"/>
      <c r="FAV18" s="233"/>
      <c r="FAW18" s="233"/>
      <c r="FAX18" s="233"/>
      <c r="FAY18" s="233"/>
      <c r="FAZ18" s="233"/>
      <c r="FBA18" s="233"/>
      <c r="FBB18" s="232"/>
      <c r="FBC18" s="233"/>
      <c r="FBD18" s="233"/>
      <c r="FBE18" s="233"/>
      <c r="FBF18" s="233"/>
      <c r="FBG18" s="233"/>
      <c r="FBH18" s="233"/>
      <c r="FBI18" s="232"/>
      <c r="FBJ18" s="233"/>
      <c r="FBK18" s="233"/>
      <c r="FBL18" s="233"/>
      <c r="FBM18" s="233"/>
      <c r="FBN18" s="233"/>
      <c r="FBO18" s="233"/>
      <c r="FBP18" s="232"/>
      <c r="FBQ18" s="233"/>
      <c r="FBR18" s="233"/>
      <c r="FBS18" s="233"/>
      <c r="FBT18" s="233"/>
      <c r="FBU18" s="233"/>
      <c r="FBV18" s="233"/>
      <c r="FBW18" s="232"/>
      <c r="FBX18" s="233"/>
      <c r="FBY18" s="233"/>
      <c r="FBZ18" s="233"/>
      <c r="FCA18" s="233"/>
      <c r="FCB18" s="233"/>
      <c r="FCC18" s="233"/>
      <c r="FCD18" s="232"/>
      <c r="FCE18" s="233"/>
      <c r="FCF18" s="233"/>
      <c r="FCG18" s="233"/>
      <c r="FCH18" s="233"/>
      <c r="FCI18" s="233"/>
      <c r="FCJ18" s="233"/>
      <c r="FCK18" s="232"/>
      <c r="FCL18" s="233"/>
      <c r="FCM18" s="233"/>
      <c r="FCN18" s="233"/>
      <c r="FCO18" s="233"/>
      <c r="FCP18" s="233"/>
      <c r="FCQ18" s="233"/>
      <c r="FCR18" s="232"/>
      <c r="FCS18" s="233"/>
      <c r="FCT18" s="233"/>
      <c r="FCU18" s="233"/>
      <c r="FCV18" s="233"/>
      <c r="FCW18" s="233"/>
      <c r="FCX18" s="233"/>
      <c r="FCY18" s="232"/>
      <c r="FCZ18" s="233"/>
      <c r="FDA18" s="233"/>
      <c r="FDB18" s="233"/>
      <c r="FDC18" s="233"/>
      <c r="FDD18" s="233"/>
      <c r="FDE18" s="233"/>
      <c r="FDF18" s="232"/>
      <c r="FDG18" s="233"/>
      <c r="FDH18" s="233"/>
      <c r="FDI18" s="233"/>
      <c r="FDJ18" s="233"/>
      <c r="FDK18" s="233"/>
      <c r="FDL18" s="233"/>
      <c r="FDM18" s="232"/>
      <c r="FDN18" s="233"/>
      <c r="FDO18" s="233"/>
      <c r="FDP18" s="233"/>
      <c r="FDQ18" s="233"/>
      <c r="FDR18" s="233"/>
      <c r="FDS18" s="233"/>
      <c r="FDT18" s="232"/>
      <c r="FDU18" s="233"/>
      <c r="FDV18" s="233"/>
      <c r="FDW18" s="233"/>
      <c r="FDX18" s="233"/>
      <c r="FDY18" s="233"/>
      <c r="FDZ18" s="233"/>
      <c r="FEA18" s="232"/>
      <c r="FEB18" s="233"/>
      <c r="FEC18" s="233"/>
      <c r="FED18" s="233"/>
      <c r="FEE18" s="233"/>
      <c r="FEF18" s="233"/>
      <c r="FEG18" s="233"/>
      <c r="FEH18" s="232"/>
      <c r="FEI18" s="233"/>
      <c r="FEJ18" s="233"/>
      <c r="FEK18" s="233"/>
      <c r="FEL18" s="233"/>
      <c r="FEM18" s="233"/>
      <c r="FEN18" s="233"/>
      <c r="FEO18" s="232"/>
      <c r="FEP18" s="233"/>
      <c r="FEQ18" s="233"/>
      <c r="FER18" s="233"/>
      <c r="FES18" s="233"/>
      <c r="FET18" s="233"/>
      <c r="FEU18" s="233"/>
      <c r="FEV18" s="232"/>
      <c r="FEW18" s="233"/>
      <c r="FEX18" s="233"/>
      <c r="FEY18" s="233"/>
      <c r="FEZ18" s="233"/>
      <c r="FFA18" s="233"/>
      <c r="FFB18" s="233"/>
      <c r="FFC18" s="232"/>
      <c r="FFD18" s="233"/>
      <c r="FFE18" s="233"/>
      <c r="FFF18" s="233"/>
      <c r="FFG18" s="233"/>
      <c r="FFH18" s="233"/>
      <c r="FFI18" s="233"/>
      <c r="FFJ18" s="232"/>
      <c r="FFK18" s="233"/>
      <c r="FFL18" s="233"/>
      <c r="FFM18" s="233"/>
      <c r="FFN18" s="233"/>
      <c r="FFO18" s="233"/>
      <c r="FFP18" s="233"/>
      <c r="FFQ18" s="232"/>
      <c r="FFR18" s="233"/>
      <c r="FFS18" s="233"/>
      <c r="FFT18" s="233"/>
      <c r="FFU18" s="233"/>
      <c r="FFV18" s="233"/>
      <c r="FFW18" s="233"/>
      <c r="FFX18" s="232"/>
      <c r="FFY18" s="233"/>
      <c r="FFZ18" s="233"/>
      <c r="FGA18" s="233"/>
      <c r="FGB18" s="233"/>
      <c r="FGC18" s="233"/>
      <c r="FGD18" s="233"/>
      <c r="FGE18" s="232"/>
      <c r="FGF18" s="233"/>
      <c r="FGG18" s="233"/>
      <c r="FGH18" s="233"/>
      <c r="FGI18" s="233"/>
      <c r="FGJ18" s="233"/>
      <c r="FGK18" s="233"/>
      <c r="FGL18" s="232"/>
      <c r="FGM18" s="233"/>
      <c r="FGN18" s="233"/>
      <c r="FGO18" s="233"/>
      <c r="FGP18" s="233"/>
      <c r="FGQ18" s="233"/>
      <c r="FGR18" s="233"/>
      <c r="FGS18" s="232"/>
      <c r="FGT18" s="233"/>
      <c r="FGU18" s="233"/>
      <c r="FGV18" s="233"/>
      <c r="FGW18" s="233"/>
      <c r="FGX18" s="233"/>
      <c r="FGY18" s="233"/>
      <c r="FGZ18" s="232"/>
      <c r="FHA18" s="233"/>
      <c r="FHB18" s="233"/>
      <c r="FHC18" s="233"/>
      <c r="FHD18" s="233"/>
      <c r="FHE18" s="233"/>
      <c r="FHF18" s="233"/>
      <c r="FHG18" s="232"/>
      <c r="FHH18" s="233"/>
      <c r="FHI18" s="233"/>
      <c r="FHJ18" s="233"/>
      <c r="FHK18" s="233"/>
      <c r="FHL18" s="233"/>
      <c r="FHM18" s="233"/>
      <c r="FHN18" s="232"/>
      <c r="FHO18" s="233"/>
      <c r="FHP18" s="233"/>
      <c r="FHQ18" s="233"/>
      <c r="FHR18" s="233"/>
      <c r="FHS18" s="233"/>
      <c r="FHT18" s="233"/>
      <c r="FHU18" s="232"/>
      <c r="FHV18" s="233"/>
      <c r="FHW18" s="233"/>
      <c r="FHX18" s="233"/>
      <c r="FHY18" s="233"/>
      <c r="FHZ18" s="233"/>
      <c r="FIA18" s="233"/>
      <c r="FIB18" s="232"/>
      <c r="FIC18" s="233"/>
      <c r="FID18" s="233"/>
      <c r="FIE18" s="233"/>
      <c r="FIF18" s="233"/>
      <c r="FIG18" s="233"/>
      <c r="FIH18" s="233"/>
      <c r="FII18" s="232"/>
      <c r="FIJ18" s="233"/>
      <c r="FIK18" s="233"/>
      <c r="FIL18" s="233"/>
      <c r="FIM18" s="233"/>
      <c r="FIN18" s="233"/>
      <c r="FIO18" s="233"/>
      <c r="FIP18" s="232"/>
      <c r="FIQ18" s="233"/>
      <c r="FIR18" s="233"/>
      <c r="FIS18" s="233"/>
      <c r="FIT18" s="233"/>
      <c r="FIU18" s="233"/>
      <c r="FIV18" s="233"/>
      <c r="FIW18" s="232"/>
      <c r="FIX18" s="233"/>
      <c r="FIY18" s="233"/>
      <c r="FIZ18" s="233"/>
      <c r="FJA18" s="233"/>
      <c r="FJB18" s="233"/>
      <c r="FJC18" s="233"/>
      <c r="FJD18" s="232"/>
      <c r="FJE18" s="233"/>
      <c r="FJF18" s="233"/>
      <c r="FJG18" s="233"/>
      <c r="FJH18" s="233"/>
      <c r="FJI18" s="233"/>
      <c r="FJJ18" s="233"/>
      <c r="FJK18" s="232"/>
      <c r="FJL18" s="233"/>
      <c r="FJM18" s="233"/>
      <c r="FJN18" s="233"/>
      <c r="FJO18" s="233"/>
      <c r="FJP18" s="233"/>
      <c r="FJQ18" s="233"/>
      <c r="FJR18" s="232"/>
      <c r="FJS18" s="233"/>
      <c r="FJT18" s="233"/>
      <c r="FJU18" s="233"/>
      <c r="FJV18" s="233"/>
      <c r="FJW18" s="233"/>
      <c r="FJX18" s="233"/>
      <c r="FJY18" s="232"/>
      <c r="FJZ18" s="233"/>
      <c r="FKA18" s="233"/>
      <c r="FKB18" s="233"/>
      <c r="FKC18" s="233"/>
      <c r="FKD18" s="233"/>
      <c r="FKE18" s="233"/>
      <c r="FKF18" s="232"/>
      <c r="FKG18" s="233"/>
      <c r="FKH18" s="233"/>
      <c r="FKI18" s="233"/>
      <c r="FKJ18" s="233"/>
      <c r="FKK18" s="233"/>
      <c r="FKL18" s="233"/>
      <c r="FKM18" s="232"/>
      <c r="FKN18" s="233"/>
      <c r="FKO18" s="233"/>
      <c r="FKP18" s="233"/>
      <c r="FKQ18" s="233"/>
      <c r="FKR18" s="233"/>
      <c r="FKS18" s="233"/>
      <c r="FKT18" s="232"/>
      <c r="FKU18" s="233"/>
      <c r="FKV18" s="233"/>
      <c r="FKW18" s="233"/>
      <c r="FKX18" s="233"/>
      <c r="FKY18" s="233"/>
      <c r="FKZ18" s="233"/>
      <c r="FLA18" s="232"/>
      <c r="FLB18" s="233"/>
      <c r="FLC18" s="233"/>
      <c r="FLD18" s="233"/>
      <c r="FLE18" s="233"/>
      <c r="FLF18" s="233"/>
      <c r="FLG18" s="233"/>
      <c r="FLH18" s="232"/>
      <c r="FLI18" s="233"/>
      <c r="FLJ18" s="233"/>
      <c r="FLK18" s="233"/>
      <c r="FLL18" s="233"/>
      <c r="FLM18" s="233"/>
      <c r="FLN18" s="233"/>
      <c r="FLO18" s="232"/>
      <c r="FLP18" s="233"/>
      <c r="FLQ18" s="233"/>
      <c r="FLR18" s="233"/>
      <c r="FLS18" s="233"/>
      <c r="FLT18" s="233"/>
      <c r="FLU18" s="233"/>
      <c r="FLV18" s="232"/>
      <c r="FLW18" s="233"/>
      <c r="FLX18" s="233"/>
      <c r="FLY18" s="233"/>
      <c r="FLZ18" s="233"/>
      <c r="FMA18" s="233"/>
      <c r="FMB18" s="233"/>
      <c r="FMC18" s="232"/>
      <c r="FMD18" s="233"/>
      <c r="FME18" s="233"/>
      <c r="FMF18" s="233"/>
      <c r="FMG18" s="233"/>
      <c r="FMH18" s="233"/>
      <c r="FMI18" s="233"/>
      <c r="FMJ18" s="232"/>
      <c r="FMK18" s="233"/>
      <c r="FML18" s="233"/>
      <c r="FMM18" s="233"/>
      <c r="FMN18" s="233"/>
      <c r="FMO18" s="233"/>
      <c r="FMP18" s="233"/>
      <c r="FMQ18" s="232"/>
      <c r="FMR18" s="233"/>
      <c r="FMS18" s="233"/>
      <c r="FMT18" s="233"/>
      <c r="FMU18" s="233"/>
      <c r="FMV18" s="233"/>
      <c r="FMW18" s="233"/>
      <c r="FMX18" s="232"/>
      <c r="FMY18" s="233"/>
      <c r="FMZ18" s="233"/>
      <c r="FNA18" s="233"/>
      <c r="FNB18" s="233"/>
      <c r="FNC18" s="233"/>
      <c r="FND18" s="233"/>
      <c r="FNE18" s="232"/>
      <c r="FNF18" s="233"/>
      <c r="FNG18" s="233"/>
      <c r="FNH18" s="233"/>
      <c r="FNI18" s="233"/>
      <c r="FNJ18" s="233"/>
      <c r="FNK18" s="233"/>
      <c r="FNL18" s="232"/>
      <c r="FNM18" s="233"/>
      <c r="FNN18" s="233"/>
      <c r="FNO18" s="233"/>
      <c r="FNP18" s="233"/>
      <c r="FNQ18" s="233"/>
      <c r="FNR18" s="233"/>
      <c r="FNS18" s="232"/>
      <c r="FNT18" s="233"/>
      <c r="FNU18" s="233"/>
      <c r="FNV18" s="233"/>
      <c r="FNW18" s="233"/>
      <c r="FNX18" s="233"/>
      <c r="FNY18" s="233"/>
      <c r="FNZ18" s="232"/>
      <c r="FOA18" s="233"/>
      <c r="FOB18" s="233"/>
      <c r="FOC18" s="233"/>
      <c r="FOD18" s="233"/>
      <c r="FOE18" s="233"/>
      <c r="FOF18" s="233"/>
      <c r="FOG18" s="232"/>
      <c r="FOH18" s="233"/>
      <c r="FOI18" s="233"/>
      <c r="FOJ18" s="233"/>
      <c r="FOK18" s="233"/>
      <c r="FOL18" s="233"/>
      <c r="FOM18" s="233"/>
      <c r="FON18" s="232"/>
      <c r="FOO18" s="233"/>
      <c r="FOP18" s="233"/>
      <c r="FOQ18" s="233"/>
      <c r="FOR18" s="233"/>
      <c r="FOS18" s="233"/>
      <c r="FOT18" s="233"/>
      <c r="FOU18" s="232"/>
      <c r="FOV18" s="233"/>
      <c r="FOW18" s="233"/>
      <c r="FOX18" s="233"/>
      <c r="FOY18" s="233"/>
      <c r="FOZ18" s="233"/>
      <c r="FPA18" s="233"/>
      <c r="FPB18" s="232"/>
      <c r="FPC18" s="233"/>
      <c r="FPD18" s="233"/>
      <c r="FPE18" s="233"/>
      <c r="FPF18" s="233"/>
      <c r="FPG18" s="233"/>
      <c r="FPH18" s="233"/>
      <c r="FPI18" s="232"/>
      <c r="FPJ18" s="233"/>
      <c r="FPK18" s="233"/>
      <c r="FPL18" s="233"/>
      <c r="FPM18" s="233"/>
      <c r="FPN18" s="233"/>
      <c r="FPO18" s="233"/>
      <c r="FPP18" s="232"/>
      <c r="FPQ18" s="233"/>
      <c r="FPR18" s="233"/>
      <c r="FPS18" s="233"/>
      <c r="FPT18" s="233"/>
      <c r="FPU18" s="233"/>
      <c r="FPV18" s="233"/>
      <c r="FPW18" s="232"/>
      <c r="FPX18" s="233"/>
      <c r="FPY18" s="233"/>
      <c r="FPZ18" s="233"/>
      <c r="FQA18" s="233"/>
      <c r="FQB18" s="233"/>
      <c r="FQC18" s="233"/>
      <c r="FQD18" s="232"/>
      <c r="FQE18" s="233"/>
      <c r="FQF18" s="233"/>
      <c r="FQG18" s="233"/>
      <c r="FQH18" s="233"/>
      <c r="FQI18" s="233"/>
      <c r="FQJ18" s="233"/>
      <c r="FQK18" s="232"/>
      <c r="FQL18" s="233"/>
      <c r="FQM18" s="233"/>
      <c r="FQN18" s="233"/>
      <c r="FQO18" s="233"/>
      <c r="FQP18" s="233"/>
      <c r="FQQ18" s="233"/>
      <c r="FQR18" s="232"/>
      <c r="FQS18" s="233"/>
      <c r="FQT18" s="233"/>
      <c r="FQU18" s="233"/>
      <c r="FQV18" s="233"/>
      <c r="FQW18" s="233"/>
      <c r="FQX18" s="233"/>
      <c r="FQY18" s="232"/>
      <c r="FQZ18" s="233"/>
      <c r="FRA18" s="233"/>
      <c r="FRB18" s="233"/>
      <c r="FRC18" s="233"/>
      <c r="FRD18" s="233"/>
      <c r="FRE18" s="233"/>
      <c r="FRF18" s="232"/>
      <c r="FRG18" s="233"/>
      <c r="FRH18" s="233"/>
      <c r="FRI18" s="233"/>
      <c r="FRJ18" s="233"/>
      <c r="FRK18" s="233"/>
      <c r="FRL18" s="233"/>
      <c r="FRM18" s="232"/>
      <c r="FRN18" s="233"/>
      <c r="FRO18" s="233"/>
      <c r="FRP18" s="233"/>
      <c r="FRQ18" s="233"/>
      <c r="FRR18" s="233"/>
      <c r="FRS18" s="233"/>
      <c r="FRT18" s="232"/>
      <c r="FRU18" s="233"/>
      <c r="FRV18" s="233"/>
      <c r="FRW18" s="233"/>
      <c r="FRX18" s="233"/>
      <c r="FRY18" s="233"/>
      <c r="FRZ18" s="233"/>
      <c r="FSA18" s="232"/>
      <c r="FSB18" s="233"/>
      <c r="FSC18" s="233"/>
      <c r="FSD18" s="233"/>
      <c r="FSE18" s="233"/>
      <c r="FSF18" s="233"/>
      <c r="FSG18" s="233"/>
      <c r="FSH18" s="232"/>
      <c r="FSI18" s="233"/>
      <c r="FSJ18" s="233"/>
      <c r="FSK18" s="233"/>
      <c r="FSL18" s="233"/>
      <c r="FSM18" s="233"/>
      <c r="FSN18" s="233"/>
      <c r="FSO18" s="232"/>
      <c r="FSP18" s="233"/>
      <c r="FSQ18" s="233"/>
      <c r="FSR18" s="233"/>
      <c r="FSS18" s="233"/>
      <c r="FST18" s="233"/>
      <c r="FSU18" s="233"/>
      <c r="FSV18" s="232"/>
      <c r="FSW18" s="233"/>
      <c r="FSX18" s="233"/>
      <c r="FSY18" s="233"/>
      <c r="FSZ18" s="233"/>
      <c r="FTA18" s="233"/>
      <c r="FTB18" s="233"/>
      <c r="FTC18" s="232"/>
      <c r="FTD18" s="233"/>
      <c r="FTE18" s="233"/>
      <c r="FTF18" s="233"/>
      <c r="FTG18" s="233"/>
      <c r="FTH18" s="233"/>
      <c r="FTI18" s="233"/>
      <c r="FTJ18" s="232"/>
      <c r="FTK18" s="233"/>
      <c r="FTL18" s="233"/>
      <c r="FTM18" s="233"/>
      <c r="FTN18" s="233"/>
      <c r="FTO18" s="233"/>
      <c r="FTP18" s="233"/>
      <c r="FTQ18" s="232"/>
      <c r="FTR18" s="233"/>
      <c r="FTS18" s="233"/>
      <c r="FTT18" s="233"/>
      <c r="FTU18" s="233"/>
      <c r="FTV18" s="233"/>
      <c r="FTW18" s="233"/>
      <c r="FTX18" s="232"/>
      <c r="FTY18" s="233"/>
      <c r="FTZ18" s="233"/>
      <c r="FUA18" s="233"/>
      <c r="FUB18" s="233"/>
      <c r="FUC18" s="233"/>
      <c r="FUD18" s="233"/>
      <c r="FUE18" s="232"/>
      <c r="FUF18" s="233"/>
      <c r="FUG18" s="233"/>
      <c r="FUH18" s="233"/>
      <c r="FUI18" s="233"/>
      <c r="FUJ18" s="233"/>
      <c r="FUK18" s="233"/>
      <c r="FUL18" s="232"/>
      <c r="FUM18" s="233"/>
      <c r="FUN18" s="233"/>
      <c r="FUO18" s="233"/>
      <c r="FUP18" s="233"/>
      <c r="FUQ18" s="233"/>
      <c r="FUR18" s="233"/>
      <c r="FUS18" s="232"/>
      <c r="FUT18" s="233"/>
      <c r="FUU18" s="233"/>
      <c r="FUV18" s="233"/>
      <c r="FUW18" s="233"/>
      <c r="FUX18" s="233"/>
      <c r="FUY18" s="233"/>
      <c r="FUZ18" s="232"/>
      <c r="FVA18" s="233"/>
      <c r="FVB18" s="233"/>
      <c r="FVC18" s="233"/>
      <c r="FVD18" s="233"/>
      <c r="FVE18" s="233"/>
      <c r="FVF18" s="233"/>
      <c r="FVG18" s="232"/>
      <c r="FVH18" s="233"/>
      <c r="FVI18" s="233"/>
      <c r="FVJ18" s="233"/>
      <c r="FVK18" s="233"/>
      <c r="FVL18" s="233"/>
      <c r="FVM18" s="233"/>
      <c r="FVN18" s="232"/>
      <c r="FVO18" s="233"/>
      <c r="FVP18" s="233"/>
      <c r="FVQ18" s="233"/>
      <c r="FVR18" s="233"/>
      <c r="FVS18" s="233"/>
      <c r="FVT18" s="233"/>
      <c r="FVU18" s="232"/>
      <c r="FVV18" s="233"/>
      <c r="FVW18" s="233"/>
      <c r="FVX18" s="233"/>
      <c r="FVY18" s="233"/>
      <c r="FVZ18" s="233"/>
      <c r="FWA18" s="233"/>
      <c r="FWB18" s="232"/>
      <c r="FWC18" s="233"/>
      <c r="FWD18" s="233"/>
      <c r="FWE18" s="233"/>
      <c r="FWF18" s="233"/>
      <c r="FWG18" s="233"/>
      <c r="FWH18" s="233"/>
      <c r="FWI18" s="232"/>
      <c r="FWJ18" s="233"/>
      <c r="FWK18" s="233"/>
      <c r="FWL18" s="233"/>
      <c r="FWM18" s="233"/>
      <c r="FWN18" s="233"/>
      <c r="FWO18" s="233"/>
      <c r="FWP18" s="232"/>
      <c r="FWQ18" s="233"/>
      <c r="FWR18" s="233"/>
      <c r="FWS18" s="233"/>
      <c r="FWT18" s="233"/>
      <c r="FWU18" s="233"/>
      <c r="FWV18" s="233"/>
      <c r="FWW18" s="232"/>
      <c r="FWX18" s="233"/>
      <c r="FWY18" s="233"/>
      <c r="FWZ18" s="233"/>
      <c r="FXA18" s="233"/>
      <c r="FXB18" s="233"/>
      <c r="FXC18" s="233"/>
      <c r="FXD18" s="232"/>
      <c r="FXE18" s="233"/>
      <c r="FXF18" s="233"/>
      <c r="FXG18" s="233"/>
      <c r="FXH18" s="233"/>
      <c r="FXI18" s="233"/>
      <c r="FXJ18" s="233"/>
      <c r="FXK18" s="232"/>
      <c r="FXL18" s="233"/>
      <c r="FXM18" s="233"/>
      <c r="FXN18" s="233"/>
      <c r="FXO18" s="233"/>
      <c r="FXP18" s="233"/>
      <c r="FXQ18" s="233"/>
      <c r="FXR18" s="232"/>
      <c r="FXS18" s="233"/>
      <c r="FXT18" s="233"/>
      <c r="FXU18" s="233"/>
      <c r="FXV18" s="233"/>
      <c r="FXW18" s="233"/>
      <c r="FXX18" s="233"/>
      <c r="FXY18" s="232"/>
      <c r="FXZ18" s="233"/>
      <c r="FYA18" s="233"/>
      <c r="FYB18" s="233"/>
      <c r="FYC18" s="233"/>
      <c r="FYD18" s="233"/>
      <c r="FYE18" s="233"/>
      <c r="FYF18" s="232"/>
      <c r="FYG18" s="233"/>
      <c r="FYH18" s="233"/>
      <c r="FYI18" s="233"/>
      <c r="FYJ18" s="233"/>
      <c r="FYK18" s="233"/>
      <c r="FYL18" s="233"/>
      <c r="FYM18" s="232"/>
      <c r="FYN18" s="233"/>
      <c r="FYO18" s="233"/>
      <c r="FYP18" s="233"/>
      <c r="FYQ18" s="233"/>
      <c r="FYR18" s="233"/>
      <c r="FYS18" s="233"/>
      <c r="FYT18" s="232"/>
      <c r="FYU18" s="233"/>
      <c r="FYV18" s="233"/>
      <c r="FYW18" s="233"/>
      <c r="FYX18" s="233"/>
      <c r="FYY18" s="233"/>
      <c r="FYZ18" s="233"/>
      <c r="FZA18" s="232"/>
      <c r="FZB18" s="233"/>
      <c r="FZC18" s="233"/>
      <c r="FZD18" s="233"/>
      <c r="FZE18" s="233"/>
      <c r="FZF18" s="233"/>
      <c r="FZG18" s="233"/>
      <c r="FZH18" s="232"/>
      <c r="FZI18" s="233"/>
      <c r="FZJ18" s="233"/>
      <c r="FZK18" s="233"/>
      <c r="FZL18" s="233"/>
      <c r="FZM18" s="233"/>
      <c r="FZN18" s="233"/>
      <c r="FZO18" s="232"/>
      <c r="FZP18" s="233"/>
      <c r="FZQ18" s="233"/>
      <c r="FZR18" s="233"/>
      <c r="FZS18" s="233"/>
      <c r="FZT18" s="233"/>
      <c r="FZU18" s="233"/>
      <c r="FZV18" s="232"/>
      <c r="FZW18" s="233"/>
      <c r="FZX18" s="233"/>
      <c r="FZY18" s="233"/>
      <c r="FZZ18" s="233"/>
      <c r="GAA18" s="233"/>
      <c r="GAB18" s="233"/>
      <c r="GAC18" s="232"/>
      <c r="GAD18" s="233"/>
      <c r="GAE18" s="233"/>
      <c r="GAF18" s="233"/>
      <c r="GAG18" s="233"/>
      <c r="GAH18" s="233"/>
      <c r="GAI18" s="233"/>
      <c r="GAJ18" s="232"/>
      <c r="GAK18" s="233"/>
      <c r="GAL18" s="233"/>
      <c r="GAM18" s="233"/>
      <c r="GAN18" s="233"/>
      <c r="GAO18" s="233"/>
      <c r="GAP18" s="233"/>
      <c r="GAQ18" s="232"/>
      <c r="GAR18" s="233"/>
      <c r="GAS18" s="233"/>
      <c r="GAT18" s="233"/>
      <c r="GAU18" s="233"/>
      <c r="GAV18" s="233"/>
      <c r="GAW18" s="233"/>
      <c r="GAX18" s="232"/>
      <c r="GAY18" s="233"/>
      <c r="GAZ18" s="233"/>
      <c r="GBA18" s="233"/>
      <c r="GBB18" s="233"/>
      <c r="GBC18" s="233"/>
      <c r="GBD18" s="233"/>
      <c r="GBE18" s="232"/>
      <c r="GBF18" s="233"/>
      <c r="GBG18" s="233"/>
      <c r="GBH18" s="233"/>
      <c r="GBI18" s="233"/>
      <c r="GBJ18" s="233"/>
      <c r="GBK18" s="233"/>
      <c r="GBL18" s="232"/>
      <c r="GBM18" s="233"/>
      <c r="GBN18" s="233"/>
      <c r="GBO18" s="233"/>
      <c r="GBP18" s="233"/>
      <c r="GBQ18" s="233"/>
      <c r="GBR18" s="233"/>
      <c r="GBS18" s="232"/>
      <c r="GBT18" s="233"/>
      <c r="GBU18" s="233"/>
      <c r="GBV18" s="233"/>
      <c r="GBW18" s="233"/>
      <c r="GBX18" s="233"/>
      <c r="GBY18" s="233"/>
      <c r="GBZ18" s="232"/>
      <c r="GCA18" s="233"/>
      <c r="GCB18" s="233"/>
      <c r="GCC18" s="233"/>
      <c r="GCD18" s="233"/>
      <c r="GCE18" s="233"/>
      <c r="GCF18" s="233"/>
      <c r="GCG18" s="232"/>
      <c r="GCH18" s="233"/>
      <c r="GCI18" s="233"/>
      <c r="GCJ18" s="233"/>
      <c r="GCK18" s="233"/>
      <c r="GCL18" s="233"/>
      <c r="GCM18" s="233"/>
      <c r="GCN18" s="232"/>
      <c r="GCO18" s="233"/>
      <c r="GCP18" s="233"/>
      <c r="GCQ18" s="233"/>
      <c r="GCR18" s="233"/>
      <c r="GCS18" s="233"/>
      <c r="GCT18" s="233"/>
      <c r="GCU18" s="232"/>
      <c r="GCV18" s="233"/>
      <c r="GCW18" s="233"/>
      <c r="GCX18" s="233"/>
      <c r="GCY18" s="233"/>
      <c r="GCZ18" s="233"/>
      <c r="GDA18" s="233"/>
      <c r="GDB18" s="232"/>
      <c r="GDC18" s="233"/>
      <c r="GDD18" s="233"/>
      <c r="GDE18" s="233"/>
      <c r="GDF18" s="233"/>
      <c r="GDG18" s="233"/>
      <c r="GDH18" s="233"/>
      <c r="GDI18" s="232"/>
      <c r="GDJ18" s="233"/>
      <c r="GDK18" s="233"/>
      <c r="GDL18" s="233"/>
      <c r="GDM18" s="233"/>
      <c r="GDN18" s="233"/>
      <c r="GDO18" s="233"/>
      <c r="GDP18" s="232"/>
      <c r="GDQ18" s="233"/>
      <c r="GDR18" s="233"/>
      <c r="GDS18" s="233"/>
      <c r="GDT18" s="233"/>
      <c r="GDU18" s="233"/>
      <c r="GDV18" s="233"/>
      <c r="GDW18" s="232"/>
      <c r="GDX18" s="233"/>
      <c r="GDY18" s="233"/>
      <c r="GDZ18" s="233"/>
      <c r="GEA18" s="233"/>
      <c r="GEB18" s="233"/>
      <c r="GEC18" s="233"/>
      <c r="GED18" s="232"/>
      <c r="GEE18" s="233"/>
      <c r="GEF18" s="233"/>
      <c r="GEG18" s="233"/>
      <c r="GEH18" s="233"/>
      <c r="GEI18" s="233"/>
      <c r="GEJ18" s="233"/>
      <c r="GEK18" s="232"/>
      <c r="GEL18" s="233"/>
      <c r="GEM18" s="233"/>
      <c r="GEN18" s="233"/>
      <c r="GEO18" s="233"/>
      <c r="GEP18" s="233"/>
      <c r="GEQ18" s="233"/>
      <c r="GER18" s="232"/>
      <c r="GES18" s="233"/>
      <c r="GET18" s="233"/>
      <c r="GEU18" s="233"/>
      <c r="GEV18" s="233"/>
      <c r="GEW18" s="233"/>
      <c r="GEX18" s="233"/>
      <c r="GEY18" s="232"/>
      <c r="GEZ18" s="233"/>
      <c r="GFA18" s="233"/>
      <c r="GFB18" s="233"/>
      <c r="GFC18" s="233"/>
      <c r="GFD18" s="233"/>
      <c r="GFE18" s="233"/>
      <c r="GFF18" s="232"/>
      <c r="GFG18" s="233"/>
      <c r="GFH18" s="233"/>
      <c r="GFI18" s="233"/>
      <c r="GFJ18" s="233"/>
      <c r="GFK18" s="233"/>
      <c r="GFL18" s="233"/>
      <c r="GFM18" s="232"/>
      <c r="GFN18" s="233"/>
      <c r="GFO18" s="233"/>
      <c r="GFP18" s="233"/>
      <c r="GFQ18" s="233"/>
      <c r="GFR18" s="233"/>
      <c r="GFS18" s="233"/>
      <c r="GFT18" s="232"/>
      <c r="GFU18" s="233"/>
      <c r="GFV18" s="233"/>
      <c r="GFW18" s="233"/>
      <c r="GFX18" s="233"/>
      <c r="GFY18" s="233"/>
      <c r="GFZ18" s="233"/>
      <c r="GGA18" s="232"/>
      <c r="GGB18" s="233"/>
      <c r="GGC18" s="233"/>
      <c r="GGD18" s="233"/>
      <c r="GGE18" s="233"/>
      <c r="GGF18" s="233"/>
      <c r="GGG18" s="233"/>
      <c r="GGH18" s="232"/>
      <c r="GGI18" s="233"/>
      <c r="GGJ18" s="233"/>
      <c r="GGK18" s="233"/>
      <c r="GGL18" s="233"/>
      <c r="GGM18" s="233"/>
      <c r="GGN18" s="233"/>
      <c r="GGO18" s="232"/>
      <c r="GGP18" s="233"/>
      <c r="GGQ18" s="233"/>
      <c r="GGR18" s="233"/>
      <c r="GGS18" s="233"/>
      <c r="GGT18" s="233"/>
      <c r="GGU18" s="233"/>
      <c r="GGV18" s="232"/>
      <c r="GGW18" s="233"/>
      <c r="GGX18" s="233"/>
      <c r="GGY18" s="233"/>
      <c r="GGZ18" s="233"/>
      <c r="GHA18" s="233"/>
      <c r="GHB18" s="233"/>
      <c r="GHC18" s="232"/>
      <c r="GHD18" s="233"/>
      <c r="GHE18" s="233"/>
      <c r="GHF18" s="233"/>
      <c r="GHG18" s="233"/>
      <c r="GHH18" s="233"/>
      <c r="GHI18" s="233"/>
      <c r="GHJ18" s="232"/>
      <c r="GHK18" s="233"/>
      <c r="GHL18" s="233"/>
      <c r="GHM18" s="233"/>
      <c r="GHN18" s="233"/>
      <c r="GHO18" s="233"/>
      <c r="GHP18" s="233"/>
      <c r="GHQ18" s="232"/>
      <c r="GHR18" s="233"/>
      <c r="GHS18" s="233"/>
      <c r="GHT18" s="233"/>
      <c r="GHU18" s="233"/>
      <c r="GHV18" s="233"/>
      <c r="GHW18" s="233"/>
      <c r="GHX18" s="232"/>
      <c r="GHY18" s="233"/>
      <c r="GHZ18" s="233"/>
      <c r="GIA18" s="233"/>
      <c r="GIB18" s="233"/>
      <c r="GIC18" s="233"/>
      <c r="GID18" s="233"/>
      <c r="GIE18" s="232"/>
      <c r="GIF18" s="233"/>
      <c r="GIG18" s="233"/>
      <c r="GIH18" s="233"/>
      <c r="GII18" s="233"/>
      <c r="GIJ18" s="233"/>
      <c r="GIK18" s="233"/>
      <c r="GIL18" s="232"/>
      <c r="GIM18" s="233"/>
      <c r="GIN18" s="233"/>
      <c r="GIO18" s="233"/>
      <c r="GIP18" s="233"/>
      <c r="GIQ18" s="233"/>
      <c r="GIR18" s="233"/>
      <c r="GIS18" s="232"/>
      <c r="GIT18" s="233"/>
      <c r="GIU18" s="233"/>
      <c r="GIV18" s="233"/>
      <c r="GIW18" s="233"/>
      <c r="GIX18" s="233"/>
      <c r="GIY18" s="233"/>
      <c r="GIZ18" s="232"/>
      <c r="GJA18" s="233"/>
      <c r="GJB18" s="233"/>
      <c r="GJC18" s="233"/>
      <c r="GJD18" s="233"/>
      <c r="GJE18" s="233"/>
      <c r="GJF18" s="233"/>
      <c r="GJG18" s="232"/>
      <c r="GJH18" s="233"/>
      <c r="GJI18" s="233"/>
      <c r="GJJ18" s="233"/>
      <c r="GJK18" s="233"/>
      <c r="GJL18" s="233"/>
      <c r="GJM18" s="233"/>
      <c r="GJN18" s="232"/>
      <c r="GJO18" s="233"/>
      <c r="GJP18" s="233"/>
      <c r="GJQ18" s="233"/>
      <c r="GJR18" s="233"/>
      <c r="GJS18" s="233"/>
      <c r="GJT18" s="233"/>
      <c r="GJU18" s="232"/>
      <c r="GJV18" s="233"/>
      <c r="GJW18" s="233"/>
      <c r="GJX18" s="233"/>
      <c r="GJY18" s="233"/>
      <c r="GJZ18" s="233"/>
      <c r="GKA18" s="233"/>
      <c r="GKB18" s="232"/>
      <c r="GKC18" s="233"/>
      <c r="GKD18" s="233"/>
      <c r="GKE18" s="233"/>
      <c r="GKF18" s="233"/>
      <c r="GKG18" s="233"/>
      <c r="GKH18" s="233"/>
      <c r="GKI18" s="232"/>
      <c r="GKJ18" s="233"/>
      <c r="GKK18" s="233"/>
      <c r="GKL18" s="233"/>
      <c r="GKM18" s="233"/>
      <c r="GKN18" s="233"/>
      <c r="GKO18" s="233"/>
      <c r="GKP18" s="232"/>
      <c r="GKQ18" s="233"/>
      <c r="GKR18" s="233"/>
      <c r="GKS18" s="233"/>
      <c r="GKT18" s="233"/>
      <c r="GKU18" s="233"/>
      <c r="GKV18" s="233"/>
      <c r="GKW18" s="232"/>
      <c r="GKX18" s="233"/>
      <c r="GKY18" s="233"/>
      <c r="GKZ18" s="233"/>
      <c r="GLA18" s="233"/>
      <c r="GLB18" s="233"/>
      <c r="GLC18" s="233"/>
      <c r="GLD18" s="232"/>
      <c r="GLE18" s="233"/>
      <c r="GLF18" s="233"/>
      <c r="GLG18" s="233"/>
      <c r="GLH18" s="233"/>
      <c r="GLI18" s="233"/>
      <c r="GLJ18" s="233"/>
      <c r="GLK18" s="232"/>
      <c r="GLL18" s="233"/>
      <c r="GLM18" s="233"/>
      <c r="GLN18" s="233"/>
      <c r="GLO18" s="233"/>
      <c r="GLP18" s="233"/>
      <c r="GLQ18" s="233"/>
      <c r="GLR18" s="232"/>
      <c r="GLS18" s="233"/>
      <c r="GLT18" s="233"/>
      <c r="GLU18" s="233"/>
      <c r="GLV18" s="233"/>
      <c r="GLW18" s="233"/>
      <c r="GLX18" s="233"/>
      <c r="GLY18" s="232"/>
      <c r="GLZ18" s="233"/>
      <c r="GMA18" s="233"/>
      <c r="GMB18" s="233"/>
      <c r="GMC18" s="233"/>
      <c r="GMD18" s="233"/>
      <c r="GME18" s="233"/>
      <c r="GMF18" s="232"/>
      <c r="GMG18" s="233"/>
      <c r="GMH18" s="233"/>
      <c r="GMI18" s="233"/>
      <c r="GMJ18" s="233"/>
      <c r="GMK18" s="233"/>
      <c r="GML18" s="233"/>
      <c r="GMM18" s="232"/>
      <c r="GMN18" s="233"/>
      <c r="GMO18" s="233"/>
      <c r="GMP18" s="233"/>
      <c r="GMQ18" s="233"/>
      <c r="GMR18" s="233"/>
      <c r="GMS18" s="233"/>
      <c r="GMT18" s="232"/>
      <c r="GMU18" s="233"/>
      <c r="GMV18" s="233"/>
      <c r="GMW18" s="233"/>
      <c r="GMX18" s="233"/>
      <c r="GMY18" s="233"/>
      <c r="GMZ18" s="233"/>
      <c r="GNA18" s="232"/>
      <c r="GNB18" s="233"/>
      <c r="GNC18" s="233"/>
      <c r="GND18" s="233"/>
      <c r="GNE18" s="233"/>
      <c r="GNF18" s="233"/>
      <c r="GNG18" s="233"/>
      <c r="GNH18" s="232"/>
      <c r="GNI18" s="233"/>
      <c r="GNJ18" s="233"/>
      <c r="GNK18" s="233"/>
      <c r="GNL18" s="233"/>
      <c r="GNM18" s="233"/>
      <c r="GNN18" s="233"/>
      <c r="GNO18" s="232"/>
      <c r="GNP18" s="233"/>
      <c r="GNQ18" s="233"/>
      <c r="GNR18" s="233"/>
      <c r="GNS18" s="233"/>
      <c r="GNT18" s="233"/>
      <c r="GNU18" s="233"/>
      <c r="GNV18" s="232"/>
      <c r="GNW18" s="233"/>
      <c r="GNX18" s="233"/>
      <c r="GNY18" s="233"/>
      <c r="GNZ18" s="233"/>
      <c r="GOA18" s="233"/>
      <c r="GOB18" s="233"/>
      <c r="GOC18" s="232"/>
      <c r="GOD18" s="233"/>
      <c r="GOE18" s="233"/>
      <c r="GOF18" s="233"/>
      <c r="GOG18" s="233"/>
      <c r="GOH18" s="233"/>
      <c r="GOI18" s="233"/>
      <c r="GOJ18" s="232"/>
      <c r="GOK18" s="233"/>
      <c r="GOL18" s="233"/>
      <c r="GOM18" s="233"/>
      <c r="GON18" s="233"/>
      <c r="GOO18" s="233"/>
      <c r="GOP18" s="233"/>
      <c r="GOQ18" s="232"/>
      <c r="GOR18" s="233"/>
      <c r="GOS18" s="233"/>
      <c r="GOT18" s="233"/>
      <c r="GOU18" s="233"/>
      <c r="GOV18" s="233"/>
      <c r="GOW18" s="233"/>
      <c r="GOX18" s="232"/>
      <c r="GOY18" s="233"/>
      <c r="GOZ18" s="233"/>
      <c r="GPA18" s="233"/>
      <c r="GPB18" s="233"/>
      <c r="GPC18" s="233"/>
      <c r="GPD18" s="233"/>
      <c r="GPE18" s="232"/>
      <c r="GPF18" s="233"/>
      <c r="GPG18" s="233"/>
      <c r="GPH18" s="233"/>
      <c r="GPI18" s="233"/>
      <c r="GPJ18" s="233"/>
      <c r="GPK18" s="233"/>
      <c r="GPL18" s="232"/>
      <c r="GPM18" s="233"/>
      <c r="GPN18" s="233"/>
      <c r="GPO18" s="233"/>
      <c r="GPP18" s="233"/>
      <c r="GPQ18" s="233"/>
      <c r="GPR18" s="233"/>
      <c r="GPS18" s="232"/>
      <c r="GPT18" s="233"/>
      <c r="GPU18" s="233"/>
      <c r="GPV18" s="233"/>
      <c r="GPW18" s="233"/>
      <c r="GPX18" s="233"/>
      <c r="GPY18" s="233"/>
      <c r="GPZ18" s="232"/>
      <c r="GQA18" s="233"/>
      <c r="GQB18" s="233"/>
      <c r="GQC18" s="233"/>
      <c r="GQD18" s="233"/>
      <c r="GQE18" s="233"/>
      <c r="GQF18" s="233"/>
      <c r="GQG18" s="232"/>
      <c r="GQH18" s="233"/>
      <c r="GQI18" s="233"/>
      <c r="GQJ18" s="233"/>
      <c r="GQK18" s="233"/>
      <c r="GQL18" s="233"/>
      <c r="GQM18" s="233"/>
      <c r="GQN18" s="232"/>
      <c r="GQO18" s="233"/>
      <c r="GQP18" s="233"/>
      <c r="GQQ18" s="233"/>
      <c r="GQR18" s="233"/>
      <c r="GQS18" s="233"/>
      <c r="GQT18" s="233"/>
      <c r="GQU18" s="232"/>
      <c r="GQV18" s="233"/>
      <c r="GQW18" s="233"/>
      <c r="GQX18" s="233"/>
      <c r="GQY18" s="233"/>
      <c r="GQZ18" s="233"/>
      <c r="GRA18" s="233"/>
      <c r="GRB18" s="232"/>
      <c r="GRC18" s="233"/>
      <c r="GRD18" s="233"/>
      <c r="GRE18" s="233"/>
      <c r="GRF18" s="233"/>
      <c r="GRG18" s="233"/>
      <c r="GRH18" s="233"/>
      <c r="GRI18" s="232"/>
      <c r="GRJ18" s="233"/>
      <c r="GRK18" s="233"/>
      <c r="GRL18" s="233"/>
      <c r="GRM18" s="233"/>
      <c r="GRN18" s="233"/>
      <c r="GRO18" s="233"/>
      <c r="GRP18" s="232"/>
      <c r="GRQ18" s="233"/>
      <c r="GRR18" s="233"/>
      <c r="GRS18" s="233"/>
      <c r="GRT18" s="233"/>
      <c r="GRU18" s="233"/>
      <c r="GRV18" s="233"/>
      <c r="GRW18" s="232"/>
      <c r="GRX18" s="233"/>
      <c r="GRY18" s="233"/>
      <c r="GRZ18" s="233"/>
      <c r="GSA18" s="233"/>
      <c r="GSB18" s="233"/>
      <c r="GSC18" s="233"/>
      <c r="GSD18" s="232"/>
      <c r="GSE18" s="233"/>
      <c r="GSF18" s="233"/>
      <c r="GSG18" s="233"/>
      <c r="GSH18" s="233"/>
      <c r="GSI18" s="233"/>
      <c r="GSJ18" s="233"/>
      <c r="GSK18" s="232"/>
      <c r="GSL18" s="233"/>
      <c r="GSM18" s="233"/>
      <c r="GSN18" s="233"/>
      <c r="GSO18" s="233"/>
      <c r="GSP18" s="233"/>
      <c r="GSQ18" s="233"/>
      <c r="GSR18" s="232"/>
      <c r="GSS18" s="233"/>
      <c r="GST18" s="233"/>
      <c r="GSU18" s="233"/>
      <c r="GSV18" s="233"/>
      <c r="GSW18" s="233"/>
      <c r="GSX18" s="233"/>
      <c r="GSY18" s="232"/>
      <c r="GSZ18" s="233"/>
      <c r="GTA18" s="233"/>
      <c r="GTB18" s="233"/>
      <c r="GTC18" s="233"/>
      <c r="GTD18" s="233"/>
      <c r="GTE18" s="233"/>
      <c r="GTF18" s="232"/>
      <c r="GTG18" s="233"/>
      <c r="GTH18" s="233"/>
      <c r="GTI18" s="233"/>
      <c r="GTJ18" s="233"/>
      <c r="GTK18" s="233"/>
      <c r="GTL18" s="233"/>
      <c r="GTM18" s="232"/>
      <c r="GTN18" s="233"/>
      <c r="GTO18" s="233"/>
      <c r="GTP18" s="233"/>
      <c r="GTQ18" s="233"/>
      <c r="GTR18" s="233"/>
      <c r="GTS18" s="233"/>
      <c r="GTT18" s="232"/>
      <c r="GTU18" s="233"/>
      <c r="GTV18" s="233"/>
      <c r="GTW18" s="233"/>
      <c r="GTX18" s="233"/>
      <c r="GTY18" s="233"/>
      <c r="GTZ18" s="233"/>
      <c r="GUA18" s="232"/>
      <c r="GUB18" s="233"/>
      <c r="GUC18" s="233"/>
      <c r="GUD18" s="233"/>
      <c r="GUE18" s="233"/>
      <c r="GUF18" s="233"/>
      <c r="GUG18" s="233"/>
      <c r="GUH18" s="232"/>
      <c r="GUI18" s="233"/>
      <c r="GUJ18" s="233"/>
      <c r="GUK18" s="233"/>
      <c r="GUL18" s="233"/>
      <c r="GUM18" s="233"/>
      <c r="GUN18" s="233"/>
      <c r="GUO18" s="232"/>
      <c r="GUP18" s="233"/>
      <c r="GUQ18" s="233"/>
      <c r="GUR18" s="233"/>
      <c r="GUS18" s="233"/>
      <c r="GUT18" s="233"/>
      <c r="GUU18" s="233"/>
      <c r="GUV18" s="232"/>
      <c r="GUW18" s="233"/>
      <c r="GUX18" s="233"/>
      <c r="GUY18" s="233"/>
      <c r="GUZ18" s="233"/>
      <c r="GVA18" s="233"/>
      <c r="GVB18" s="233"/>
      <c r="GVC18" s="232"/>
      <c r="GVD18" s="233"/>
      <c r="GVE18" s="233"/>
      <c r="GVF18" s="233"/>
      <c r="GVG18" s="233"/>
      <c r="GVH18" s="233"/>
      <c r="GVI18" s="233"/>
      <c r="GVJ18" s="232"/>
      <c r="GVK18" s="233"/>
      <c r="GVL18" s="233"/>
      <c r="GVM18" s="233"/>
      <c r="GVN18" s="233"/>
      <c r="GVO18" s="233"/>
      <c r="GVP18" s="233"/>
      <c r="GVQ18" s="232"/>
      <c r="GVR18" s="233"/>
      <c r="GVS18" s="233"/>
      <c r="GVT18" s="233"/>
      <c r="GVU18" s="233"/>
      <c r="GVV18" s="233"/>
      <c r="GVW18" s="233"/>
      <c r="GVX18" s="232"/>
      <c r="GVY18" s="233"/>
      <c r="GVZ18" s="233"/>
      <c r="GWA18" s="233"/>
      <c r="GWB18" s="233"/>
      <c r="GWC18" s="233"/>
      <c r="GWD18" s="233"/>
      <c r="GWE18" s="232"/>
      <c r="GWF18" s="233"/>
      <c r="GWG18" s="233"/>
      <c r="GWH18" s="233"/>
      <c r="GWI18" s="233"/>
      <c r="GWJ18" s="233"/>
      <c r="GWK18" s="233"/>
      <c r="GWL18" s="232"/>
      <c r="GWM18" s="233"/>
      <c r="GWN18" s="233"/>
      <c r="GWO18" s="233"/>
      <c r="GWP18" s="233"/>
      <c r="GWQ18" s="233"/>
      <c r="GWR18" s="233"/>
      <c r="GWS18" s="232"/>
      <c r="GWT18" s="233"/>
      <c r="GWU18" s="233"/>
      <c r="GWV18" s="233"/>
      <c r="GWW18" s="233"/>
      <c r="GWX18" s="233"/>
      <c r="GWY18" s="233"/>
      <c r="GWZ18" s="232"/>
      <c r="GXA18" s="233"/>
      <c r="GXB18" s="233"/>
      <c r="GXC18" s="233"/>
      <c r="GXD18" s="233"/>
      <c r="GXE18" s="233"/>
      <c r="GXF18" s="233"/>
      <c r="GXG18" s="232"/>
      <c r="GXH18" s="233"/>
      <c r="GXI18" s="233"/>
      <c r="GXJ18" s="233"/>
      <c r="GXK18" s="233"/>
      <c r="GXL18" s="233"/>
      <c r="GXM18" s="233"/>
      <c r="GXN18" s="232"/>
      <c r="GXO18" s="233"/>
      <c r="GXP18" s="233"/>
      <c r="GXQ18" s="233"/>
      <c r="GXR18" s="233"/>
      <c r="GXS18" s="233"/>
      <c r="GXT18" s="233"/>
      <c r="GXU18" s="232"/>
      <c r="GXV18" s="233"/>
      <c r="GXW18" s="233"/>
      <c r="GXX18" s="233"/>
      <c r="GXY18" s="233"/>
      <c r="GXZ18" s="233"/>
      <c r="GYA18" s="233"/>
      <c r="GYB18" s="232"/>
      <c r="GYC18" s="233"/>
      <c r="GYD18" s="233"/>
      <c r="GYE18" s="233"/>
      <c r="GYF18" s="233"/>
      <c r="GYG18" s="233"/>
      <c r="GYH18" s="233"/>
      <c r="GYI18" s="232"/>
      <c r="GYJ18" s="233"/>
      <c r="GYK18" s="233"/>
      <c r="GYL18" s="233"/>
      <c r="GYM18" s="233"/>
      <c r="GYN18" s="233"/>
      <c r="GYO18" s="233"/>
      <c r="GYP18" s="232"/>
      <c r="GYQ18" s="233"/>
      <c r="GYR18" s="233"/>
      <c r="GYS18" s="233"/>
      <c r="GYT18" s="233"/>
      <c r="GYU18" s="233"/>
      <c r="GYV18" s="233"/>
      <c r="GYW18" s="232"/>
      <c r="GYX18" s="233"/>
      <c r="GYY18" s="233"/>
      <c r="GYZ18" s="233"/>
      <c r="GZA18" s="233"/>
      <c r="GZB18" s="233"/>
      <c r="GZC18" s="233"/>
      <c r="GZD18" s="232"/>
      <c r="GZE18" s="233"/>
      <c r="GZF18" s="233"/>
      <c r="GZG18" s="233"/>
      <c r="GZH18" s="233"/>
      <c r="GZI18" s="233"/>
      <c r="GZJ18" s="233"/>
      <c r="GZK18" s="232"/>
      <c r="GZL18" s="233"/>
      <c r="GZM18" s="233"/>
      <c r="GZN18" s="233"/>
      <c r="GZO18" s="233"/>
      <c r="GZP18" s="233"/>
      <c r="GZQ18" s="233"/>
      <c r="GZR18" s="232"/>
      <c r="GZS18" s="233"/>
      <c r="GZT18" s="233"/>
      <c r="GZU18" s="233"/>
      <c r="GZV18" s="233"/>
      <c r="GZW18" s="233"/>
      <c r="GZX18" s="233"/>
      <c r="GZY18" s="232"/>
      <c r="GZZ18" s="233"/>
      <c r="HAA18" s="233"/>
      <c r="HAB18" s="233"/>
      <c r="HAC18" s="233"/>
      <c r="HAD18" s="233"/>
      <c r="HAE18" s="233"/>
      <c r="HAF18" s="232"/>
      <c r="HAG18" s="233"/>
      <c r="HAH18" s="233"/>
      <c r="HAI18" s="233"/>
      <c r="HAJ18" s="233"/>
      <c r="HAK18" s="233"/>
      <c r="HAL18" s="233"/>
      <c r="HAM18" s="232"/>
      <c r="HAN18" s="233"/>
      <c r="HAO18" s="233"/>
      <c r="HAP18" s="233"/>
      <c r="HAQ18" s="233"/>
      <c r="HAR18" s="233"/>
      <c r="HAS18" s="233"/>
      <c r="HAT18" s="232"/>
      <c r="HAU18" s="233"/>
      <c r="HAV18" s="233"/>
      <c r="HAW18" s="233"/>
      <c r="HAX18" s="233"/>
      <c r="HAY18" s="233"/>
      <c r="HAZ18" s="233"/>
      <c r="HBA18" s="232"/>
      <c r="HBB18" s="233"/>
      <c r="HBC18" s="233"/>
      <c r="HBD18" s="233"/>
      <c r="HBE18" s="233"/>
      <c r="HBF18" s="233"/>
      <c r="HBG18" s="233"/>
      <c r="HBH18" s="232"/>
      <c r="HBI18" s="233"/>
      <c r="HBJ18" s="233"/>
      <c r="HBK18" s="233"/>
      <c r="HBL18" s="233"/>
      <c r="HBM18" s="233"/>
      <c r="HBN18" s="233"/>
      <c r="HBO18" s="232"/>
      <c r="HBP18" s="233"/>
      <c r="HBQ18" s="233"/>
      <c r="HBR18" s="233"/>
      <c r="HBS18" s="233"/>
      <c r="HBT18" s="233"/>
      <c r="HBU18" s="233"/>
      <c r="HBV18" s="232"/>
      <c r="HBW18" s="233"/>
      <c r="HBX18" s="233"/>
      <c r="HBY18" s="233"/>
      <c r="HBZ18" s="233"/>
      <c r="HCA18" s="233"/>
      <c r="HCB18" s="233"/>
      <c r="HCC18" s="232"/>
      <c r="HCD18" s="233"/>
      <c r="HCE18" s="233"/>
      <c r="HCF18" s="233"/>
      <c r="HCG18" s="233"/>
      <c r="HCH18" s="233"/>
      <c r="HCI18" s="233"/>
      <c r="HCJ18" s="232"/>
      <c r="HCK18" s="233"/>
      <c r="HCL18" s="233"/>
      <c r="HCM18" s="233"/>
      <c r="HCN18" s="233"/>
      <c r="HCO18" s="233"/>
      <c r="HCP18" s="233"/>
      <c r="HCQ18" s="232"/>
      <c r="HCR18" s="233"/>
      <c r="HCS18" s="233"/>
      <c r="HCT18" s="233"/>
      <c r="HCU18" s="233"/>
      <c r="HCV18" s="233"/>
      <c r="HCW18" s="233"/>
      <c r="HCX18" s="232"/>
      <c r="HCY18" s="233"/>
      <c r="HCZ18" s="233"/>
      <c r="HDA18" s="233"/>
      <c r="HDB18" s="233"/>
      <c r="HDC18" s="233"/>
      <c r="HDD18" s="233"/>
      <c r="HDE18" s="232"/>
      <c r="HDF18" s="233"/>
      <c r="HDG18" s="233"/>
      <c r="HDH18" s="233"/>
      <c r="HDI18" s="233"/>
      <c r="HDJ18" s="233"/>
      <c r="HDK18" s="233"/>
      <c r="HDL18" s="232"/>
      <c r="HDM18" s="233"/>
      <c r="HDN18" s="233"/>
      <c r="HDO18" s="233"/>
      <c r="HDP18" s="233"/>
      <c r="HDQ18" s="233"/>
      <c r="HDR18" s="233"/>
      <c r="HDS18" s="232"/>
      <c r="HDT18" s="233"/>
      <c r="HDU18" s="233"/>
      <c r="HDV18" s="233"/>
      <c r="HDW18" s="233"/>
      <c r="HDX18" s="233"/>
      <c r="HDY18" s="233"/>
      <c r="HDZ18" s="232"/>
      <c r="HEA18" s="233"/>
      <c r="HEB18" s="233"/>
      <c r="HEC18" s="233"/>
      <c r="HED18" s="233"/>
      <c r="HEE18" s="233"/>
      <c r="HEF18" s="233"/>
      <c r="HEG18" s="232"/>
      <c r="HEH18" s="233"/>
      <c r="HEI18" s="233"/>
      <c r="HEJ18" s="233"/>
      <c r="HEK18" s="233"/>
      <c r="HEL18" s="233"/>
      <c r="HEM18" s="233"/>
      <c r="HEN18" s="232"/>
      <c r="HEO18" s="233"/>
      <c r="HEP18" s="233"/>
      <c r="HEQ18" s="233"/>
      <c r="HER18" s="233"/>
      <c r="HES18" s="233"/>
      <c r="HET18" s="233"/>
      <c r="HEU18" s="232"/>
      <c r="HEV18" s="233"/>
      <c r="HEW18" s="233"/>
      <c r="HEX18" s="233"/>
      <c r="HEY18" s="233"/>
      <c r="HEZ18" s="233"/>
      <c r="HFA18" s="233"/>
      <c r="HFB18" s="232"/>
      <c r="HFC18" s="233"/>
      <c r="HFD18" s="233"/>
      <c r="HFE18" s="233"/>
      <c r="HFF18" s="233"/>
      <c r="HFG18" s="233"/>
      <c r="HFH18" s="233"/>
      <c r="HFI18" s="232"/>
      <c r="HFJ18" s="233"/>
      <c r="HFK18" s="233"/>
      <c r="HFL18" s="233"/>
      <c r="HFM18" s="233"/>
      <c r="HFN18" s="233"/>
      <c r="HFO18" s="233"/>
      <c r="HFP18" s="232"/>
      <c r="HFQ18" s="233"/>
      <c r="HFR18" s="233"/>
      <c r="HFS18" s="233"/>
      <c r="HFT18" s="233"/>
      <c r="HFU18" s="233"/>
      <c r="HFV18" s="233"/>
      <c r="HFW18" s="232"/>
      <c r="HFX18" s="233"/>
      <c r="HFY18" s="233"/>
      <c r="HFZ18" s="233"/>
      <c r="HGA18" s="233"/>
      <c r="HGB18" s="233"/>
      <c r="HGC18" s="233"/>
      <c r="HGD18" s="232"/>
      <c r="HGE18" s="233"/>
      <c r="HGF18" s="233"/>
      <c r="HGG18" s="233"/>
      <c r="HGH18" s="233"/>
      <c r="HGI18" s="233"/>
      <c r="HGJ18" s="233"/>
      <c r="HGK18" s="232"/>
      <c r="HGL18" s="233"/>
      <c r="HGM18" s="233"/>
      <c r="HGN18" s="233"/>
      <c r="HGO18" s="233"/>
      <c r="HGP18" s="233"/>
      <c r="HGQ18" s="233"/>
      <c r="HGR18" s="232"/>
      <c r="HGS18" s="233"/>
      <c r="HGT18" s="233"/>
      <c r="HGU18" s="233"/>
      <c r="HGV18" s="233"/>
      <c r="HGW18" s="233"/>
      <c r="HGX18" s="233"/>
      <c r="HGY18" s="232"/>
      <c r="HGZ18" s="233"/>
      <c r="HHA18" s="233"/>
      <c r="HHB18" s="233"/>
      <c r="HHC18" s="233"/>
      <c r="HHD18" s="233"/>
      <c r="HHE18" s="233"/>
      <c r="HHF18" s="232"/>
      <c r="HHG18" s="233"/>
      <c r="HHH18" s="233"/>
      <c r="HHI18" s="233"/>
      <c r="HHJ18" s="233"/>
      <c r="HHK18" s="233"/>
      <c r="HHL18" s="233"/>
      <c r="HHM18" s="232"/>
      <c r="HHN18" s="233"/>
      <c r="HHO18" s="233"/>
      <c r="HHP18" s="233"/>
      <c r="HHQ18" s="233"/>
      <c r="HHR18" s="233"/>
      <c r="HHS18" s="233"/>
      <c r="HHT18" s="232"/>
      <c r="HHU18" s="233"/>
      <c r="HHV18" s="233"/>
      <c r="HHW18" s="233"/>
      <c r="HHX18" s="233"/>
      <c r="HHY18" s="233"/>
      <c r="HHZ18" s="233"/>
      <c r="HIA18" s="232"/>
      <c r="HIB18" s="233"/>
      <c r="HIC18" s="233"/>
      <c r="HID18" s="233"/>
      <c r="HIE18" s="233"/>
      <c r="HIF18" s="233"/>
      <c r="HIG18" s="233"/>
      <c r="HIH18" s="232"/>
      <c r="HII18" s="233"/>
      <c r="HIJ18" s="233"/>
      <c r="HIK18" s="233"/>
      <c r="HIL18" s="233"/>
      <c r="HIM18" s="233"/>
      <c r="HIN18" s="233"/>
      <c r="HIO18" s="232"/>
      <c r="HIP18" s="233"/>
      <c r="HIQ18" s="233"/>
      <c r="HIR18" s="233"/>
      <c r="HIS18" s="233"/>
      <c r="HIT18" s="233"/>
      <c r="HIU18" s="233"/>
      <c r="HIV18" s="232"/>
      <c r="HIW18" s="233"/>
      <c r="HIX18" s="233"/>
      <c r="HIY18" s="233"/>
      <c r="HIZ18" s="233"/>
      <c r="HJA18" s="233"/>
      <c r="HJB18" s="233"/>
      <c r="HJC18" s="232"/>
      <c r="HJD18" s="233"/>
      <c r="HJE18" s="233"/>
      <c r="HJF18" s="233"/>
      <c r="HJG18" s="233"/>
      <c r="HJH18" s="233"/>
      <c r="HJI18" s="233"/>
      <c r="HJJ18" s="232"/>
      <c r="HJK18" s="233"/>
      <c r="HJL18" s="233"/>
      <c r="HJM18" s="233"/>
      <c r="HJN18" s="233"/>
      <c r="HJO18" s="233"/>
      <c r="HJP18" s="233"/>
      <c r="HJQ18" s="232"/>
      <c r="HJR18" s="233"/>
      <c r="HJS18" s="233"/>
      <c r="HJT18" s="233"/>
      <c r="HJU18" s="233"/>
      <c r="HJV18" s="233"/>
      <c r="HJW18" s="233"/>
      <c r="HJX18" s="232"/>
      <c r="HJY18" s="233"/>
      <c r="HJZ18" s="233"/>
      <c r="HKA18" s="233"/>
      <c r="HKB18" s="233"/>
      <c r="HKC18" s="233"/>
      <c r="HKD18" s="233"/>
      <c r="HKE18" s="232"/>
      <c r="HKF18" s="233"/>
      <c r="HKG18" s="233"/>
      <c r="HKH18" s="233"/>
      <c r="HKI18" s="233"/>
      <c r="HKJ18" s="233"/>
      <c r="HKK18" s="233"/>
      <c r="HKL18" s="232"/>
      <c r="HKM18" s="233"/>
      <c r="HKN18" s="233"/>
      <c r="HKO18" s="233"/>
      <c r="HKP18" s="233"/>
      <c r="HKQ18" s="233"/>
      <c r="HKR18" s="233"/>
      <c r="HKS18" s="232"/>
      <c r="HKT18" s="233"/>
      <c r="HKU18" s="233"/>
      <c r="HKV18" s="233"/>
      <c r="HKW18" s="233"/>
      <c r="HKX18" s="233"/>
      <c r="HKY18" s="233"/>
      <c r="HKZ18" s="232"/>
      <c r="HLA18" s="233"/>
      <c r="HLB18" s="233"/>
      <c r="HLC18" s="233"/>
      <c r="HLD18" s="233"/>
      <c r="HLE18" s="233"/>
      <c r="HLF18" s="233"/>
      <c r="HLG18" s="232"/>
      <c r="HLH18" s="233"/>
      <c r="HLI18" s="233"/>
      <c r="HLJ18" s="233"/>
      <c r="HLK18" s="233"/>
      <c r="HLL18" s="233"/>
      <c r="HLM18" s="233"/>
      <c r="HLN18" s="232"/>
      <c r="HLO18" s="233"/>
      <c r="HLP18" s="233"/>
      <c r="HLQ18" s="233"/>
      <c r="HLR18" s="233"/>
      <c r="HLS18" s="233"/>
      <c r="HLT18" s="233"/>
      <c r="HLU18" s="232"/>
      <c r="HLV18" s="233"/>
      <c r="HLW18" s="233"/>
      <c r="HLX18" s="233"/>
      <c r="HLY18" s="233"/>
      <c r="HLZ18" s="233"/>
      <c r="HMA18" s="233"/>
      <c r="HMB18" s="232"/>
      <c r="HMC18" s="233"/>
      <c r="HMD18" s="233"/>
      <c r="HME18" s="233"/>
      <c r="HMF18" s="233"/>
      <c r="HMG18" s="233"/>
      <c r="HMH18" s="233"/>
      <c r="HMI18" s="232"/>
      <c r="HMJ18" s="233"/>
      <c r="HMK18" s="233"/>
      <c r="HML18" s="233"/>
      <c r="HMM18" s="233"/>
      <c r="HMN18" s="233"/>
      <c r="HMO18" s="233"/>
      <c r="HMP18" s="232"/>
      <c r="HMQ18" s="233"/>
      <c r="HMR18" s="233"/>
      <c r="HMS18" s="233"/>
      <c r="HMT18" s="233"/>
      <c r="HMU18" s="233"/>
      <c r="HMV18" s="233"/>
      <c r="HMW18" s="232"/>
      <c r="HMX18" s="233"/>
      <c r="HMY18" s="233"/>
      <c r="HMZ18" s="233"/>
      <c r="HNA18" s="233"/>
      <c r="HNB18" s="233"/>
      <c r="HNC18" s="233"/>
      <c r="HND18" s="232"/>
      <c r="HNE18" s="233"/>
      <c r="HNF18" s="233"/>
      <c r="HNG18" s="233"/>
      <c r="HNH18" s="233"/>
      <c r="HNI18" s="233"/>
      <c r="HNJ18" s="233"/>
      <c r="HNK18" s="232"/>
      <c r="HNL18" s="233"/>
      <c r="HNM18" s="233"/>
      <c r="HNN18" s="233"/>
      <c r="HNO18" s="233"/>
      <c r="HNP18" s="233"/>
      <c r="HNQ18" s="233"/>
      <c r="HNR18" s="232"/>
      <c r="HNS18" s="233"/>
      <c r="HNT18" s="233"/>
      <c r="HNU18" s="233"/>
      <c r="HNV18" s="233"/>
      <c r="HNW18" s="233"/>
      <c r="HNX18" s="233"/>
      <c r="HNY18" s="232"/>
      <c r="HNZ18" s="233"/>
      <c r="HOA18" s="233"/>
      <c r="HOB18" s="233"/>
      <c r="HOC18" s="233"/>
      <c r="HOD18" s="233"/>
      <c r="HOE18" s="233"/>
      <c r="HOF18" s="232"/>
      <c r="HOG18" s="233"/>
      <c r="HOH18" s="233"/>
      <c r="HOI18" s="233"/>
      <c r="HOJ18" s="233"/>
      <c r="HOK18" s="233"/>
      <c r="HOL18" s="233"/>
      <c r="HOM18" s="232"/>
      <c r="HON18" s="233"/>
      <c r="HOO18" s="233"/>
      <c r="HOP18" s="233"/>
      <c r="HOQ18" s="233"/>
      <c r="HOR18" s="233"/>
      <c r="HOS18" s="233"/>
      <c r="HOT18" s="232"/>
      <c r="HOU18" s="233"/>
      <c r="HOV18" s="233"/>
      <c r="HOW18" s="233"/>
      <c r="HOX18" s="233"/>
      <c r="HOY18" s="233"/>
      <c r="HOZ18" s="233"/>
      <c r="HPA18" s="232"/>
      <c r="HPB18" s="233"/>
      <c r="HPC18" s="233"/>
      <c r="HPD18" s="233"/>
      <c r="HPE18" s="233"/>
      <c r="HPF18" s="233"/>
      <c r="HPG18" s="233"/>
      <c r="HPH18" s="232"/>
      <c r="HPI18" s="233"/>
      <c r="HPJ18" s="233"/>
      <c r="HPK18" s="233"/>
      <c r="HPL18" s="233"/>
      <c r="HPM18" s="233"/>
      <c r="HPN18" s="233"/>
      <c r="HPO18" s="232"/>
      <c r="HPP18" s="233"/>
      <c r="HPQ18" s="233"/>
      <c r="HPR18" s="233"/>
      <c r="HPS18" s="233"/>
      <c r="HPT18" s="233"/>
      <c r="HPU18" s="233"/>
      <c r="HPV18" s="232"/>
      <c r="HPW18" s="233"/>
      <c r="HPX18" s="233"/>
      <c r="HPY18" s="233"/>
      <c r="HPZ18" s="233"/>
      <c r="HQA18" s="233"/>
      <c r="HQB18" s="233"/>
      <c r="HQC18" s="232"/>
      <c r="HQD18" s="233"/>
      <c r="HQE18" s="233"/>
      <c r="HQF18" s="233"/>
      <c r="HQG18" s="233"/>
      <c r="HQH18" s="233"/>
      <c r="HQI18" s="233"/>
      <c r="HQJ18" s="232"/>
      <c r="HQK18" s="233"/>
      <c r="HQL18" s="233"/>
      <c r="HQM18" s="233"/>
      <c r="HQN18" s="233"/>
      <c r="HQO18" s="233"/>
      <c r="HQP18" s="233"/>
      <c r="HQQ18" s="232"/>
      <c r="HQR18" s="233"/>
      <c r="HQS18" s="233"/>
      <c r="HQT18" s="233"/>
      <c r="HQU18" s="233"/>
      <c r="HQV18" s="233"/>
      <c r="HQW18" s="233"/>
      <c r="HQX18" s="232"/>
      <c r="HQY18" s="233"/>
      <c r="HQZ18" s="233"/>
      <c r="HRA18" s="233"/>
      <c r="HRB18" s="233"/>
      <c r="HRC18" s="233"/>
      <c r="HRD18" s="233"/>
      <c r="HRE18" s="232"/>
      <c r="HRF18" s="233"/>
      <c r="HRG18" s="233"/>
      <c r="HRH18" s="233"/>
      <c r="HRI18" s="233"/>
      <c r="HRJ18" s="233"/>
      <c r="HRK18" s="233"/>
      <c r="HRL18" s="232"/>
      <c r="HRM18" s="233"/>
      <c r="HRN18" s="233"/>
      <c r="HRO18" s="233"/>
      <c r="HRP18" s="233"/>
      <c r="HRQ18" s="233"/>
      <c r="HRR18" s="233"/>
      <c r="HRS18" s="232"/>
      <c r="HRT18" s="233"/>
      <c r="HRU18" s="233"/>
      <c r="HRV18" s="233"/>
      <c r="HRW18" s="233"/>
      <c r="HRX18" s="233"/>
      <c r="HRY18" s="233"/>
      <c r="HRZ18" s="232"/>
      <c r="HSA18" s="233"/>
      <c r="HSB18" s="233"/>
      <c r="HSC18" s="233"/>
      <c r="HSD18" s="233"/>
      <c r="HSE18" s="233"/>
      <c r="HSF18" s="233"/>
      <c r="HSG18" s="232"/>
      <c r="HSH18" s="233"/>
      <c r="HSI18" s="233"/>
      <c r="HSJ18" s="233"/>
      <c r="HSK18" s="233"/>
      <c r="HSL18" s="233"/>
      <c r="HSM18" s="233"/>
      <c r="HSN18" s="232"/>
      <c r="HSO18" s="233"/>
      <c r="HSP18" s="233"/>
      <c r="HSQ18" s="233"/>
      <c r="HSR18" s="233"/>
      <c r="HSS18" s="233"/>
      <c r="HST18" s="233"/>
      <c r="HSU18" s="232"/>
      <c r="HSV18" s="233"/>
      <c r="HSW18" s="233"/>
      <c r="HSX18" s="233"/>
      <c r="HSY18" s="233"/>
      <c r="HSZ18" s="233"/>
      <c r="HTA18" s="233"/>
      <c r="HTB18" s="232"/>
      <c r="HTC18" s="233"/>
      <c r="HTD18" s="233"/>
      <c r="HTE18" s="233"/>
      <c r="HTF18" s="233"/>
      <c r="HTG18" s="233"/>
      <c r="HTH18" s="233"/>
      <c r="HTI18" s="232"/>
      <c r="HTJ18" s="233"/>
      <c r="HTK18" s="233"/>
      <c r="HTL18" s="233"/>
      <c r="HTM18" s="233"/>
      <c r="HTN18" s="233"/>
      <c r="HTO18" s="233"/>
      <c r="HTP18" s="232"/>
      <c r="HTQ18" s="233"/>
      <c r="HTR18" s="233"/>
      <c r="HTS18" s="233"/>
      <c r="HTT18" s="233"/>
      <c r="HTU18" s="233"/>
      <c r="HTV18" s="233"/>
      <c r="HTW18" s="232"/>
      <c r="HTX18" s="233"/>
      <c r="HTY18" s="233"/>
      <c r="HTZ18" s="233"/>
      <c r="HUA18" s="233"/>
      <c r="HUB18" s="233"/>
      <c r="HUC18" s="233"/>
      <c r="HUD18" s="232"/>
      <c r="HUE18" s="233"/>
      <c r="HUF18" s="233"/>
      <c r="HUG18" s="233"/>
      <c r="HUH18" s="233"/>
      <c r="HUI18" s="233"/>
      <c r="HUJ18" s="233"/>
      <c r="HUK18" s="232"/>
      <c r="HUL18" s="233"/>
      <c r="HUM18" s="233"/>
      <c r="HUN18" s="233"/>
      <c r="HUO18" s="233"/>
      <c r="HUP18" s="233"/>
      <c r="HUQ18" s="233"/>
      <c r="HUR18" s="232"/>
      <c r="HUS18" s="233"/>
      <c r="HUT18" s="233"/>
      <c r="HUU18" s="233"/>
      <c r="HUV18" s="233"/>
      <c r="HUW18" s="233"/>
      <c r="HUX18" s="233"/>
      <c r="HUY18" s="232"/>
      <c r="HUZ18" s="233"/>
      <c r="HVA18" s="233"/>
      <c r="HVB18" s="233"/>
      <c r="HVC18" s="233"/>
      <c r="HVD18" s="233"/>
      <c r="HVE18" s="233"/>
      <c r="HVF18" s="232"/>
      <c r="HVG18" s="233"/>
      <c r="HVH18" s="233"/>
      <c r="HVI18" s="233"/>
      <c r="HVJ18" s="233"/>
      <c r="HVK18" s="233"/>
      <c r="HVL18" s="233"/>
      <c r="HVM18" s="232"/>
      <c r="HVN18" s="233"/>
      <c r="HVO18" s="233"/>
      <c r="HVP18" s="233"/>
      <c r="HVQ18" s="233"/>
      <c r="HVR18" s="233"/>
      <c r="HVS18" s="233"/>
      <c r="HVT18" s="232"/>
      <c r="HVU18" s="233"/>
      <c r="HVV18" s="233"/>
      <c r="HVW18" s="233"/>
      <c r="HVX18" s="233"/>
      <c r="HVY18" s="233"/>
      <c r="HVZ18" s="233"/>
      <c r="HWA18" s="232"/>
      <c r="HWB18" s="233"/>
      <c r="HWC18" s="233"/>
      <c r="HWD18" s="233"/>
      <c r="HWE18" s="233"/>
      <c r="HWF18" s="233"/>
      <c r="HWG18" s="233"/>
      <c r="HWH18" s="232"/>
      <c r="HWI18" s="233"/>
      <c r="HWJ18" s="233"/>
      <c r="HWK18" s="233"/>
      <c r="HWL18" s="233"/>
      <c r="HWM18" s="233"/>
      <c r="HWN18" s="233"/>
      <c r="HWO18" s="232"/>
      <c r="HWP18" s="233"/>
      <c r="HWQ18" s="233"/>
      <c r="HWR18" s="233"/>
      <c r="HWS18" s="233"/>
      <c r="HWT18" s="233"/>
      <c r="HWU18" s="233"/>
      <c r="HWV18" s="232"/>
      <c r="HWW18" s="233"/>
      <c r="HWX18" s="233"/>
      <c r="HWY18" s="233"/>
      <c r="HWZ18" s="233"/>
      <c r="HXA18" s="233"/>
      <c r="HXB18" s="233"/>
      <c r="HXC18" s="232"/>
      <c r="HXD18" s="233"/>
      <c r="HXE18" s="233"/>
      <c r="HXF18" s="233"/>
      <c r="HXG18" s="233"/>
      <c r="HXH18" s="233"/>
      <c r="HXI18" s="233"/>
      <c r="HXJ18" s="232"/>
      <c r="HXK18" s="233"/>
      <c r="HXL18" s="233"/>
      <c r="HXM18" s="233"/>
      <c r="HXN18" s="233"/>
      <c r="HXO18" s="233"/>
      <c r="HXP18" s="233"/>
      <c r="HXQ18" s="232"/>
      <c r="HXR18" s="233"/>
      <c r="HXS18" s="233"/>
      <c r="HXT18" s="233"/>
      <c r="HXU18" s="233"/>
      <c r="HXV18" s="233"/>
      <c r="HXW18" s="233"/>
      <c r="HXX18" s="232"/>
      <c r="HXY18" s="233"/>
      <c r="HXZ18" s="233"/>
      <c r="HYA18" s="233"/>
      <c r="HYB18" s="233"/>
      <c r="HYC18" s="233"/>
      <c r="HYD18" s="233"/>
      <c r="HYE18" s="232"/>
      <c r="HYF18" s="233"/>
      <c r="HYG18" s="233"/>
      <c r="HYH18" s="233"/>
      <c r="HYI18" s="233"/>
      <c r="HYJ18" s="233"/>
      <c r="HYK18" s="233"/>
      <c r="HYL18" s="232"/>
      <c r="HYM18" s="233"/>
      <c r="HYN18" s="233"/>
      <c r="HYO18" s="233"/>
      <c r="HYP18" s="233"/>
      <c r="HYQ18" s="233"/>
      <c r="HYR18" s="233"/>
      <c r="HYS18" s="232"/>
      <c r="HYT18" s="233"/>
      <c r="HYU18" s="233"/>
      <c r="HYV18" s="233"/>
      <c r="HYW18" s="233"/>
      <c r="HYX18" s="233"/>
      <c r="HYY18" s="233"/>
      <c r="HYZ18" s="232"/>
      <c r="HZA18" s="233"/>
      <c r="HZB18" s="233"/>
      <c r="HZC18" s="233"/>
      <c r="HZD18" s="233"/>
      <c r="HZE18" s="233"/>
      <c r="HZF18" s="233"/>
      <c r="HZG18" s="232"/>
      <c r="HZH18" s="233"/>
      <c r="HZI18" s="233"/>
      <c r="HZJ18" s="233"/>
      <c r="HZK18" s="233"/>
      <c r="HZL18" s="233"/>
      <c r="HZM18" s="233"/>
      <c r="HZN18" s="232"/>
      <c r="HZO18" s="233"/>
      <c r="HZP18" s="233"/>
      <c r="HZQ18" s="233"/>
      <c r="HZR18" s="233"/>
      <c r="HZS18" s="233"/>
      <c r="HZT18" s="233"/>
      <c r="HZU18" s="232"/>
      <c r="HZV18" s="233"/>
      <c r="HZW18" s="233"/>
      <c r="HZX18" s="233"/>
      <c r="HZY18" s="233"/>
      <c r="HZZ18" s="233"/>
      <c r="IAA18" s="233"/>
      <c r="IAB18" s="232"/>
      <c r="IAC18" s="233"/>
      <c r="IAD18" s="233"/>
      <c r="IAE18" s="233"/>
      <c r="IAF18" s="233"/>
      <c r="IAG18" s="233"/>
      <c r="IAH18" s="233"/>
      <c r="IAI18" s="232"/>
      <c r="IAJ18" s="233"/>
      <c r="IAK18" s="233"/>
      <c r="IAL18" s="233"/>
      <c r="IAM18" s="233"/>
      <c r="IAN18" s="233"/>
      <c r="IAO18" s="233"/>
      <c r="IAP18" s="232"/>
      <c r="IAQ18" s="233"/>
      <c r="IAR18" s="233"/>
      <c r="IAS18" s="233"/>
      <c r="IAT18" s="233"/>
      <c r="IAU18" s="233"/>
      <c r="IAV18" s="233"/>
      <c r="IAW18" s="232"/>
      <c r="IAX18" s="233"/>
      <c r="IAY18" s="233"/>
      <c r="IAZ18" s="233"/>
      <c r="IBA18" s="233"/>
      <c r="IBB18" s="233"/>
      <c r="IBC18" s="233"/>
      <c r="IBD18" s="232"/>
      <c r="IBE18" s="233"/>
      <c r="IBF18" s="233"/>
      <c r="IBG18" s="233"/>
      <c r="IBH18" s="233"/>
      <c r="IBI18" s="233"/>
      <c r="IBJ18" s="233"/>
      <c r="IBK18" s="232"/>
      <c r="IBL18" s="233"/>
      <c r="IBM18" s="233"/>
      <c r="IBN18" s="233"/>
      <c r="IBO18" s="233"/>
      <c r="IBP18" s="233"/>
      <c r="IBQ18" s="233"/>
      <c r="IBR18" s="232"/>
      <c r="IBS18" s="233"/>
      <c r="IBT18" s="233"/>
      <c r="IBU18" s="233"/>
      <c r="IBV18" s="233"/>
      <c r="IBW18" s="233"/>
      <c r="IBX18" s="233"/>
      <c r="IBY18" s="232"/>
      <c r="IBZ18" s="233"/>
      <c r="ICA18" s="233"/>
      <c r="ICB18" s="233"/>
      <c r="ICC18" s="233"/>
      <c r="ICD18" s="233"/>
      <c r="ICE18" s="233"/>
      <c r="ICF18" s="232"/>
      <c r="ICG18" s="233"/>
      <c r="ICH18" s="233"/>
      <c r="ICI18" s="233"/>
      <c r="ICJ18" s="233"/>
      <c r="ICK18" s="233"/>
      <c r="ICL18" s="233"/>
      <c r="ICM18" s="232"/>
      <c r="ICN18" s="233"/>
      <c r="ICO18" s="233"/>
      <c r="ICP18" s="233"/>
      <c r="ICQ18" s="233"/>
      <c r="ICR18" s="233"/>
      <c r="ICS18" s="233"/>
      <c r="ICT18" s="232"/>
      <c r="ICU18" s="233"/>
      <c r="ICV18" s="233"/>
      <c r="ICW18" s="233"/>
      <c r="ICX18" s="233"/>
      <c r="ICY18" s="233"/>
      <c r="ICZ18" s="233"/>
      <c r="IDA18" s="232"/>
      <c r="IDB18" s="233"/>
      <c r="IDC18" s="233"/>
      <c r="IDD18" s="233"/>
      <c r="IDE18" s="233"/>
      <c r="IDF18" s="233"/>
      <c r="IDG18" s="233"/>
      <c r="IDH18" s="232"/>
      <c r="IDI18" s="233"/>
      <c r="IDJ18" s="233"/>
      <c r="IDK18" s="233"/>
      <c r="IDL18" s="233"/>
      <c r="IDM18" s="233"/>
      <c r="IDN18" s="233"/>
      <c r="IDO18" s="232"/>
      <c r="IDP18" s="233"/>
      <c r="IDQ18" s="233"/>
      <c r="IDR18" s="233"/>
      <c r="IDS18" s="233"/>
      <c r="IDT18" s="233"/>
      <c r="IDU18" s="233"/>
      <c r="IDV18" s="232"/>
      <c r="IDW18" s="233"/>
      <c r="IDX18" s="233"/>
      <c r="IDY18" s="233"/>
      <c r="IDZ18" s="233"/>
      <c r="IEA18" s="233"/>
      <c r="IEB18" s="233"/>
      <c r="IEC18" s="232"/>
      <c r="IED18" s="233"/>
      <c r="IEE18" s="233"/>
      <c r="IEF18" s="233"/>
      <c r="IEG18" s="233"/>
      <c r="IEH18" s="233"/>
      <c r="IEI18" s="233"/>
      <c r="IEJ18" s="232"/>
      <c r="IEK18" s="233"/>
      <c r="IEL18" s="233"/>
      <c r="IEM18" s="233"/>
      <c r="IEN18" s="233"/>
      <c r="IEO18" s="233"/>
      <c r="IEP18" s="233"/>
      <c r="IEQ18" s="232"/>
      <c r="IER18" s="233"/>
      <c r="IES18" s="233"/>
      <c r="IET18" s="233"/>
      <c r="IEU18" s="233"/>
      <c r="IEV18" s="233"/>
      <c r="IEW18" s="233"/>
      <c r="IEX18" s="232"/>
      <c r="IEY18" s="233"/>
      <c r="IEZ18" s="233"/>
      <c r="IFA18" s="233"/>
      <c r="IFB18" s="233"/>
      <c r="IFC18" s="233"/>
      <c r="IFD18" s="233"/>
      <c r="IFE18" s="232"/>
      <c r="IFF18" s="233"/>
      <c r="IFG18" s="233"/>
      <c r="IFH18" s="233"/>
      <c r="IFI18" s="233"/>
      <c r="IFJ18" s="233"/>
      <c r="IFK18" s="233"/>
      <c r="IFL18" s="232"/>
      <c r="IFM18" s="233"/>
      <c r="IFN18" s="233"/>
      <c r="IFO18" s="233"/>
      <c r="IFP18" s="233"/>
      <c r="IFQ18" s="233"/>
      <c r="IFR18" s="233"/>
      <c r="IFS18" s="232"/>
      <c r="IFT18" s="233"/>
      <c r="IFU18" s="233"/>
      <c r="IFV18" s="233"/>
      <c r="IFW18" s="233"/>
      <c r="IFX18" s="233"/>
      <c r="IFY18" s="233"/>
      <c r="IFZ18" s="232"/>
      <c r="IGA18" s="233"/>
      <c r="IGB18" s="233"/>
      <c r="IGC18" s="233"/>
      <c r="IGD18" s="233"/>
      <c r="IGE18" s="233"/>
      <c r="IGF18" s="233"/>
      <c r="IGG18" s="232"/>
      <c r="IGH18" s="233"/>
      <c r="IGI18" s="233"/>
      <c r="IGJ18" s="233"/>
      <c r="IGK18" s="233"/>
      <c r="IGL18" s="233"/>
      <c r="IGM18" s="233"/>
      <c r="IGN18" s="232"/>
      <c r="IGO18" s="233"/>
      <c r="IGP18" s="233"/>
      <c r="IGQ18" s="233"/>
      <c r="IGR18" s="233"/>
      <c r="IGS18" s="233"/>
      <c r="IGT18" s="233"/>
      <c r="IGU18" s="232"/>
      <c r="IGV18" s="233"/>
      <c r="IGW18" s="233"/>
      <c r="IGX18" s="233"/>
      <c r="IGY18" s="233"/>
      <c r="IGZ18" s="233"/>
      <c r="IHA18" s="233"/>
      <c r="IHB18" s="232"/>
      <c r="IHC18" s="233"/>
      <c r="IHD18" s="233"/>
      <c r="IHE18" s="233"/>
      <c r="IHF18" s="233"/>
      <c r="IHG18" s="233"/>
      <c r="IHH18" s="233"/>
      <c r="IHI18" s="232"/>
      <c r="IHJ18" s="233"/>
      <c r="IHK18" s="233"/>
      <c r="IHL18" s="233"/>
      <c r="IHM18" s="233"/>
      <c r="IHN18" s="233"/>
      <c r="IHO18" s="233"/>
      <c r="IHP18" s="232"/>
      <c r="IHQ18" s="233"/>
      <c r="IHR18" s="233"/>
      <c r="IHS18" s="233"/>
      <c r="IHT18" s="233"/>
      <c r="IHU18" s="233"/>
      <c r="IHV18" s="233"/>
      <c r="IHW18" s="232"/>
      <c r="IHX18" s="233"/>
      <c r="IHY18" s="233"/>
      <c r="IHZ18" s="233"/>
      <c r="IIA18" s="233"/>
      <c r="IIB18" s="233"/>
      <c r="IIC18" s="233"/>
      <c r="IID18" s="232"/>
      <c r="IIE18" s="233"/>
      <c r="IIF18" s="233"/>
      <c r="IIG18" s="233"/>
      <c r="IIH18" s="233"/>
      <c r="III18" s="233"/>
      <c r="IIJ18" s="233"/>
      <c r="IIK18" s="232"/>
      <c r="IIL18" s="233"/>
      <c r="IIM18" s="233"/>
      <c r="IIN18" s="233"/>
      <c r="IIO18" s="233"/>
      <c r="IIP18" s="233"/>
      <c r="IIQ18" s="233"/>
      <c r="IIR18" s="232"/>
      <c r="IIS18" s="233"/>
      <c r="IIT18" s="233"/>
      <c r="IIU18" s="233"/>
      <c r="IIV18" s="233"/>
      <c r="IIW18" s="233"/>
      <c r="IIX18" s="233"/>
      <c r="IIY18" s="232"/>
      <c r="IIZ18" s="233"/>
      <c r="IJA18" s="233"/>
      <c r="IJB18" s="233"/>
      <c r="IJC18" s="233"/>
      <c r="IJD18" s="233"/>
      <c r="IJE18" s="233"/>
      <c r="IJF18" s="232"/>
      <c r="IJG18" s="233"/>
      <c r="IJH18" s="233"/>
      <c r="IJI18" s="233"/>
      <c r="IJJ18" s="233"/>
      <c r="IJK18" s="233"/>
      <c r="IJL18" s="233"/>
      <c r="IJM18" s="232"/>
      <c r="IJN18" s="233"/>
      <c r="IJO18" s="233"/>
      <c r="IJP18" s="233"/>
      <c r="IJQ18" s="233"/>
      <c r="IJR18" s="233"/>
      <c r="IJS18" s="233"/>
      <c r="IJT18" s="232"/>
      <c r="IJU18" s="233"/>
      <c r="IJV18" s="233"/>
      <c r="IJW18" s="233"/>
      <c r="IJX18" s="233"/>
      <c r="IJY18" s="233"/>
      <c r="IJZ18" s="233"/>
      <c r="IKA18" s="232"/>
      <c r="IKB18" s="233"/>
      <c r="IKC18" s="233"/>
      <c r="IKD18" s="233"/>
      <c r="IKE18" s="233"/>
      <c r="IKF18" s="233"/>
      <c r="IKG18" s="233"/>
      <c r="IKH18" s="232"/>
      <c r="IKI18" s="233"/>
      <c r="IKJ18" s="233"/>
      <c r="IKK18" s="233"/>
      <c r="IKL18" s="233"/>
      <c r="IKM18" s="233"/>
      <c r="IKN18" s="233"/>
      <c r="IKO18" s="232"/>
      <c r="IKP18" s="233"/>
      <c r="IKQ18" s="233"/>
      <c r="IKR18" s="233"/>
      <c r="IKS18" s="233"/>
      <c r="IKT18" s="233"/>
      <c r="IKU18" s="233"/>
      <c r="IKV18" s="232"/>
      <c r="IKW18" s="233"/>
      <c r="IKX18" s="233"/>
      <c r="IKY18" s="233"/>
      <c r="IKZ18" s="233"/>
      <c r="ILA18" s="233"/>
      <c r="ILB18" s="233"/>
      <c r="ILC18" s="232"/>
      <c r="ILD18" s="233"/>
      <c r="ILE18" s="233"/>
      <c r="ILF18" s="233"/>
      <c r="ILG18" s="233"/>
      <c r="ILH18" s="233"/>
      <c r="ILI18" s="233"/>
      <c r="ILJ18" s="232"/>
      <c r="ILK18" s="233"/>
      <c r="ILL18" s="233"/>
      <c r="ILM18" s="233"/>
      <c r="ILN18" s="233"/>
      <c r="ILO18" s="233"/>
      <c r="ILP18" s="233"/>
      <c r="ILQ18" s="232"/>
      <c r="ILR18" s="233"/>
      <c r="ILS18" s="233"/>
      <c r="ILT18" s="233"/>
      <c r="ILU18" s="233"/>
      <c r="ILV18" s="233"/>
      <c r="ILW18" s="233"/>
      <c r="ILX18" s="232"/>
      <c r="ILY18" s="233"/>
      <c r="ILZ18" s="233"/>
      <c r="IMA18" s="233"/>
      <c r="IMB18" s="233"/>
      <c r="IMC18" s="233"/>
      <c r="IMD18" s="233"/>
      <c r="IME18" s="232"/>
      <c r="IMF18" s="233"/>
      <c r="IMG18" s="233"/>
      <c r="IMH18" s="233"/>
      <c r="IMI18" s="233"/>
      <c r="IMJ18" s="233"/>
      <c r="IMK18" s="233"/>
      <c r="IML18" s="232"/>
      <c r="IMM18" s="233"/>
      <c r="IMN18" s="233"/>
      <c r="IMO18" s="233"/>
      <c r="IMP18" s="233"/>
      <c r="IMQ18" s="233"/>
      <c r="IMR18" s="233"/>
      <c r="IMS18" s="232"/>
      <c r="IMT18" s="233"/>
      <c r="IMU18" s="233"/>
      <c r="IMV18" s="233"/>
      <c r="IMW18" s="233"/>
      <c r="IMX18" s="233"/>
      <c r="IMY18" s="233"/>
      <c r="IMZ18" s="232"/>
      <c r="INA18" s="233"/>
      <c r="INB18" s="233"/>
      <c r="INC18" s="233"/>
      <c r="IND18" s="233"/>
      <c r="INE18" s="233"/>
      <c r="INF18" s="233"/>
      <c r="ING18" s="232"/>
      <c r="INH18" s="233"/>
      <c r="INI18" s="233"/>
      <c r="INJ18" s="233"/>
      <c r="INK18" s="233"/>
      <c r="INL18" s="233"/>
      <c r="INM18" s="233"/>
      <c r="INN18" s="232"/>
      <c r="INO18" s="233"/>
      <c r="INP18" s="233"/>
      <c r="INQ18" s="233"/>
      <c r="INR18" s="233"/>
      <c r="INS18" s="233"/>
      <c r="INT18" s="233"/>
      <c r="INU18" s="232"/>
      <c r="INV18" s="233"/>
      <c r="INW18" s="233"/>
      <c r="INX18" s="233"/>
      <c r="INY18" s="233"/>
      <c r="INZ18" s="233"/>
      <c r="IOA18" s="233"/>
      <c r="IOB18" s="232"/>
      <c r="IOC18" s="233"/>
      <c r="IOD18" s="233"/>
      <c r="IOE18" s="233"/>
      <c r="IOF18" s="233"/>
      <c r="IOG18" s="233"/>
      <c r="IOH18" s="233"/>
      <c r="IOI18" s="232"/>
      <c r="IOJ18" s="233"/>
      <c r="IOK18" s="233"/>
      <c r="IOL18" s="233"/>
      <c r="IOM18" s="233"/>
      <c r="ION18" s="233"/>
      <c r="IOO18" s="233"/>
      <c r="IOP18" s="232"/>
      <c r="IOQ18" s="233"/>
      <c r="IOR18" s="233"/>
      <c r="IOS18" s="233"/>
      <c r="IOT18" s="233"/>
      <c r="IOU18" s="233"/>
      <c r="IOV18" s="233"/>
      <c r="IOW18" s="232"/>
      <c r="IOX18" s="233"/>
      <c r="IOY18" s="233"/>
      <c r="IOZ18" s="233"/>
      <c r="IPA18" s="233"/>
      <c r="IPB18" s="233"/>
      <c r="IPC18" s="233"/>
      <c r="IPD18" s="232"/>
      <c r="IPE18" s="233"/>
      <c r="IPF18" s="233"/>
      <c r="IPG18" s="233"/>
      <c r="IPH18" s="233"/>
      <c r="IPI18" s="233"/>
      <c r="IPJ18" s="233"/>
      <c r="IPK18" s="232"/>
      <c r="IPL18" s="233"/>
      <c r="IPM18" s="233"/>
      <c r="IPN18" s="233"/>
      <c r="IPO18" s="233"/>
      <c r="IPP18" s="233"/>
      <c r="IPQ18" s="233"/>
      <c r="IPR18" s="232"/>
      <c r="IPS18" s="233"/>
      <c r="IPT18" s="233"/>
      <c r="IPU18" s="233"/>
      <c r="IPV18" s="233"/>
      <c r="IPW18" s="233"/>
      <c r="IPX18" s="233"/>
      <c r="IPY18" s="232"/>
      <c r="IPZ18" s="233"/>
      <c r="IQA18" s="233"/>
      <c r="IQB18" s="233"/>
      <c r="IQC18" s="233"/>
      <c r="IQD18" s="233"/>
      <c r="IQE18" s="233"/>
      <c r="IQF18" s="232"/>
      <c r="IQG18" s="233"/>
      <c r="IQH18" s="233"/>
      <c r="IQI18" s="233"/>
      <c r="IQJ18" s="233"/>
      <c r="IQK18" s="233"/>
      <c r="IQL18" s="233"/>
      <c r="IQM18" s="232"/>
      <c r="IQN18" s="233"/>
      <c r="IQO18" s="233"/>
      <c r="IQP18" s="233"/>
      <c r="IQQ18" s="233"/>
      <c r="IQR18" s="233"/>
      <c r="IQS18" s="233"/>
      <c r="IQT18" s="232"/>
      <c r="IQU18" s="233"/>
      <c r="IQV18" s="233"/>
      <c r="IQW18" s="233"/>
      <c r="IQX18" s="233"/>
      <c r="IQY18" s="233"/>
      <c r="IQZ18" s="233"/>
      <c r="IRA18" s="232"/>
      <c r="IRB18" s="233"/>
      <c r="IRC18" s="233"/>
      <c r="IRD18" s="233"/>
      <c r="IRE18" s="233"/>
      <c r="IRF18" s="233"/>
      <c r="IRG18" s="233"/>
      <c r="IRH18" s="232"/>
      <c r="IRI18" s="233"/>
      <c r="IRJ18" s="233"/>
      <c r="IRK18" s="233"/>
      <c r="IRL18" s="233"/>
      <c r="IRM18" s="233"/>
      <c r="IRN18" s="233"/>
      <c r="IRO18" s="232"/>
      <c r="IRP18" s="233"/>
      <c r="IRQ18" s="233"/>
      <c r="IRR18" s="233"/>
      <c r="IRS18" s="233"/>
      <c r="IRT18" s="233"/>
      <c r="IRU18" s="233"/>
      <c r="IRV18" s="232"/>
      <c r="IRW18" s="233"/>
      <c r="IRX18" s="233"/>
      <c r="IRY18" s="233"/>
      <c r="IRZ18" s="233"/>
      <c r="ISA18" s="233"/>
      <c r="ISB18" s="233"/>
      <c r="ISC18" s="232"/>
      <c r="ISD18" s="233"/>
      <c r="ISE18" s="233"/>
      <c r="ISF18" s="233"/>
      <c r="ISG18" s="233"/>
      <c r="ISH18" s="233"/>
      <c r="ISI18" s="233"/>
      <c r="ISJ18" s="232"/>
      <c r="ISK18" s="233"/>
      <c r="ISL18" s="233"/>
      <c r="ISM18" s="233"/>
      <c r="ISN18" s="233"/>
      <c r="ISO18" s="233"/>
      <c r="ISP18" s="233"/>
      <c r="ISQ18" s="232"/>
      <c r="ISR18" s="233"/>
      <c r="ISS18" s="233"/>
      <c r="IST18" s="233"/>
      <c r="ISU18" s="233"/>
      <c r="ISV18" s="233"/>
      <c r="ISW18" s="233"/>
      <c r="ISX18" s="232"/>
      <c r="ISY18" s="233"/>
      <c r="ISZ18" s="233"/>
      <c r="ITA18" s="233"/>
      <c r="ITB18" s="233"/>
      <c r="ITC18" s="233"/>
      <c r="ITD18" s="233"/>
      <c r="ITE18" s="232"/>
      <c r="ITF18" s="233"/>
      <c r="ITG18" s="233"/>
      <c r="ITH18" s="233"/>
      <c r="ITI18" s="233"/>
      <c r="ITJ18" s="233"/>
      <c r="ITK18" s="233"/>
      <c r="ITL18" s="232"/>
      <c r="ITM18" s="233"/>
      <c r="ITN18" s="233"/>
      <c r="ITO18" s="233"/>
      <c r="ITP18" s="233"/>
      <c r="ITQ18" s="233"/>
      <c r="ITR18" s="233"/>
      <c r="ITS18" s="232"/>
      <c r="ITT18" s="233"/>
      <c r="ITU18" s="233"/>
      <c r="ITV18" s="233"/>
      <c r="ITW18" s="233"/>
      <c r="ITX18" s="233"/>
      <c r="ITY18" s="233"/>
      <c r="ITZ18" s="232"/>
      <c r="IUA18" s="233"/>
      <c r="IUB18" s="233"/>
      <c r="IUC18" s="233"/>
      <c r="IUD18" s="233"/>
      <c r="IUE18" s="233"/>
      <c r="IUF18" s="233"/>
      <c r="IUG18" s="232"/>
      <c r="IUH18" s="233"/>
      <c r="IUI18" s="233"/>
      <c r="IUJ18" s="233"/>
      <c r="IUK18" s="233"/>
      <c r="IUL18" s="233"/>
      <c r="IUM18" s="233"/>
      <c r="IUN18" s="232"/>
      <c r="IUO18" s="233"/>
      <c r="IUP18" s="233"/>
      <c r="IUQ18" s="233"/>
      <c r="IUR18" s="233"/>
      <c r="IUS18" s="233"/>
      <c r="IUT18" s="233"/>
      <c r="IUU18" s="232"/>
      <c r="IUV18" s="233"/>
      <c r="IUW18" s="233"/>
      <c r="IUX18" s="233"/>
      <c r="IUY18" s="233"/>
      <c r="IUZ18" s="233"/>
      <c r="IVA18" s="233"/>
      <c r="IVB18" s="232"/>
      <c r="IVC18" s="233"/>
      <c r="IVD18" s="233"/>
      <c r="IVE18" s="233"/>
      <c r="IVF18" s="233"/>
      <c r="IVG18" s="233"/>
      <c r="IVH18" s="233"/>
      <c r="IVI18" s="232"/>
      <c r="IVJ18" s="233"/>
      <c r="IVK18" s="233"/>
      <c r="IVL18" s="233"/>
      <c r="IVM18" s="233"/>
      <c r="IVN18" s="233"/>
      <c r="IVO18" s="233"/>
      <c r="IVP18" s="232"/>
      <c r="IVQ18" s="233"/>
      <c r="IVR18" s="233"/>
      <c r="IVS18" s="233"/>
      <c r="IVT18" s="233"/>
      <c r="IVU18" s="233"/>
      <c r="IVV18" s="233"/>
      <c r="IVW18" s="232"/>
      <c r="IVX18" s="233"/>
      <c r="IVY18" s="233"/>
      <c r="IVZ18" s="233"/>
      <c r="IWA18" s="233"/>
      <c r="IWB18" s="233"/>
      <c r="IWC18" s="233"/>
      <c r="IWD18" s="232"/>
      <c r="IWE18" s="233"/>
      <c r="IWF18" s="233"/>
      <c r="IWG18" s="233"/>
      <c r="IWH18" s="233"/>
      <c r="IWI18" s="233"/>
      <c r="IWJ18" s="233"/>
      <c r="IWK18" s="232"/>
      <c r="IWL18" s="233"/>
      <c r="IWM18" s="233"/>
      <c r="IWN18" s="233"/>
      <c r="IWO18" s="233"/>
      <c r="IWP18" s="233"/>
      <c r="IWQ18" s="233"/>
      <c r="IWR18" s="232"/>
      <c r="IWS18" s="233"/>
      <c r="IWT18" s="233"/>
      <c r="IWU18" s="233"/>
      <c r="IWV18" s="233"/>
      <c r="IWW18" s="233"/>
      <c r="IWX18" s="233"/>
      <c r="IWY18" s="232"/>
      <c r="IWZ18" s="233"/>
      <c r="IXA18" s="233"/>
      <c r="IXB18" s="233"/>
      <c r="IXC18" s="233"/>
      <c r="IXD18" s="233"/>
      <c r="IXE18" s="233"/>
      <c r="IXF18" s="232"/>
      <c r="IXG18" s="233"/>
      <c r="IXH18" s="233"/>
      <c r="IXI18" s="233"/>
      <c r="IXJ18" s="233"/>
      <c r="IXK18" s="233"/>
      <c r="IXL18" s="233"/>
      <c r="IXM18" s="232"/>
      <c r="IXN18" s="233"/>
      <c r="IXO18" s="233"/>
      <c r="IXP18" s="233"/>
      <c r="IXQ18" s="233"/>
      <c r="IXR18" s="233"/>
      <c r="IXS18" s="233"/>
      <c r="IXT18" s="232"/>
      <c r="IXU18" s="233"/>
      <c r="IXV18" s="233"/>
      <c r="IXW18" s="233"/>
      <c r="IXX18" s="233"/>
      <c r="IXY18" s="233"/>
      <c r="IXZ18" s="233"/>
      <c r="IYA18" s="232"/>
      <c r="IYB18" s="233"/>
      <c r="IYC18" s="233"/>
      <c r="IYD18" s="233"/>
      <c r="IYE18" s="233"/>
      <c r="IYF18" s="233"/>
      <c r="IYG18" s="233"/>
      <c r="IYH18" s="232"/>
      <c r="IYI18" s="233"/>
      <c r="IYJ18" s="233"/>
      <c r="IYK18" s="233"/>
      <c r="IYL18" s="233"/>
      <c r="IYM18" s="233"/>
      <c r="IYN18" s="233"/>
      <c r="IYO18" s="232"/>
      <c r="IYP18" s="233"/>
      <c r="IYQ18" s="233"/>
      <c r="IYR18" s="233"/>
      <c r="IYS18" s="233"/>
      <c r="IYT18" s="233"/>
      <c r="IYU18" s="233"/>
      <c r="IYV18" s="232"/>
      <c r="IYW18" s="233"/>
      <c r="IYX18" s="233"/>
      <c r="IYY18" s="233"/>
      <c r="IYZ18" s="233"/>
      <c r="IZA18" s="233"/>
      <c r="IZB18" s="233"/>
      <c r="IZC18" s="232"/>
      <c r="IZD18" s="233"/>
      <c r="IZE18" s="233"/>
      <c r="IZF18" s="233"/>
      <c r="IZG18" s="233"/>
      <c r="IZH18" s="233"/>
      <c r="IZI18" s="233"/>
      <c r="IZJ18" s="232"/>
      <c r="IZK18" s="233"/>
      <c r="IZL18" s="233"/>
      <c r="IZM18" s="233"/>
      <c r="IZN18" s="233"/>
      <c r="IZO18" s="233"/>
      <c r="IZP18" s="233"/>
      <c r="IZQ18" s="232"/>
      <c r="IZR18" s="233"/>
      <c r="IZS18" s="233"/>
      <c r="IZT18" s="233"/>
      <c r="IZU18" s="233"/>
      <c r="IZV18" s="233"/>
      <c r="IZW18" s="233"/>
      <c r="IZX18" s="232"/>
      <c r="IZY18" s="233"/>
      <c r="IZZ18" s="233"/>
      <c r="JAA18" s="233"/>
      <c r="JAB18" s="233"/>
      <c r="JAC18" s="233"/>
      <c r="JAD18" s="233"/>
      <c r="JAE18" s="232"/>
      <c r="JAF18" s="233"/>
      <c r="JAG18" s="233"/>
      <c r="JAH18" s="233"/>
      <c r="JAI18" s="233"/>
      <c r="JAJ18" s="233"/>
      <c r="JAK18" s="233"/>
      <c r="JAL18" s="232"/>
      <c r="JAM18" s="233"/>
      <c r="JAN18" s="233"/>
      <c r="JAO18" s="233"/>
      <c r="JAP18" s="233"/>
      <c r="JAQ18" s="233"/>
      <c r="JAR18" s="233"/>
      <c r="JAS18" s="232"/>
      <c r="JAT18" s="233"/>
      <c r="JAU18" s="233"/>
      <c r="JAV18" s="233"/>
      <c r="JAW18" s="233"/>
      <c r="JAX18" s="233"/>
      <c r="JAY18" s="233"/>
      <c r="JAZ18" s="232"/>
      <c r="JBA18" s="233"/>
      <c r="JBB18" s="233"/>
      <c r="JBC18" s="233"/>
      <c r="JBD18" s="233"/>
      <c r="JBE18" s="233"/>
      <c r="JBF18" s="233"/>
      <c r="JBG18" s="232"/>
      <c r="JBH18" s="233"/>
      <c r="JBI18" s="233"/>
      <c r="JBJ18" s="233"/>
      <c r="JBK18" s="233"/>
      <c r="JBL18" s="233"/>
      <c r="JBM18" s="233"/>
      <c r="JBN18" s="232"/>
      <c r="JBO18" s="233"/>
      <c r="JBP18" s="233"/>
      <c r="JBQ18" s="233"/>
      <c r="JBR18" s="233"/>
      <c r="JBS18" s="233"/>
      <c r="JBT18" s="233"/>
      <c r="JBU18" s="232"/>
      <c r="JBV18" s="233"/>
      <c r="JBW18" s="233"/>
      <c r="JBX18" s="233"/>
      <c r="JBY18" s="233"/>
      <c r="JBZ18" s="233"/>
      <c r="JCA18" s="233"/>
      <c r="JCB18" s="232"/>
      <c r="JCC18" s="233"/>
      <c r="JCD18" s="233"/>
      <c r="JCE18" s="233"/>
      <c r="JCF18" s="233"/>
      <c r="JCG18" s="233"/>
      <c r="JCH18" s="233"/>
      <c r="JCI18" s="232"/>
      <c r="JCJ18" s="233"/>
      <c r="JCK18" s="233"/>
      <c r="JCL18" s="233"/>
      <c r="JCM18" s="233"/>
      <c r="JCN18" s="233"/>
      <c r="JCO18" s="233"/>
      <c r="JCP18" s="232"/>
      <c r="JCQ18" s="233"/>
      <c r="JCR18" s="233"/>
      <c r="JCS18" s="233"/>
      <c r="JCT18" s="233"/>
      <c r="JCU18" s="233"/>
      <c r="JCV18" s="233"/>
      <c r="JCW18" s="232"/>
      <c r="JCX18" s="233"/>
      <c r="JCY18" s="233"/>
      <c r="JCZ18" s="233"/>
      <c r="JDA18" s="233"/>
      <c r="JDB18" s="233"/>
      <c r="JDC18" s="233"/>
      <c r="JDD18" s="232"/>
      <c r="JDE18" s="233"/>
      <c r="JDF18" s="233"/>
      <c r="JDG18" s="233"/>
      <c r="JDH18" s="233"/>
      <c r="JDI18" s="233"/>
      <c r="JDJ18" s="233"/>
      <c r="JDK18" s="232"/>
      <c r="JDL18" s="233"/>
      <c r="JDM18" s="233"/>
      <c r="JDN18" s="233"/>
      <c r="JDO18" s="233"/>
      <c r="JDP18" s="233"/>
      <c r="JDQ18" s="233"/>
      <c r="JDR18" s="232"/>
      <c r="JDS18" s="233"/>
      <c r="JDT18" s="233"/>
      <c r="JDU18" s="233"/>
      <c r="JDV18" s="233"/>
      <c r="JDW18" s="233"/>
      <c r="JDX18" s="233"/>
      <c r="JDY18" s="232"/>
      <c r="JDZ18" s="233"/>
      <c r="JEA18" s="233"/>
      <c r="JEB18" s="233"/>
      <c r="JEC18" s="233"/>
      <c r="JED18" s="233"/>
      <c r="JEE18" s="233"/>
      <c r="JEF18" s="232"/>
      <c r="JEG18" s="233"/>
      <c r="JEH18" s="233"/>
      <c r="JEI18" s="233"/>
      <c r="JEJ18" s="233"/>
      <c r="JEK18" s="233"/>
      <c r="JEL18" s="233"/>
      <c r="JEM18" s="232"/>
      <c r="JEN18" s="233"/>
      <c r="JEO18" s="233"/>
      <c r="JEP18" s="233"/>
      <c r="JEQ18" s="233"/>
      <c r="JER18" s="233"/>
      <c r="JES18" s="233"/>
      <c r="JET18" s="232"/>
      <c r="JEU18" s="233"/>
      <c r="JEV18" s="233"/>
      <c r="JEW18" s="233"/>
      <c r="JEX18" s="233"/>
      <c r="JEY18" s="233"/>
      <c r="JEZ18" s="233"/>
      <c r="JFA18" s="232"/>
      <c r="JFB18" s="233"/>
      <c r="JFC18" s="233"/>
      <c r="JFD18" s="233"/>
      <c r="JFE18" s="233"/>
      <c r="JFF18" s="233"/>
      <c r="JFG18" s="233"/>
      <c r="JFH18" s="232"/>
      <c r="JFI18" s="233"/>
      <c r="JFJ18" s="233"/>
      <c r="JFK18" s="233"/>
      <c r="JFL18" s="233"/>
      <c r="JFM18" s="233"/>
      <c r="JFN18" s="233"/>
      <c r="JFO18" s="232"/>
      <c r="JFP18" s="233"/>
      <c r="JFQ18" s="233"/>
      <c r="JFR18" s="233"/>
      <c r="JFS18" s="233"/>
      <c r="JFT18" s="233"/>
      <c r="JFU18" s="233"/>
      <c r="JFV18" s="232"/>
      <c r="JFW18" s="233"/>
      <c r="JFX18" s="233"/>
      <c r="JFY18" s="233"/>
      <c r="JFZ18" s="233"/>
      <c r="JGA18" s="233"/>
      <c r="JGB18" s="233"/>
      <c r="JGC18" s="232"/>
      <c r="JGD18" s="233"/>
      <c r="JGE18" s="233"/>
      <c r="JGF18" s="233"/>
      <c r="JGG18" s="233"/>
      <c r="JGH18" s="233"/>
      <c r="JGI18" s="233"/>
      <c r="JGJ18" s="232"/>
      <c r="JGK18" s="233"/>
      <c r="JGL18" s="233"/>
      <c r="JGM18" s="233"/>
      <c r="JGN18" s="233"/>
      <c r="JGO18" s="233"/>
      <c r="JGP18" s="233"/>
      <c r="JGQ18" s="232"/>
      <c r="JGR18" s="233"/>
      <c r="JGS18" s="233"/>
      <c r="JGT18" s="233"/>
      <c r="JGU18" s="233"/>
      <c r="JGV18" s="233"/>
      <c r="JGW18" s="233"/>
      <c r="JGX18" s="232"/>
      <c r="JGY18" s="233"/>
      <c r="JGZ18" s="233"/>
      <c r="JHA18" s="233"/>
      <c r="JHB18" s="233"/>
      <c r="JHC18" s="233"/>
      <c r="JHD18" s="233"/>
      <c r="JHE18" s="232"/>
      <c r="JHF18" s="233"/>
      <c r="JHG18" s="233"/>
      <c r="JHH18" s="233"/>
      <c r="JHI18" s="233"/>
      <c r="JHJ18" s="233"/>
      <c r="JHK18" s="233"/>
      <c r="JHL18" s="232"/>
      <c r="JHM18" s="233"/>
      <c r="JHN18" s="233"/>
      <c r="JHO18" s="233"/>
      <c r="JHP18" s="233"/>
      <c r="JHQ18" s="233"/>
      <c r="JHR18" s="233"/>
      <c r="JHS18" s="232"/>
      <c r="JHT18" s="233"/>
      <c r="JHU18" s="233"/>
      <c r="JHV18" s="233"/>
      <c r="JHW18" s="233"/>
      <c r="JHX18" s="233"/>
      <c r="JHY18" s="233"/>
      <c r="JHZ18" s="232"/>
      <c r="JIA18" s="233"/>
      <c r="JIB18" s="233"/>
      <c r="JIC18" s="233"/>
      <c r="JID18" s="233"/>
      <c r="JIE18" s="233"/>
      <c r="JIF18" s="233"/>
      <c r="JIG18" s="232"/>
      <c r="JIH18" s="233"/>
      <c r="JII18" s="233"/>
      <c r="JIJ18" s="233"/>
      <c r="JIK18" s="233"/>
      <c r="JIL18" s="233"/>
      <c r="JIM18" s="233"/>
      <c r="JIN18" s="232"/>
      <c r="JIO18" s="233"/>
      <c r="JIP18" s="233"/>
      <c r="JIQ18" s="233"/>
      <c r="JIR18" s="233"/>
      <c r="JIS18" s="233"/>
      <c r="JIT18" s="233"/>
      <c r="JIU18" s="232"/>
      <c r="JIV18" s="233"/>
      <c r="JIW18" s="233"/>
      <c r="JIX18" s="233"/>
      <c r="JIY18" s="233"/>
      <c r="JIZ18" s="233"/>
      <c r="JJA18" s="233"/>
      <c r="JJB18" s="232"/>
      <c r="JJC18" s="233"/>
      <c r="JJD18" s="233"/>
      <c r="JJE18" s="233"/>
      <c r="JJF18" s="233"/>
      <c r="JJG18" s="233"/>
      <c r="JJH18" s="233"/>
      <c r="JJI18" s="232"/>
      <c r="JJJ18" s="233"/>
      <c r="JJK18" s="233"/>
      <c r="JJL18" s="233"/>
      <c r="JJM18" s="233"/>
      <c r="JJN18" s="233"/>
      <c r="JJO18" s="233"/>
      <c r="JJP18" s="232"/>
      <c r="JJQ18" s="233"/>
      <c r="JJR18" s="233"/>
      <c r="JJS18" s="233"/>
      <c r="JJT18" s="233"/>
      <c r="JJU18" s="233"/>
      <c r="JJV18" s="233"/>
      <c r="JJW18" s="232"/>
      <c r="JJX18" s="233"/>
      <c r="JJY18" s="233"/>
      <c r="JJZ18" s="233"/>
      <c r="JKA18" s="233"/>
      <c r="JKB18" s="233"/>
      <c r="JKC18" s="233"/>
      <c r="JKD18" s="232"/>
      <c r="JKE18" s="233"/>
      <c r="JKF18" s="233"/>
      <c r="JKG18" s="233"/>
      <c r="JKH18" s="233"/>
      <c r="JKI18" s="233"/>
      <c r="JKJ18" s="233"/>
      <c r="JKK18" s="232"/>
      <c r="JKL18" s="233"/>
      <c r="JKM18" s="233"/>
      <c r="JKN18" s="233"/>
      <c r="JKO18" s="233"/>
      <c r="JKP18" s="233"/>
      <c r="JKQ18" s="233"/>
      <c r="JKR18" s="232"/>
      <c r="JKS18" s="233"/>
      <c r="JKT18" s="233"/>
      <c r="JKU18" s="233"/>
      <c r="JKV18" s="233"/>
      <c r="JKW18" s="233"/>
      <c r="JKX18" s="233"/>
      <c r="JKY18" s="232"/>
      <c r="JKZ18" s="233"/>
      <c r="JLA18" s="233"/>
      <c r="JLB18" s="233"/>
      <c r="JLC18" s="233"/>
      <c r="JLD18" s="233"/>
      <c r="JLE18" s="233"/>
      <c r="JLF18" s="232"/>
      <c r="JLG18" s="233"/>
      <c r="JLH18" s="233"/>
      <c r="JLI18" s="233"/>
      <c r="JLJ18" s="233"/>
      <c r="JLK18" s="233"/>
      <c r="JLL18" s="233"/>
      <c r="JLM18" s="232"/>
      <c r="JLN18" s="233"/>
      <c r="JLO18" s="233"/>
      <c r="JLP18" s="233"/>
      <c r="JLQ18" s="233"/>
      <c r="JLR18" s="233"/>
      <c r="JLS18" s="233"/>
      <c r="JLT18" s="232"/>
      <c r="JLU18" s="233"/>
      <c r="JLV18" s="233"/>
      <c r="JLW18" s="233"/>
      <c r="JLX18" s="233"/>
      <c r="JLY18" s="233"/>
      <c r="JLZ18" s="233"/>
      <c r="JMA18" s="232"/>
      <c r="JMB18" s="233"/>
      <c r="JMC18" s="233"/>
      <c r="JMD18" s="233"/>
      <c r="JME18" s="233"/>
      <c r="JMF18" s="233"/>
      <c r="JMG18" s="233"/>
      <c r="JMH18" s="232"/>
      <c r="JMI18" s="233"/>
      <c r="JMJ18" s="233"/>
      <c r="JMK18" s="233"/>
      <c r="JML18" s="233"/>
      <c r="JMM18" s="233"/>
      <c r="JMN18" s="233"/>
      <c r="JMO18" s="232"/>
      <c r="JMP18" s="233"/>
      <c r="JMQ18" s="233"/>
      <c r="JMR18" s="233"/>
      <c r="JMS18" s="233"/>
      <c r="JMT18" s="233"/>
      <c r="JMU18" s="233"/>
      <c r="JMV18" s="232"/>
      <c r="JMW18" s="233"/>
      <c r="JMX18" s="233"/>
      <c r="JMY18" s="233"/>
      <c r="JMZ18" s="233"/>
      <c r="JNA18" s="233"/>
      <c r="JNB18" s="233"/>
      <c r="JNC18" s="232"/>
      <c r="JND18" s="233"/>
      <c r="JNE18" s="233"/>
      <c r="JNF18" s="233"/>
      <c r="JNG18" s="233"/>
      <c r="JNH18" s="233"/>
      <c r="JNI18" s="233"/>
      <c r="JNJ18" s="232"/>
      <c r="JNK18" s="233"/>
      <c r="JNL18" s="233"/>
      <c r="JNM18" s="233"/>
      <c r="JNN18" s="233"/>
      <c r="JNO18" s="233"/>
      <c r="JNP18" s="233"/>
      <c r="JNQ18" s="232"/>
      <c r="JNR18" s="233"/>
      <c r="JNS18" s="233"/>
      <c r="JNT18" s="233"/>
      <c r="JNU18" s="233"/>
      <c r="JNV18" s="233"/>
      <c r="JNW18" s="233"/>
      <c r="JNX18" s="232"/>
      <c r="JNY18" s="233"/>
      <c r="JNZ18" s="233"/>
      <c r="JOA18" s="233"/>
      <c r="JOB18" s="233"/>
      <c r="JOC18" s="233"/>
      <c r="JOD18" s="233"/>
      <c r="JOE18" s="232"/>
      <c r="JOF18" s="233"/>
      <c r="JOG18" s="233"/>
      <c r="JOH18" s="233"/>
      <c r="JOI18" s="233"/>
      <c r="JOJ18" s="233"/>
      <c r="JOK18" s="233"/>
      <c r="JOL18" s="232"/>
      <c r="JOM18" s="233"/>
      <c r="JON18" s="233"/>
      <c r="JOO18" s="233"/>
      <c r="JOP18" s="233"/>
      <c r="JOQ18" s="233"/>
      <c r="JOR18" s="233"/>
      <c r="JOS18" s="232"/>
      <c r="JOT18" s="233"/>
      <c r="JOU18" s="233"/>
      <c r="JOV18" s="233"/>
      <c r="JOW18" s="233"/>
      <c r="JOX18" s="233"/>
      <c r="JOY18" s="233"/>
      <c r="JOZ18" s="232"/>
      <c r="JPA18" s="233"/>
      <c r="JPB18" s="233"/>
      <c r="JPC18" s="233"/>
      <c r="JPD18" s="233"/>
      <c r="JPE18" s="233"/>
      <c r="JPF18" s="233"/>
      <c r="JPG18" s="232"/>
      <c r="JPH18" s="233"/>
      <c r="JPI18" s="233"/>
      <c r="JPJ18" s="233"/>
      <c r="JPK18" s="233"/>
      <c r="JPL18" s="233"/>
      <c r="JPM18" s="233"/>
      <c r="JPN18" s="232"/>
      <c r="JPO18" s="233"/>
      <c r="JPP18" s="233"/>
      <c r="JPQ18" s="233"/>
      <c r="JPR18" s="233"/>
      <c r="JPS18" s="233"/>
      <c r="JPT18" s="233"/>
      <c r="JPU18" s="232"/>
      <c r="JPV18" s="233"/>
      <c r="JPW18" s="233"/>
      <c r="JPX18" s="233"/>
      <c r="JPY18" s="233"/>
      <c r="JPZ18" s="233"/>
      <c r="JQA18" s="233"/>
      <c r="JQB18" s="232"/>
      <c r="JQC18" s="233"/>
      <c r="JQD18" s="233"/>
      <c r="JQE18" s="233"/>
      <c r="JQF18" s="233"/>
      <c r="JQG18" s="233"/>
      <c r="JQH18" s="233"/>
      <c r="JQI18" s="232"/>
      <c r="JQJ18" s="233"/>
      <c r="JQK18" s="233"/>
      <c r="JQL18" s="233"/>
      <c r="JQM18" s="233"/>
      <c r="JQN18" s="233"/>
      <c r="JQO18" s="233"/>
      <c r="JQP18" s="232"/>
      <c r="JQQ18" s="233"/>
      <c r="JQR18" s="233"/>
      <c r="JQS18" s="233"/>
      <c r="JQT18" s="233"/>
      <c r="JQU18" s="233"/>
      <c r="JQV18" s="233"/>
      <c r="JQW18" s="232"/>
      <c r="JQX18" s="233"/>
      <c r="JQY18" s="233"/>
      <c r="JQZ18" s="233"/>
      <c r="JRA18" s="233"/>
      <c r="JRB18" s="233"/>
      <c r="JRC18" s="233"/>
      <c r="JRD18" s="232"/>
      <c r="JRE18" s="233"/>
      <c r="JRF18" s="233"/>
      <c r="JRG18" s="233"/>
      <c r="JRH18" s="233"/>
      <c r="JRI18" s="233"/>
      <c r="JRJ18" s="233"/>
      <c r="JRK18" s="232"/>
      <c r="JRL18" s="233"/>
      <c r="JRM18" s="233"/>
      <c r="JRN18" s="233"/>
      <c r="JRO18" s="233"/>
      <c r="JRP18" s="233"/>
      <c r="JRQ18" s="233"/>
      <c r="JRR18" s="232"/>
      <c r="JRS18" s="233"/>
      <c r="JRT18" s="233"/>
      <c r="JRU18" s="233"/>
      <c r="JRV18" s="233"/>
      <c r="JRW18" s="233"/>
      <c r="JRX18" s="233"/>
      <c r="JRY18" s="232"/>
      <c r="JRZ18" s="233"/>
      <c r="JSA18" s="233"/>
      <c r="JSB18" s="233"/>
      <c r="JSC18" s="233"/>
      <c r="JSD18" s="233"/>
      <c r="JSE18" s="233"/>
      <c r="JSF18" s="232"/>
      <c r="JSG18" s="233"/>
      <c r="JSH18" s="233"/>
      <c r="JSI18" s="233"/>
      <c r="JSJ18" s="233"/>
      <c r="JSK18" s="233"/>
      <c r="JSL18" s="233"/>
      <c r="JSM18" s="232"/>
      <c r="JSN18" s="233"/>
      <c r="JSO18" s="233"/>
      <c r="JSP18" s="233"/>
      <c r="JSQ18" s="233"/>
      <c r="JSR18" s="233"/>
      <c r="JSS18" s="233"/>
      <c r="JST18" s="232"/>
      <c r="JSU18" s="233"/>
      <c r="JSV18" s="233"/>
      <c r="JSW18" s="233"/>
      <c r="JSX18" s="233"/>
      <c r="JSY18" s="233"/>
      <c r="JSZ18" s="233"/>
      <c r="JTA18" s="232"/>
      <c r="JTB18" s="233"/>
      <c r="JTC18" s="233"/>
      <c r="JTD18" s="233"/>
      <c r="JTE18" s="233"/>
      <c r="JTF18" s="233"/>
      <c r="JTG18" s="233"/>
      <c r="JTH18" s="232"/>
      <c r="JTI18" s="233"/>
      <c r="JTJ18" s="233"/>
      <c r="JTK18" s="233"/>
      <c r="JTL18" s="233"/>
      <c r="JTM18" s="233"/>
      <c r="JTN18" s="233"/>
      <c r="JTO18" s="232"/>
      <c r="JTP18" s="233"/>
      <c r="JTQ18" s="233"/>
      <c r="JTR18" s="233"/>
      <c r="JTS18" s="233"/>
      <c r="JTT18" s="233"/>
      <c r="JTU18" s="233"/>
      <c r="JTV18" s="232"/>
      <c r="JTW18" s="233"/>
      <c r="JTX18" s="233"/>
      <c r="JTY18" s="233"/>
      <c r="JTZ18" s="233"/>
      <c r="JUA18" s="233"/>
      <c r="JUB18" s="233"/>
      <c r="JUC18" s="232"/>
      <c r="JUD18" s="233"/>
      <c r="JUE18" s="233"/>
      <c r="JUF18" s="233"/>
      <c r="JUG18" s="233"/>
      <c r="JUH18" s="233"/>
      <c r="JUI18" s="233"/>
      <c r="JUJ18" s="232"/>
      <c r="JUK18" s="233"/>
      <c r="JUL18" s="233"/>
      <c r="JUM18" s="233"/>
      <c r="JUN18" s="233"/>
      <c r="JUO18" s="233"/>
      <c r="JUP18" s="233"/>
      <c r="JUQ18" s="232"/>
      <c r="JUR18" s="233"/>
      <c r="JUS18" s="233"/>
      <c r="JUT18" s="233"/>
      <c r="JUU18" s="233"/>
      <c r="JUV18" s="233"/>
      <c r="JUW18" s="233"/>
      <c r="JUX18" s="232"/>
      <c r="JUY18" s="233"/>
      <c r="JUZ18" s="233"/>
      <c r="JVA18" s="233"/>
      <c r="JVB18" s="233"/>
      <c r="JVC18" s="233"/>
      <c r="JVD18" s="233"/>
      <c r="JVE18" s="232"/>
      <c r="JVF18" s="233"/>
      <c r="JVG18" s="233"/>
      <c r="JVH18" s="233"/>
      <c r="JVI18" s="233"/>
      <c r="JVJ18" s="233"/>
      <c r="JVK18" s="233"/>
      <c r="JVL18" s="232"/>
      <c r="JVM18" s="233"/>
      <c r="JVN18" s="233"/>
      <c r="JVO18" s="233"/>
      <c r="JVP18" s="233"/>
      <c r="JVQ18" s="233"/>
      <c r="JVR18" s="233"/>
      <c r="JVS18" s="232"/>
      <c r="JVT18" s="233"/>
      <c r="JVU18" s="233"/>
      <c r="JVV18" s="233"/>
      <c r="JVW18" s="233"/>
      <c r="JVX18" s="233"/>
      <c r="JVY18" s="233"/>
      <c r="JVZ18" s="232"/>
      <c r="JWA18" s="233"/>
      <c r="JWB18" s="233"/>
      <c r="JWC18" s="233"/>
      <c r="JWD18" s="233"/>
      <c r="JWE18" s="233"/>
      <c r="JWF18" s="233"/>
      <c r="JWG18" s="232"/>
      <c r="JWH18" s="233"/>
      <c r="JWI18" s="233"/>
      <c r="JWJ18" s="233"/>
      <c r="JWK18" s="233"/>
      <c r="JWL18" s="233"/>
      <c r="JWM18" s="233"/>
      <c r="JWN18" s="232"/>
      <c r="JWO18" s="233"/>
      <c r="JWP18" s="233"/>
      <c r="JWQ18" s="233"/>
      <c r="JWR18" s="233"/>
      <c r="JWS18" s="233"/>
      <c r="JWT18" s="233"/>
      <c r="JWU18" s="232"/>
      <c r="JWV18" s="233"/>
      <c r="JWW18" s="233"/>
      <c r="JWX18" s="233"/>
      <c r="JWY18" s="233"/>
      <c r="JWZ18" s="233"/>
      <c r="JXA18" s="233"/>
      <c r="JXB18" s="232"/>
      <c r="JXC18" s="233"/>
      <c r="JXD18" s="233"/>
      <c r="JXE18" s="233"/>
      <c r="JXF18" s="233"/>
      <c r="JXG18" s="233"/>
      <c r="JXH18" s="233"/>
      <c r="JXI18" s="232"/>
      <c r="JXJ18" s="233"/>
      <c r="JXK18" s="233"/>
      <c r="JXL18" s="233"/>
      <c r="JXM18" s="233"/>
      <c r="JXN18" s="233"/>
      <c r="JXO18" s="233"/>
      <c r="JXP18" s="232"/>
      <c r="JXQ18" s="233"/>
      <c r="JXR18" s="233"/>
      <c r="JXS18" s="233"/>
      <c r="JXT18" s="233"/>
      <c r="JXU18" s="233"/>
      <c r="JXV18" s="233"/>
      <c r="JXW18" s="232"/>
      <c r="JXX18" s="233"/>
      <c r="JXY18" s="233"/>
      <c r="JXZ18" s="233"/>
      <c r="JYA18" s="233"/>
      <c r="JYB18" s="233"/>
      <c r="JYC18" s="233"/>
      <c r="JYD18" s="232"/>
      <c r="JYE18" s="233"/>
      <c r="JYF18" s="233"/>
      <c r="JYG18" s="233"/>
      <c r="JYH18" s="233"/>
      <c r="JYI18" s="233"/>
      <c r="JYJ18" s="233"/>
      <c r="JYK18" s="232"/>
      <c r="JYL18" s="233"/>
      <c r="JYM18" s="233"/>
      <c r="JYN18" s="233"/>
      <c r="JYO18" s="233"/>
      <c r="JYP18" s="233"/>
      <c r="JYQ18" s="233"/>
      <c r="JYR18" s="232"/>
      <c r="JYS18" s="233"/>
      <c r="JYT18" s="233"/>
      <c r="JYU18" s="233"/>
      <c r="JYV18" s="233"/>
      <c r="JYW18" s="233"/>
      <c r="JYX18" s="233"/>
      <c r="JYY18" s="232"/>
      <c r="JYZ18" s="233"/>
      <c r="JZA18" s="233"/>
      <c r="JZB18" s="233"/>
      <c r="JZC18" s="233"/>
      <c r="JZD18" s="233"/>
      <c r="JZE18" s="233"/>
      <c r="JZF18" s="232"/>
      <c r="JZG18" s="233"/>
      <c r="JZH18" s="233"/>
      <c r="JZI18" s="233"/>
      <c r="JZJ18" s="233"/>
      <c r="JZK18" s="233"/>
      <c r="JZL18" s="233"/>
      <c r="JZM18" s="232"/>
      <c r="JZN18" s="233"/>
      <c r="JZO18" s="233"/>
      <c r="JZP18" s="233"/>
      <c r="JZQ18" s="233"/>
      <c r="JZR18" s="233"/>
      <c r="JZS18" s="233"/>
      <c r="JZT18" s="232"/>
      <c r="JZU18" s="233"/>
      <c r="JZV18" s="233"/>
      <c r="JZW18" s="233"/>
      <c r="JZX18" s="233"/>
      <c r="JZY18" s="233"/>
      <c r="JZZ18" s="233"/>
      <c r="KAA18" s="232"/>
      <c r="KAB18" s="233"/>
      <c r="KAC18" s="233"/>
      <c r="KAD18" s="233"/>
      <c r="KAE18" s="233"/>
      <c r="KAF18" s="233"/>
      <c r="KAG18" s="233"/>
      <c r="KAH18" s="232"/>
      <c r="KAI18" s="233"/>
      <c r="KAJ18" s="233"/>
      <c r="KAK18" s="233"/>
      <c r="KAL18" s="233"/>
      <c r="KAM18" s="233"/>
      <c r="KAN18" s="233"/>
      <c r="KAO18" s="232"/>
      <c r="KAP18" s="233"/>
      <c r="KAQ18" s="233"/>
      <c r="KAR18" s="233"/>
      <c r="KAS18" s="233"/>
      <c r="KAT18" s="233"/>
      <c r="KAU18" s="233"/>
      <c r="KAV18" s="232"/>
      <c r="KAW18" s="233"/>
      <c r="KAX18" s="233"/>
      <c r="KAY18" s="233"/>
      <c r="KAZ18" s="233"/>
      <c r="KBA18" s="233"/>
      <c r="KBB18" s="233"/>
      <c r="KBC18" s="232"/>
      <c r="KBD18" s="233"/>
      <c r="KBE18" s="233"/>
      <c r="KBF18" s="233"/>
      <c r="KBG18" s="233"/>
      <c r="KBH18" s="233"/>
      <c r="KBI18" s="233"/>
      <c r="KBJ18" s="232"/>
      <c r="KBK18" s="233"/>
      <c r="KBL18" s="233"/>
      <c r="KBM18" s="233"/>
      <c r="KBN18" s="233"/>
      <c r="KBO18" s="233"/>
      <c r="KBP18" s="233"/>
      <c r="KBQ18" s="232"/>
      <c r="KBR18" s="233"/>
      <c r="KBS18" s="233"/>
      <c r="KBT18" s="233"/>
      <c r="KBU18" s="233"/>
      <c r="KBV18" s="233"/>
      <c r="KBW18" s="233"/>
      <c r="KBX18" s="232"/>
      <c r="KBY18" s="233"/>
      <c r="KBZ18" s="233"/>
      <c r="KCA18" s="233"/>
      <c r="KCB18" s="233"/>
      <c r="KCC18" s="233"/>
      <c r="KCD18" s="233"/>
      <c r="KCE18" s="232"/>
      <c r="KCF18" s="233"/>
      <c r="KCG18" s="233"/>
      <c r="KCH18" s="233"/>
      <c r="KCI18" s="233"/>
      <c r="KCJ18" s="233"/>
      <c r="KCK18" s="233"/>
      <c r="KCL18" s="232"/>
      <c r="KCM18" s="233"/>
      <c r="KCN18" s="233"/>
      <c r="KCO18" s="233"/>
      <c r="KCP18" s="233"/>
      <c r="KCQ18" s="233"/>
      <c r="KCR18" s="233"/>
      <c r="KCS18" s="232"/>
      <c r="KCT18" s="233"/>
      <c r="KCU18" s="233"/>
      <c r="KCV18" s="233"/>
      <c r="KCW18" s="233"/>
      <c r="KCX18" s="233"/>
      <c r="KCY18" s="233"/>
      <c r="KCZ18" s="232"/>
      <c r="KDA18" s="233"/>
      <c r="KDB18" s="233"/>
      <c r="KDC18" s="233"/>
      <c r="KDD18" s="233"/>
      <c r="KDE18" s="233"/>
      <c r="KDF18" s="233"/>
      <c r="KDG18" s="232"/>
      <c r="KDH18" s="233"/>
      <c r="KDI18" s="233"/>
      <c r="KDJ18" s="233"/>
      <c r="KDK18" s="233"/>
      <c r="KDL18" s="233"/>
      <c r="KDM18" s="233"/>
      <c r="KDN18" s="232"/>
      <c r="KDO18" s="233"/>
      <c r="KDP18" s="233"/>
      <c r="KDQ18" s="233"/>
      <c r="KDR18" s="233"/>
      <c r="KDS18" s="233"/>
      <c r="KDT18" s="233"/>
      <c r="KDU18" s="232"/>
      <c r="KDV18" s="233"/>
      <c r="KDW18" s="233"/>
      <c r="KDX18" s="233"/>
      <c r="KDY18" s="233"/>
      <c r="KDZ18" s="233"/>
      <c r="KEA18" s="233"/>
      <c r="KEB18" s="232"/>
      <c r="KEC18" s="233"/>
      <c r="KED18" s="233"/>
      <c r="KEE18" s="233"/>
      <c r="KEF18" s="233"/>
      <c r="KEG18" s="233"/>
      <c r="KEH18" s="233"/>
      <c r="KEI18" s="232"/>
      <c r="KEJ18" s="233"/>
      <c r="KEK18" s="233"/>
      <c r="KEL18" s="233"/>
      <c r="KEM18" s="233"/>
      <c r="KEN18" s="233"/>
      <c r="KEO18" s="233"/>
      <c r="KEP18" s="232"/>
      <c r="KEQ18" s="233"/>
      <c r="KER18" s="233"/>
      <c r="KES18" s="233"/>
      <c r="KET18" s="233"/>
      <c r="KEU18" s="233"/>
      <c r="KEV18" s="233"/>
      <c r="KEW18" s="232"/>
      <c r="KEX18" s="233"/>
      <c r="KEY18" s="233"/>
      <c r="KEZ18" s="233"/>
      <c r="KFA18" s="233"/>
      <c r="KFB18" s="233"/>
      <c r="KFC18" s="233"/>
      <c r="KFD18" s="232"/>
      <c r="KFE18" s="233"/>
      <c r="KFF18" s="233"/>
      <c r="KFG18" s="233"/>
      <c r="KFH18" s="233"/>
      <c r="KFI18" s="233"/>
      <c r="KFJ18" s="233"/>
      <c r="KFK18" s="232"/>
      <c r="KFL18" s="233"/>
      <c r="KFM18" s="233"/>
      <c r="KFN18" s="233"/>
      <c r="KFO18" s="233"/>
      <c r="KFP18" s="233"/>
      <c r="KFQ18" s="233"/>
      <c r="KFR18" s="232"/>
      <c r="KFS18" s="233"/>
      <c r="KFT18" s="233"/>
      <c r="KFU18" s="233"/>
      <c r="KFV18" s="233"/>
      <c r="KFW18" s="233"/>
      <c r="KFX18" s="233"/>
      <c r="KFY18" s="232"/>
      <c r="KFZ18" s="233"/>
      <c r="KGA18" s="233"/>
      <c r="KGB18" s="233"/>
      <c r="KGC18" s="233"/>
      <c r="KGD18" s="233"/>
      <c r="KGE18" s="233"/>
      <c r="KGF18" s="232"/>
      <c r="KGG18" s="233"/>
      <c r="KGH18" s="233"/>
      <c r="KGI18" s="233"/>
      <c r="KGJ18" s="233"/>
      <c r="KGK18" s="233"/>
      <c r="KGL18" s="233"/>
      <c r="KGM18" s="232"/>
      <c r="KGN18" s="233"/>
      <c r="KGO18" s="233"/>
      <c r="KGP18" s="233"/>
      <c r="KGQ18" s="233"/>
      <c r="KGR18" s="233"/>
      <c r="KGS18" s="233"/>
      <c r="KGT18" s="232"/>
      <c r="KGU18" s="233"/>
      <c r="KGV18" s="233"/>
      <c r="KGW18" s="233"/>
      <c r="KGX18" s="233"/>
      <c r="KGY18" s="233"/>
      <c r="KGZ18" s="233"/>
      <c r="KHA18" s="232"/>
      <c r="KHB18" s="233"/>
      <c r="KHC18" s="233"/>
      <c r="KHD18" s="233"/>
      <c r="KHE18" s="233"/>
      <c r="KHF18" s="233"/>
      <c r="KHG18" s="233"/>
      <c r="KHH18" s="232"/>
      <c r="KHI18" s="233"/>
      <c r="KHJ18" s="233"/>
      <c r="KHK18" s="233"/>
      <c r="KHL18" s="233"/>
      <c r="KHM18" s="233"/>
      <c r="KHN18" s="233"/>
      <c r="KHO18" s="232"/>
      <c r="KHP18" s="233"/>
      <c r="KHQ18" s="233"/>
      <c r="KHR18" s="233"/>
      <c r="KHS18" s="233"/>
      <c r="KHT18" s="233"/>
      <c r="KHU18" s="233"/>
      <c r="KHV18" s="232"/>
      <c r="KHW18" s="233"/>
      <c r="KHX18" s="233"/>
      <c r="KHY18" s="233"/>
      <c r="KHZ18" s="233"/>
      <c r="KIA18" s="233"/>
      <c r="KIB18" s="233"/>
      <c r="KIC18" s="232"/>
      <c r="KID18" s="233"/>
      <c r="KIE18" s="233"/>
      <c r="KIF18" s="233"/>
      <c r="KIG18" s="233"/>
      <c r="KIH18" s="233"/>
      <c r="KII18" s="233"/>
      <c r="KIJ18" s="232"/>
      <c r="KIK18" s="233"/>
      <c r="KIL18" s="233"/>
      <c r="KIM18" s="233"/>
      <c r="KIN18" s="233"/>
      <c r="KIO18" s="233"/>
      <c r="KIP18" s="233"/>
      <c r="KIQ18" s="232"/>
      <c r="KIR18" s="233"/>
      <c r="KIS18" s="233"/>
      <c r="KIT18" s="233"/>
      <c r="KIU18" s="233"/>
      <c r="KIV18" s="233"/>
      <c r="KIW18" s="233"/>
      <c r="KIX18" s="232"/>
      <c r="KIY18" s="233"/>
      <c r="KIZ18" s="233"/>
      <c r="KJA18" s="233"/>
      <c r="KJB18" s="233"/>
      <c r="KJC18" s="233"/>
      <c r="KJD18" s="233"/>
      <c r="KJE18" s="232"/>
      <c r="KJF18" s="233"/>
      <c r="KJG18" s="233"/>
      <c r="KJH18" s="233"/>
      <c r="KJI18" s="233"/>
      <c r="KJJ18" s="233"/>
      <c r="KJK18" s="233"/>
      <c r="KJL18" s="232"/>
      <c r="KJM18" s="233"/>
      <c r="KJN18" s="233"/>
      <c r="KJO18" s="233"/>
      <c r="KJP18" s="233"/>
      <c r="KJQ18" s="233"/>
      <c r="KJR18" s="233"/>
      <c r="KJS18" s="232"/>
      <c r="KJT18" s="233"/>
      <c r="KJU18" s="233"/>
      <c r="KJV18" s="233"/>
      <c r="KJW18" s="233"/>
      <c r="KJX18" s="233"/>
      <c r="KJY18" s="233"/>
      <c r="KJZ18" s="232"/>
      <c r="KKA18" s="233"/>
      <c r="KKB18" s="233"/>
      <c r="KKC18" s="233"/>
      <c r="KKD18" s="233"/>
      <c r="KKE18" s="233"/>
      <c r="KKF18" s="233"/>
      <c r="KKG18" s="232"/>
      <c r="KKH18" s="233"/>
      <c r="KKI18" s="233"/>
      <c r="KKJ18" s="233"/>
      <c r="KKK18" s="233"/>
      <c r="KKL18" s="233"/>
      <c r="KKM18" s="233"/>
      <c r="KKN18" s="232"/>
      <c r="KKO18" s="233"/>
      <c r="KKP18" s="233"/>
      <c r="KKQ18" s="233"/>
      <c r="KKR18" s="233"/>
      <c r="KKS18" s="233"/>
      <c r="KKT18" s="233"/>
      <c r="KKU18" s="232"/>
      <c r="KKV18" s="233"/>
      <c r="KKW18" s="233"/>
      <c r="KKX18" s="233"/>
      <c r="KKY18" s="233"/>
      <c r="KKZ18" s="233"/>
      <c r="KLA18" s="233"/>
      <c r="KLB18" s="232"/>
      <c r="KLC18" s="233"/>
      <c r="KLD18" s="233"/>
      <c r="KLE18" s="233"/>
      <c r="KLF18" s="233"/>
      <c r="KLG18" s="233"/>
      <c r="KLH18" s="233"/>
      <c r="KLI18" s="232"/>
      <c r="KLJ18" s="233"/>
      <c r="KLK18" s="233"/>
      <c r="KLL18" s="233"/>
      <c r="KLM18" s="233"/>
      <c r="KLN18" s="233"/>
      <c r="KLO18" s="233"/>
      <c r="KLP18" s="232"/>
      <c r="KLQ18" s="233"/>
      <c r="KLR18" s="233"/>
      <c r="KLS18" s="233"/>
      <c r="KLT18" s="233"/>
      <c r="KLU18" s="233"/>
      <c r="KLV18" s="233"/>
      <c r="KLW18" s="232"/>
      <c r="KLX18" s="233"/>
      <c r="KLY18" s="233"/>
      <c r="KLZ18" s="233"/>
      <c r="KMA18" s="233"/>
      <c r="KMB18" s="233"/>
      <c r="KMC18" s="233"/>
      <c r="KMD18" s="232"/>
      <c r="KME18" s="233"/>
      <c r="KMF18" s="233"/>
      <c r="KMG18" s="233"/>
      <c r="KMH18" s="233"/>
      <c r="KMI18" s="233"/>
      <c r="KMJ18" s="233"/>
      <c r="KMK18" s="232"/>
      <c r="KML18" s="233"/>
      <c r="KMM18" s="233"/>
      <c r="KMN18" s="233"/>
      <c r="KMO18" s="233"/>
      <c r="KMP18" s="233"/>
      <c r="KMQ18" s="233"/>
      <c r="KMR18" s="232"/>
      <c r="KMS18" s="233"/>
      <c r="KMT18" s="233"/>
      <c r="KMU18" s="233"/>
      <c r="KMV18" s="233"/>
      <c r="KMW18" s="233"/>
      <c r="KMX18" s="233"/>
      <c r="KMY18" s="232"/>
      <c r="KMZ18" s="233"/>
      <c r="KNA18" s="233"/>
      <c r="KNB18" s="233"/>
      <c r="KNC18" s="233"/>
      <c r="KND18" s="233"/>
      <c r="KNE18" s="233"/>
      <c r="KNF18" s="232"/>
      <c r="KNG18" s="233"/>
      <c r="KNH18" s="233"/>
      <c r="KNI18" s="233"/>
      <c r="KNJ18" s="233"/>
      <c r="KNK18" s="233"/>
      <c r="KNL18" s="233"/>
      <c r="KNM18" s="232"/>
      <c r="KNN18" s="233"/>
      <c r="KNO18" s="233"/>
      <c r="KNP18" s="233"/>
      <c r="KNQ18" s="233"/>
      <c r="KNR18" s="233"/>
      <c r="KNS18" s="233"/>
      <c r="KNT18" s="232"/>
      <c r="KNU18" s="233"/>
      <c r="KNV18" s="233"/>
      <c r="KNW18" s="233"/>
      <c r="KNX18" s="233"/>
      <c r="KNY18" s="233"/>
      <c r="KNZ18" s="233"/>
      <c r="KOA18" s="232"/>
      <c r="KOB18" s="233"/>
      <c r="KOC18" s="233"/>
      <c r="KOD18" s="233"/>
      <c r="KOE18" s="233"/>
      <c r="KOF18" s="233"/>
      <c r="KOG18" s="233"/>
      <c r="KOH18" s="232"/>
      <c r="KOI18" s="233"/>
      <c r="KOJ18" s="233"/>
      <c r="KOK18" s="233"/>
      <c r="KOL18" s="233"/>
      <c r="KOM18" s="233"/>
      <c r="KON18" s="233"/>
      <c r="KOO18" s="232"/>
      <c r="KOP18" s="233"/>
      <c r="KOQ18" s="233"/>
      <c r="KOR18" s="233"/>
      <c r="KOS18" s="233"/>
      <c r="KOT18" s="233"/>
      <c r="KOU18" s="233"/>
      <c r="KOV18" s="232"/>
      <c r="KOW18" s="233"/>
      <c r="KOX18" s="233"/>
      <c r="KOY18" s="233"/>
      <c r="KOZ18" s="233"/>
      <c r="KPA18" s="233"/>
      <c r="KPB18" s="233"/>
      <c r="KPC18" s="232"/>
      <c r="KPD18" s="233"/>
      <c r="KPE18" s="233"/>
      <c r="KPF18" s="233"/>
      <c r="KPG18" s="233"/>
      <c r="KPH18" s="233"/>
      <c r="KPI18" s="233"/>
      <c r="KPJ18" s="232"/>
      <c r="KPK18" s="233"/>
      <c r="KPL18" s="233"/>
      <c r="KPM18" s="233"/>
      <c r="KPN18" s="233"/>
      <c r="KPO18" s="233"/>
      <c r="KPP18" s="233"/>
      <c r="KPQ18" s="232"/>
      <c r="KPR18" s="233"/>
      <c r="KPS18" s="233"/>
      <c r="KPT18" s="233"/>
      <c r="KPU18" s="233"/>
      <c r="KPV18" s="233"/>
      <c r="KPW18" s="233"/>
      <c r="KPX18" s="232"/>
      <c r="KPY18" s="233"/>
      <c r="KPZ18" s="233"/>
      <c r="KQA18" s="233"/>
      <c r="KQB18" s="233"/>
      <c r="KQC18" s="233"/>
      <c r="KQD18" s="233"/>
      <c r="KQE18" s="232"/>
      <c r="KQF18" s="233"/>
      <c r="KQG18" s="233"/>
      <c r="KQH18" s="233"/>
      <c r="KQI18" s="233"/>
      <c r="KQJ18" s="233"/>
      <c r="KQK18" s="233"/>
      <c r="KQL18" s="232"/>
      <c r="KQM18" s="233"/>
      <c r="KQN18" s="233"/>
      <c r="KQO18" s="233"/>
      <c r="KQP18" s="233"/>
      <c r="KQQ18" s="233"/>
      <c r="KQR18" s="233"/>
      <c r="KQS18" s="232"/>
      <c r="KQT18" s="233"/>
      <c r="KQU18" s="233"/>
      <c r="KQV18" s="233"/>
      <c r="KQW18" s="233"/>
      <c r="KQX18" s="233"/>
      <c r="KQY18" s="233"/>
      <c r="KQZ18" s="232"/>
      <c r="KRA18" s="233"/>
      <c r="KRB18" s="233"/>
      <c r="KRC18" s="233"/>
      <c r="KRD18" s="233"/>
      <c r="KRE18" s="233"/>
      <c r="KRF18" s="233"/>
      <c r="KRG18" s="232"/>
      <c r="KRH18" s="233"/>
      <c r="KRI18" s="233"/>
      <c r="KRJ18" s="233"/>
      <c r="KRK18" s="233"/>
      <c r="KRL18" s="233"/>
      <c r="KRM18" s="233"/>
      <c r="KRN18" s="232"/>
      <c r="KRO18" s="233"/>
      <c r="KRP18" s="233"/>
      <c r="KRQ18" s="233"/>
      <c r="KRR18" s="233"/>
      <c r="KRS18" s="233"/>
      <c r="KRT18" s="233"/>
      <c r="KRU18" s="232"/>
      <c r="KRV18" s="233"/>
      <c r="KRW18" s="233"/>
      <c r="KRX18" s="233"/>
      <c r="KRY18" s="233"/>
      <c r="KRZ18" s="233"/>
      <c r="KSA18" s="233"/>
      <c r="KSB18" s="232"/>
      <c r="KSC18" s="233"/>
      <c r="KSD18" s="233"/>
      <c r="KSE18" s="233"/>
      <c r="KSF18" s="233"/>
      <c r="KSG18" s="233"/>
      <c r="KSH18" s="233"/>
      <c r="KSI18" s="232"/>
      <c r="KSJ18" s="233"/>
      <c r="KSK18" s="233"/>
      <c r="KSL18" s="233"/>
      <c r="KSM18" s="233"/>
      <c r="KSN18" s="233"/>
      <c r="KSO18" s="233"/>
      <c r="KSP18" s="232"/>
      <c r="KSQ18" s="233"/>
      <c r="KSR18" s="233"/>
      <c r="KSS18" s="233"/>
      <c r="KST18" s="233"/>
      <c r="KSU18" s="233"/>
      <c r="KSV18" s="233"/>
      <c r="KSW18" s="232"/>
      <c r="KSX18" s="233"/>
      <c r="KSY18" s="233"/>
      <c r="KSZ18" s="233"/>
      <c r="KTA18" s="233"/>
      <c r="KTB18" s="233"/>
      <c r="KTC18" s="233"/>
      <c r="KTD18" s="232"/>
      <c r="KTE18" s="233"/>
      <c r="KTF18" s="233"/>
      <c r="KTG18" s="233"/>
      <c r="KTH18" s="233"/>
      <c r="KTI18" s="233"/>
      <c r="KTJ18" s="233"/>
      <c r="KTK18" s="232"/>
      <c r="KTL18" s="233"/>
      <c r="KTM18" s="233"/>
      <c r="KTN18" s="233"/>
      <c r="KTO18" s="233"/>
      <c r="KTP18" s="233"/>
      <c r="KTQ18" s="233"/>
      <c r="KTR18" s="232"/>
      <c r="KTS18" s="233"/>
      <c r="KTT18" s="233"/>
      <c r="KTU18" s="233"/>
      <c r="KTV18" s="233"/>
      <c r="KTW18" s="233"/>
      <c r="KTX18" s="233"/>
      <c r="KTY18" s="232"/>
      <c r="KTZ18" s="233"/>
      <c r="KUA18" s="233"/>
      <c r="KUB18" s="233"/>
      <c r="KUC18" s="233"/>
      <c r="KUD18" s="233"/>
      <c r="KUE18" s="233"/>
      <c r="KUF18" s="232"/>
      <c r="KUG18" s="233"/>
      <c r="KUH18" s="233"/>
      <c r="KUI18" s="233"/>
      <c r="KUJ18" s="233"/>
      <c r="KUK18" s="233"/>
      <c r="KUL18" s="233"/>
      <c r="KUM18" s="232"/>
      <c r="KUN18" s="233"/>
      <c r="KUO18" s="233"/>
      <c r="KUP18" s="233"/>
      <c r="KUQ18" s="233"/>
      <c r="KUR18" s="233"/>
      <c r="KUS18" s="233"/>
      <c r="KUT18" s="232"/>
      <c r="KUU18" s="233"/>
      <c r="KUV18" s="233"/>
      <c r="KUW18" s="233"/>
      <c r="KUX18" s="233"/>
      <c r="KUY18" s="233"/>
      <c r="KUZ18" s="233"/>
      <c r="KVA18" s="232"/>
      <c r="KVB18" s="233"/>
      <c r="KVC18" s="233"/>
      <c r="KVD18" s="233"/>
      <c r="KVE18" s="233"/>
      <c r="KVF18" s="233"/>
      <c r="KVG18" s="233"/>
      <c r="KVH18" s="232"/>
      <c r="KVI18" s="233"/>
      <c r="KVJ18" s="233"/>
      <c r="KVK18" s="233"/>
      <c r="KVL18" s="233"/>
      <c r="KVM18" s="233"/>
      <c r="KVN18" s="233"/>
      <c r="KVO18" s="232"/>
      <c r="KVP18" s="233"/>
      <c r="KVQ18" s="233"/>
      <c r="KVR18" s="233"/>
      <c r="KVS18" s="233"/>
      <c r="KVT18" s="233"/>
      <c r="KVU18" s="233"/>
      <c r="KVV18" s="232"/>
      <c r="KVW18" s="233"/>
      <c r="KVX18" s="233"/>
      <c r="KVY18" s="233"/>
      <c r="KVZ18" s="233"/>
      <c r="KWA18" s="233"/>
      <c r="KWB18" s="233"/>
      <c r="KWC18" s="232"/>
      <c r="KWD18" s="233"/>
      <c r="KWE18" s="233"/>
      <c r="KWF18" s="233"/>
      <c r="KWG18" s="233"/>
      <c r="KWH18" s="233"/>
      <c r="KWI18" s="233"/>
      <c r="KWJ18" s="232"/>
      <c r="KWK18" s="233"/>
      <c r="KWL18" s="233"/>
      <c r="KWM18" s="233"/>
      <c r="KWN18" s="233"/>
      <c r="KWO18" s="233"/>
      <c r="KWP18" s="233"/>
      <c r="KWQ18" s="232"/>
      <c r="KWR18" s="233"/>
      <c r="KWS18" s="233"/>
      <c r="KWT18" s="233"/>
      <c r="KWU18" s="233"/>
      <c r="KWV18" s="233"/>
      <c r="KWW18" s="233"/>
      <c r="KWX18" s="232"/>
      <c r="KWY18" s="233"/>
      <c r="KWZ18" s="233"/>
      <c r="KXA18" s="233"/>
      <c r="KXB18" s="233"/>
      <c r="KXC18" s="233"/>
      <c r="KXD18" s="233"/>
      <c r="KXE18" s="232"/>
      <c r="KXF18" s="233"/>
      <c r="KXG18" s="233"/>
      <c r="KXH18" s="233"/>
      <c r="KXI18" s="233"/>
      <c r="KXJ18" s="233"/>
      <c r="KXK18" s="233"/>
      <c r="KXL18" s="232"/>
      <c r="KXM18" s="233"/>
      <c r="KXN18" s="233"/>
      <c r="KXO18" s="233"/>
      <c r="KXP18" s="233"/>
      <c r="KXQ18" s="233"/>
      <c r="KXR18" s="233"/>
      <c r="KXS18" s="232"/>
      <c r="KXT18" s="233"/>
      <c r="KXU18" s="233"/>
      <c r="KXV18" s="233"/>
      <c r="KXW18" s="233"/>
      <c r="KXX18" s="233"/>
      <c r="KXY18" s="233"/>
      <c r="KXZ18" s="232"/>
      <c r="KYA18" s="233"/>
      <c r="KYB18" s="233"/>
      <c r="KYC18" s="233"/>
      <c r="KYD18" s="233"/>
      <c r="KYE18" s="233"/>
      <c r="KYF18" s="233"/>
      <c r="KYG18" s="232"/>
      <c r="KYH18" s="233"/>
      <c r="KYI18" s="233"/>
      <c r="KYJ18" s="233"/>
      <c r="KYK18" s="233"/>
      <c r="KYL18" s="233"/>
      <c r="KYM18" s="233"/>
      <c r="KYN18" s="232"/>
      <c r="KYO18" s="233"/>
      <c r="KYP18" s="233"/>
      <c r="KYQ18" s="233"/>
      <c r="KYR18" s="233"/>
      <c r="KYS18" s="233"/>
      <c r="KYT18" s="233"/>
      <c r="KYU18" s="232"/>
      <c r="KYV18" s="233"/>
      <c r="KYW18" s="233"/>
      <c r="KYX18" s="233"/>
      <c r="KYY18" s="233"/>
      <c r="KYZ18" s="233"/>
      <c r="KZA18" s="233"/>
      <c r="KZB18" s="232"/>
      <c r="KZC18" s="233"/>
      <c r="KZD18" s="233"/>
      <c r="KZE18" s="233"/>
      <c r="KZF18" s="233"/>
      <c r="KZG18" s="233"/>
      <c r="KZH18" s="233"/>
      <c r="KZI18" s="232"/>
      <c r="KZJ18" s="233"/>
      <c r="KZK18" s="233"/>
      <c r="KZL18" s="233"/>
      <c r="KZM18" s="233"/>
      <c r="KZN18" s="233"/>
      <c r="KZO18" s="233"/>
      <c r="KZP18" s="232"/>
      <c r="KZQ18" s="233"/>
      <c r="KZR18" s="233"/>
      <c r="KZS18" s="233"/>
      <c r="KZT18" s="233"/>
      <c r="KZU18" s="233"/>
      <c r="KZV18" s="233"/>
      <c r="KZW18" s="232"/>
      <c r="KZX18" s="233"/>
      <c r="KZY18" s="233"/>
      <c r="KZZ18" s="233"/>
      <c r="LAA18" s="233"/>
      <c r="LAB18" s="233"/>
      <c r="LAC18" s="233"/>
      <c r="LAD18" s="232"/>
      <c r="LAE18" s="233"/>
      <c r="LAF18" s="233"/>
      <c r="LAG18" s="233"/>
      <c r="LAH18" s="233"/>
      <c r="LAI18" s="233"/>
      <c r="LAJ18" s="233"/>
      <c r="LAK18" s="232"/>
      <c r="LAL18" s="233"/>
      <c r="LAM18" s="233"/>
      <c r="LAN18" s="233"/>
      <c r="LAO18" s="233"/>
      <c r="LAP18" s="233"/>
      <c r="LAQ18" s="233"/>
      <c r="LAR18" s="232"/>
      <c r="LAS18" s="233"/>
      <c r="LAT18" s="233"/>
      <c r="LAU18" s="233"/>
      <c r="LAV18" s="233"/>
      <c r="LAW18" s="233"/>
      <c r="LAX18" s="233"/>
      <c r="LAY18" s="232"/>
      <c r="LAZ18" s="233"/>
      <c r="LBA18" s="233"/>
      <c r="LBB18" s="233"/>
      <c r="LBC18" s="233"/>
      <c r="LBD18" s="233"/>
      <c r="LBE18" s="233"/>
      <c r="LBF18" s="232"/>
      <c r="LBG18" s="233"/>
      <c r="LBH18" s="233"/>
      <c r="LBI18" s="233"/>
      <c r="LBJ18" s="233"/>
      <c r="LBK18" s="233"/>
      <c r="LBL18" s="233"/>
      <c r="LBM18" s="232"/>
      <c r="LBN18" s="233"/>
      <c r="LBO18" s="233"/>
      <c r="LBP18" s="233"/>
      <c r="LBQ18" s="233"/>
      <c r="LBR18" s="233"/>
      <c r="LBS18" s="233"/>
      <c r="LBT18" s="232"/>
      <c r="LBU18" s="233"/>
      <c r="LBV18" s="233"/>
      <c r="LBW18" s="233"/>
      <c r="LBX18" s="233"/>
      <c r="LBY18" s="233"/>
      <c r="LBZ18" s="233"/>
      <c r="LCA18" s="232"/>
      <c r="LCB18" s="233"/>
      <c r="LCC18" s="233"/>
      <c r="LCD18" s="233"/>
      <c r="LCE18" s="233"/>
      <c r="LCF18" s="233"/>
      <c r="LCG18" s="233"/>
      <c r="LCH18" s="232"/>
      <c r="LCI18" s="233"/>
      <c r="LCJ18" s="233"/>
      <c r="LCK18" s="233"/>
      <c r="LCL18" s="233"/>
      <c r="LCM18" s="233"/>
      <c r="LCN18" s="233"/>
      <c r="LCO18" s="232"/>
      <c r="LCP18" s="233"/>
      <c r="LCQ18" s="233"/>
      <c r="LCR18" s="233"/>
      <c r="LCS18" s="233"/>
      <c r="LCT18" s="233"/>
      <c r="LCU18" s="233"/>
      <c r="LCV18" s="232"/>
      <c r="LCW18" s="233"/>
      <c r="LCX18" s="233"/>
      <c r="LCY18" s="233"/>
      <c r="LCZ18" s="233"/>
      <c r="LDA18" s="233"/>
      <c r="LDB18" s="233"/>
      <c r="LDC18" s="232"/>
      <c r="LDD18" s="233"/>
      <c r="LDE18" s="233"/>
      <c r="LDF18" s="233"/>
      <c r="LDG18" s="233"/>
      <c r="LDH18" s="233"/>
      <c r="LDI18" s="233"/>
      <c r="LDJ18" s="232"/>
      <c r="LDK18" s="233"/>
      <c r="LDL18" s="233"/>
      <c r="LDM18" s="233"/>
      <c r="LDN18" s="233"/>
      <c r="LDO18" s="233"/>
      <c r="LDP18" s="233"/>
      <c r="LDQ18" s="232"/>
      <c r="LDR18" s="233"/>
      <c r="LDS18" s="233"/>
      <c r="LDT18" s="233"/>
      <c r="LDU18" s="233"/>
      <c r="LDV18" s="233"/>
      <c r="LDW18" s="233"/>
      <c r="LDX18" s="232"/>
      <c r="LDY18" s="233"/>
      <c r="LDZ18" s="233"/>
      <c r="LEA18" s="233"/>
      <c r="LEB18" s="233"/>
      <c r="LEC18" s="233"/>
      <c r="LED18" s="233"/>
      <c r="LEE18" s="232"/>
      <c r="LEF18" s="233"/>
      <c r="LEG18" s="233"/>
      <c r="LEH18" s="233"/>
      <c r="LEI18" s="233"/>
      <c r="LEJ18" s="233"/>
      <c r="LEK18" s="233"/>
      <c r="LEL18" s="232"/>
      <c r="LEM18" s="233"/>
      <c r="LEN18" s="233"/>
      <c r="LEO18" s="233"/>
      <c r="LEP18" s="233"/>
      <c r="LEQ18" s="233"/>
      <c r="LER18" s="233"/>
      <c r="LES18" s="232"/>
      <c r="LET18" s="233"/>
      <c r="LEU18" s="233"/>
      <c r="LEV18" s="233"/>
      <c r="LEW18" s="233"/>
      <c r="LEX18" s="233"/>
      <c r="LEY18" s="233"/>
      <c r="LEZ18" s="232"/>
      <c r="LFA18" s="233"/>
      <c r="LFB18" s="233"/>
      <c r="LFC18" s="233"/>
      <c r="LFD18" s="233"/>
      <c r="LFE18" s="233"/>
      <c r="LFF18" s="233"/>
      <c r="LFG18" s="232"/>
      <c r="LFH18" s="233"/>
      <c r="LFI18" s="233"/>
      <c r="LFJ18" s="233"/>
      <c r="LFK18" s="233"/>
      <c r="LFL18" s="233"/>
      <c r="LFM18" s="233"/>
      <c r="LFN18" s="232"/>
      <c r="LFO18" s="233"/>
      <c r="LFP18" s="233"/>
      <c r="LFQ18" s="233"/>
      <c r="LFR18" s="233"/>
      <c r="LFS18" s="233"/>
      <c r="LFT18" s="233"/>
      <c r="LFU18" s="232"/>
      <c r="LFV18" s="233"/>
      <c r="LFW18" s="233"/>
      <c r="LFX18" s="233"/>
      <c r="LFY18" s="233"/>
      <c r="LFZ18" s="233"/>
      <c r="LGA18" s="233"/>
      <c r="LGB18" s="232"/>
      <c r="LGC18" s="233"/>
      <c r="LGD18" s="233"/>
      <c r="LGE18" s="233"/>
      <c r="LGF18" s="233"/>
      <c r="LGG18" s="233"/>
      <c r="LGH18" s="233"/>
      <c r="LGI18" s="232"/>
      <c r="LGJ18" s="233"/>
      <c r="LGK18" s="233"/>
      <c r="LGL18" s="233"/>
      <c r="LGM18" s="233"/>
      <c r="LGN18" s="233"/>
      <c r="LGO18" s="233"/>
      <c r="LGP18" s="232"/>
      <c r="LGQ18" s="233"/>
      <c r="LGR18" s="233"/>
      <c r="LGS18" s="233"/>
      <c r="LGT18" s="233"/>
      <c r="LGU18" s="233"/>
      <c r="LGV18" s="233"/>
      <c r="LGW18" s="232"/>
      <c r="LGX18" s="233"/>
      <c r="LGY18" s="233"/>
      <c r="LGZ18" s="233"/>
      <c r="LHA18" s="233"/>
      <c r="LHB18" s="233"/>
      <c r="LHC18" s="233"/>
      <c r="LHD18" s="232"/>
      <c r="LHE18" s="233"/>
      <c r="LHF18" s="233"/>
      <c r="LHG18" s="233"/>
      <c r="LHH18" s="233"/>
      <c r="LHI18" s="233"/>
      <c r="LHJ18" s="233"/>
      <c r="LHK18" s="232"/>
      <c r="LHL18" s="233"/>
      <c r="LHM18" s="233"/>
      <c r="LHN18" s="233"/>
      <c r="LHO18" s="233"/>
      <c r="LHP18" s="233"/>
      <c r="LHQ18" s="233"/>
      <c r="LHR18" s="232"/>
      <c r="LHS18" s="233"/>
      <c r="LHT18" s="233"/>
      <c r="LHU18" s="233"/>
      <c r="LHV18" s="233"/>
      <c r="LHW18" s="233"/>
      <c r="LHX18" s="233"/>
      <c r="LHY18" s="232"/>
      <c r="LHZ18" s="233"/>
      <c r="LIA18" s="233"/>
      <c r="LIB18" s="233"/>
      <c r="LIC18" s="233"/>
      <c r="LID18" s="233"/>
      <c r="LIE18" s="233"/>
      <c r="LIF18" s="232"/>
      <c r="LIG18" s="233"/>
      <c r="LIH18" s="233"/>
      <c r="LII18" s="233"/>
      <c r="LIJ18" s="233"/>
      <c r="LIK18" s="233"/>
      <c r="LIL18" s="233"/>
      <c r="LIM18" s="232"/>
      <c r="LIN18" s="233"/>
      <c r="LIO18" s="233"/>
      <c r="LIP18" s="233"/>
      <c r="LIQ18" s="233"/>
      <c r="LIR18" s="233"/>
      <c r="LIS18" s="233"/>
      <c r="LIT18" s="232"/>
      <c r="LIU18" s="233"/>
      <c r="LIV18" s="233"/>
      <c r="LIW18" s="233"/>
      <c r="LIX18" s="233"/>
      <c r="LIY18" s="233"/>
      <c r="LIZ18" s="233"/>
      <c r="LJA18" s="232"/>
      <c r="LJB18" s="233"/>
      <c r="LJC18" s="233"/>
      <c r="LJD18" s="233"/>
      <c r="LJE18" s="233"/>
      <c r="LJF18" s="233"/>
      <c r="LJG18" s="233"/>
      <c r="LJH18" s="232"/>
      <c r="LJI18" s="233"/>
      <c r="LJJ18" s="233"/>
      <c r="LJK18" s="233"/>
      <c r="LJL18" s="233"/>
      <c r="LJM18" s="233"/>
      <c r="LJN18" s="233"/>
      <c r="LJO18" s="232"/>
      <c r="LJP18" s="233"/>
      <c r="LJQ18" s="233"/>
      <c r="LJR18" s="233"/>
      <c r="LJS18" s="233"/>
      <c r="LJT18" s="233"/>
      <c r="LJU18" s="233"/>
      <c r="LJV18" s="232"/>
      <c r="LJW18" s="233"/>
      <c r="LJX18" s="233"/>
      <c r="LJY18" s="233"/>
      <c r="LJZ18" s="233"/>
      <c r="LKA18" s="233"/>
      <c r="LKB18" s="233"/>
      <c r="LKC18" s="232"/>
      <c r="LKD18" s="233"/>
      <c r="LKE18" s="233"/>
      <c r="LKF18" s="233"/>
      <c r="LKG18" s="233"/>
      <c r="LKH18" s="233"/>
      <c r="LKI18" s="233"/>
      <c r="LKJ18" s="232"/>
      <c r="LKK18" s="233"/>
      <c r="LKL18" s="233"/>
      <c r="LKM18" s="233"/>
      <c r="LKN18" s="233"/>
      <c r="LKO18" s="233"/>
      <c r="LKP18" s="233"/>
      <c r="LKQ18" s="232"/>
      <c r="LKR18" s="233"/>
      <c r="LKS18" s="233"/>
      <c r="LKT18" s="233"/>
      <c r="LKU18" s="233"/>
      <c r="LKV18" s="233"/>
      <c r="LKW18" s="233"/>
      <c r="LKX18" s="232"/>
      <c r="LKY18" s="233"/>
      <c r="LKZ18" s="233"/>
      <c r="LLA18" s="233"/>
      <c r="LLB18" s="233"/>
      <c r="LLC18" s="233"/>
      <c r="LLD18" s="233"/>
      <c r="LLE18" s="232"/>
      <c r="LLF18" s="233"/>
      <c r="LLG18" s="233"/>
      <c r="LLH18" s="233"/>
      <c r="LLI18" s="233"/>
      <c r="LLJ18" s="233"/>
      <c r="LLK18" s="233"/>
      <c r="LLL18" s="232"/>
      <c r="LLM18" s="233"/>
      <c r="LLN18" s="233"/>
      <c r="LLO18" s="233"/>
      <c r="LLP18" s="233"/>
      <c r="LLQ18" s="233"/>
      <c r="LLR18" s="233"/>
      <c r="LLS18" s="232"/>
      <c r="LLT18" s="233"/>
      <c r="LLU18" s="233"/>
      <c r="LLV18" s="233"/>
      <c r="LLW18" s="233"/>
      <c r="LLX18" s="233"/>
      <c r="LLY18" s="233"/>
      <c r="LLZ18" s="232"/>
      <c r="LMA18" s="233"/>
      <c r="LMB18" s="233"/>
      <c r="LMC18" s="233"/>
      <c r="LMD18" s="233"/>
      <c r="LME18" s="233"/>
      <c r="LMF18" s="233"/>
      <c r="LMG18" s="232"/>
      <c r="LMH18" s="233"/>
      <c r="LMI18" s="233"/>
      <c r="LMJ18" s="233"/>
      <c r="LMK18" s="233"/>
      <c r="LML18" s="233"/>
      <c r="LMM18" s="233"/>
      <c r="LMN18" s="232"/>
      <c r="LMO18" s="233"/>
      <c r="LMP18" s="233"/>
      <c r="LMQ18" s="233"/>
      <c r="LMR18" s="233"/>
      <c r="LMS18" s="233"/>
      <c r="LMT18" s="233"/>
      <c r="LMU18" s="232"/>
      <c r="LMV18" s="233"/>
      <c r="LMW18" s="233"/>
      <c r="LMX18" s="233"/>
      <c r="LMY18" s="233"/>
      <c r="LMZ18" s="233"/>
      <c r="LNA18" s="233"/>
      <c r="LNB18" s="232"/>
      <c r="LNC18" s="233"/>
      <c r="LND18" s="233"/>
      <c r="LNE18" s="233"/>
      <c r="LNF18" s="233"/>
      <c r="LNG18" s="233"/>
      <c r="LNH18" s="233"/>
      <c r="LNI18" s="232"/>
      <c r="LNJ18" s="233"/>
      <c r="LNK18" s="233"/>
      <c r="LNL18" s="233"/>
      <c r="LNM18" s="233"/>
      <c r="LNN18" s="233"/>
      <c r="LNO18" s="233"/>
      <c r="LNP18" s="232"/>
      <c r="LNQ18" s="233"/>
      <c r="LNR18" s="233"/>
      <c r="LNS18" s="233"/>
      <c r="LNT18" s="233"/>
      <c r="LNU18" s="233"/>
      <c r="LNV18" s="233"/>
      <c r="LNW18" s="232"/>
      <c r="LNX18" s="233"/>
      <c r="LNY18" s="233"/>
      <c r="LNZ18" s="233"/>
      <c r="LOA18" s="233"/>
      <c r="LOB18" s="233"/>
      <c r="LOC18" s="233"/>
      <c r="LOD18" s="232"/>
      <c r="LOE18" s="233"/>
      <c r="LOF18" s="233"/>
      <c r="LOG18" s="233"/>
      <c r="LOH18" s="233"/>
      <c r="LOI18" s="233"/>
      <c r="LOJ18" s="233"/>
      <c r="LOK18" s="232"/>
      <c r="LOL18" s="233"/>
      <c r="LOM18" s="233"/>
      <c r="LON18" s="233"/>
      <c r="LOO18" s="233"/>
      <c r="LOP18" s="233"/>
      <c r="LOQ18" s="233"/>
      <c r="LOR18" s="232"/>
      <c r="LOS18" s="233"/>
      <c r="LOT18" s="233"/>
      <c r="LOU18" s="233"/>
      <c r="LOV18" s="233"/>
      <c r="LOW18" s="233"/>
      <c r="LOX18" s="233"/>
      <c r="LOY18" s="232"/>
      <c r="LOZ18" s="233"/>
      <c r="LPA18" s="233"/>
      <c r="LPB18" s="233"/>
      <c r="LPC18" s="233"/>
      <c r="LPD18" s="233"/>
      <c r="LPE18" s="233"/>
      <c r="LPF18" s="232"/>
      <c r="LPG18" s="233"/>
      <c r="LPH18" s="233"/>
      <c r="LPI18" s="233"/>
      <c r="LPJ18" s="233"/>
      <c r="LPK18" s="233"/>
      <c r="LPL18" s="233"/>
      <c r="LPM18" s="232"/>
      <c r="LPN18" s="233"/>
      <c r="LPO18" s="233"/>
      <c r="LPP18" s="233"/>
      <c r="LPQ18" s="233"/>
      <c r="LPR18" s="233"/>
      <c r="LPS18" s="233"/>
      <c r="LPT18" s="232"/>
      <c r="LPU18" s="233"/>
      <c r="LPV18" s="233"/>
      <c r="LPW18" s="233"/>
      <c r="LPX18" s="233"/>
      <c r="LPY18" s="233"/>
      <c r="LPZ18" s="233"/>
      <c r="LQA18" s="232"/>
      <c r="LQB18" s="233"/>
      <c r="LQC18" s="233"/>
      <c r="LQD18" s="233"/>
      <c r="LQE18" s="233"/>
      <c r="LQF18" s="233"/>
      <c r="LQG18" s="233"/>
      <c r="LQH18" s="232"/>
      <c r="LQI18" s="233"/>
      <c r="LQJ18" s="233"/>
      <c r="LQK18" s="233"/>
      <c r="LQL18" s="233"/>
      <c r="LQM18" s="233"/>
      <c r="LQN18" s="233"/>
      <c r="LQO18" s="232"/>
      <c r="LQP18" s="233"/>
      <c r="LQQ18" s="233"/>
      <c r="LQR18" s="233"/>
      <c r="LQS18" s="233"/>
      <c r="LQT18" s="233"/>
      <c r="LQU18" s="233"/>
      <c r="LQV18" s="232"/>
      <c r="LQW18" s="233"/>
      <c r="LQX18" s="233"/>
      <c r="LQY18" s="233"/>
      <c r="LQZ18" s="233"/>
      <c r="LRA18" s="233"/>
      <c r="LRB18" s="233"/>
      <c r="LRC18" s="232"/>
      <c r="LRD18" s="233"/>
      <c r="LRE18" s="233"/>
      <c r="LRF18" s="233"/>
      <c r="LRG18" s="233"/>
      <c r="LRH18" s="233"/>
      <c r="LRI18" s="233"/>
      <c r="LRJ18" s="232"/>
      <c r="LRK18" s="233"/>
      <c r="LRL18" s="233"/>
      <c r="LRM18" s="233"/>
      <c r="LRN18" s="233"/>
      <c r="LRO18" s="233"/>
      <c r="LRP18" s="233"/>
      <c r="LRQ18" s="232"/>
      <c r="LRR18" s="233"/>
      <c r="LRS18" s="233"/>
      <c r="LRT18" s="233"/>
      <c r="LRU18" s="233"/>
      <c r="LRV18" s="233"/>
      <c r="LRW18" s="233"/>
      <c r="LRX18" s="232"/>
      <c r="LRY18" s="233"/>
      <c r="LRZ18" s="233"/>
      <c r="LSA18" s="233"/>
      <c r="LSB18" s="233"/>
      <c r="LSC18" s="233"/>
      <c r="LSD18" s="233"/>
      <c r="LSE18" s="232"/>
      <c r="LSF18" s="233"/>
      <c r="LSG18" s="233"/>
      <c r="LSH18" s="233"/>
      <c r="LSI18" s="233"/>
      <c r="LSJ18" s="233"/>
      <c r="LSK18" s="233"/>
      <c r="LSL18" s="232"/>
      <c r="LSM18" s="233"/>
      <c r="LSN18" s="233"/>
      <c r="LSO18" s="233"/>
      <c r="LSP18" s="233"/>
      <c r="LSQ18" s="233"/>
      <c r="LSR18" s="233"/>
      <c r="LSS18" s="232"/>
      <c r="LST18" s="233"/>
      <c r="LSU18" s="233"/>
      <c r="LSV18" s="233"/>
      <c r="LSW18" s="233"/>
      <c r="LSX18" s="233"/>
      <c r="LSY18" s="233"/>
      <c r="LSZ18" s="232"/>
      <c r="LTA18" s="233"/>
      <c r="LTB18" s="233"/>
      <c r="LTC18" s="233"/>
      <c r="LTD18" s="233"/>
      <c r="LTE18" s="233"/>
      <c r="LTF18" s="233"/>
      <c r="LTG18" s="232"/>
      <c r="LTH18" s="233"/>
      <c r="LTI18" s="233"/>
      <c r="LTJ18" s="233"/>
      <c r="LTK18" s="233"/>
      <c r="LTL18" s="233"/>
      <c r="LTM18" s="233"/>
      <c r="LTN18" s="232"/>
      <c r="LTO18" s="233"/>
      <c r="LTP18" s="233"/>
      <c r="LTQ18" s="233"/>
      <c r="LTR18" s="233"/>
      <c r="LTS18" s="233"/>
      <c r="LTT18" s="233"/>
      <c r="LTU18" s="232"/>
      <c r="LTV18" s="233"/>
      <c r="LTW18" s="233"/>
      <c r="LTX18" s="233"/>
      <c r="LTY18" s="233"/>
      <c r="LTZ18" s="233"/>
      <c r="LUA18" s="233"/>
      <c r="LUB18" s="232"/>
      <c r="LUC18" s="233"/>
      <c r="LUD18" s="233"/>
      <c r="LUE18" s="233"/>
      <c r="LUF18" s="233"/>
      <c r="LUG18" s="233"/>
      <c r="LUH18" s="233"/>
      <c r="LUI18" s="232"/>
      <c r="LUJ18" s="233"/>
      <c r="LUK18" s="233"/>
      <c r="LUL18" s="233"/>
      <c r="LUM18" s="233"/>
      <c r="LUN18" s="233"/>
      <c r="LUO18" s="233"/>
      <c r="LUP18" s="232"/>
      <c r="LUQ18" s="233"/>
      <c r="LUR18" s="233"/>
      <c r="LUS18" s="233"/>
      <c r="LUT18" s="233"/>
      <c r="LUU18" s="233"/>
      <c r="LUV18" s="233"/>
      <c r="LUW18" s="232"/>
      <c r="LUX18" s="233"/>
      <c r="LUY18" s="233"/>
      <c r="LUZ18" s="233"/>
      <c r="LVA18" s="233"/>
      <c r="LVB18" s="233"/>
      <c r="LVC18" s="233"/>
      <c r="LVD18" s="232"/>
      <c r="LVE18" s="233"/>
      <c r="LVF18" s="233"/>
      <c r="LVG18" s="233"/>
      <c r="LVH18" s="233"/>
      <c r="LVI18" s="233"/>
      <c r="LVJ18" s="233"/>
      <c r="LVK18" s="232"/>
      <c r="LVL18" s="233"/>
      <c r="LVM18" s="233"/>
      <c r="LVN18" s="233"/>
      <c r="LVO18" s="233"/>
      <c r="LVP18" s="233"/>
      <c r="LVQ18" s="233"/>
      <c r="LVR18" s="232"/>
      <c r="LVS18" s="233"/>
      <c r="LVT18" s="233"/>
      <c r="LVU18" s="233"/>
      <c r="LVV18" s="233"/>
      <c r="LVW18" s="233"/>
      <c r="LVX18" s="233"/>
      <c r="LVY18" s="232"/>
      <c r="LVZ18" s="233"/>
      <c r="LWA18" s="233"/>
      <c r="LWB18" s="233"/>
      <c r="LWC18" s="233"/>
      <c r="LWD18" s="233"/>
      <c r="LWE18" s="233"/>
      <c r="LWF18" s="232"/>
      <c r="LWG18" s="233"/>
      <c r="LWH18" s="233"/>
      <c r="LWI18" s="233"/>
      <c r="LWJ18" s="233"/>
      <c r="LWK18" s="233"/>
      <c r="LWL18" s="233"/>
      <c r="LWM18" s="232"/>
      <c r="LWN18" s="233"/>
      <c r="LWO18" s="233"/>
      <c r="LWP18" s="233"/>
      <c r="LWQ18" s="233"/>
      <c r="LWR18" s="233"/>
      <c r="LWS18" s="233"/>
      <c r="LWT18" s="232"/>
      <c r="LWU18" s="233"/>
      <c r="LWV18" s="233"/>
      <c r="LWW18" s="233"/>
      <c r="LWX18" s="233"/>
      <c r="LWY18" s="233"/>
      <c r="LWZ18" s="233"/>
      <c r="LXA18" s="232"/>
      <c r="LXB18" s="233"/>
      <c r="LXC18" s="233"/>
      <c r="LXD18" s="233"/>
      <c r="LXE18" s="233"/>
      <c r="LXF18" s="233"/>
      <c r="LXG18" s="233"/>
      <c r="LXH18" s="232"/>
      <c r="LXI18" s="233"/>
      <c r="LXJ18" s="233"/>
      <c r="LXK18" s="233"/>
      <c r="LXL18" s="233"/>
      <c r="LXM18" s="233"/>
      <c r="LXN18" s="233"/>
      <c r="LXO18" s="232"/>
      <c r="LXP18" s="233"/>
      <c r="LXQ18" s="233"/>
      <c r="LXR18" s="233"/>
      <c r="LXS18" s="233"/>
      <c r="LXT18" s="233"/>
      <c r="LXU18" s="233"/>
      <c r="LXV18" s="232"/>
      <c r="LXW18" s="233"/>
      <c r="LXX18" s="233"/>
      <c r="LXY18" s="233"/>
      <c r="LXZ18" s="233"/>
      <c r="LYA18" s="233"/>
      <c r="LYB18" s="233"/>
      <c r="LYC18" s="232"/>
      <c r="LYD18" s="233"/>
      <c r="LYE18" s="233"/>
      <c r="LYF18" s="233"/>
      <c r="LYG18" s="233"/>
      <c r="LYH18" s="233"/>
      <c r="LYI18" s="233"/>
      <c r="LYJ18" s="232"/>
      <c r="LYK18" s="233"/>
      <c r="LYL18" s="233"/>
      <c r="LYM18" s="233"/>
      <c r="LYN18" s="233"/>
      <c r="LYO18" s="233"/>
      <c r="LYP18" s="233"/>
      <c r="LYQ18" s="232"/>
      <c r="LYR18" s="233"/>
      <c r="LYS18" s="233"/>
      <c r="LYT18" s="233"/>
      <c r="LYU18" s="233"/>
      <c r="LYV18" s="233"/>
      <c r="LYW18" s="233"/>
      <c r="LYX18" s="232"/>
      <c r="LYY18" s="233"/>
      <c r="LYZ18" s="233"/>
      <c r="LZA18" s="233"/>
      <c r="LZB18" s="233"/>
      <c r="LZC18" s="233"/>
      <c r="LZD18" s="233"/>
      <c r="LZE18" s="232"/>
      <c r="LZF18" s="233"/>
      <c r="LZG18" s="233"/>
      <c r="LZH18" s="233"/>
      <c r="LZI18" s="233"/>
      <c r="LZJ18" s="233"/>
      <c r="LZK18" s="233"/>
      <c r="LZL18" s="232"/>
      <c r="LZM18" s="233"/>
      <c r="LZN18" s="233"/>
      <c r="LZO18" s="233"/>
      <c r="LZP18" s="233"/>
      <c r="LZQ18" s="233"/>
      <c r="LZR18" s="233"/>
      <c r="LZS18" s="232"/>
      <c r="LZT18" s="233"/>
      <c r="LZU18" s="233"/>
      <c r="LZV18" s="233"/>
      <c r="LZW18" s="233"/>
      <c r="LZX18" s="233"/>
      <c r="LZY18" s="233"/>
      <c r="LZZ18" s="232"/>
      <c r="MAA18" s="233"/>
      <c r="MAB18" s="233"/>
      <c r="MAC18" s="233"/>
      <c r="MAD18" s="233"/>
      <c r="MAE18" s="233"/>
      <c r="MAF18" s="233"/>
      <c r="MAG18" s="232"/>
      <c r="MAH18" s="233"/>
      <c r="MAI18" s="233"/>
      <c r="MAJ18" s="233"/>
      <c r="MAK18" s="233"/>
      <c r="MAL18" s="233"/>
      <c r="MAM18" s="233"/>
      <c r="MAN18" s="232"/>
      <c r="MAO18" s="233"/>
      <c r="MAP18" s="233"/>
      <c r="MAQ18" s="233"/>
      <c r="MAR18" s="233"/>
      <c r="MAS18" s="233"/>
      <c r="MAT18" s="233"/>
      <c r="MAU18" s="232"/>
      <c r="MAV18" s="233"/>
      <c r="MAW18" s="233"/>
      <c r="MAX18" s="233"/>
      <c r="MAY18" s="233"/>
      <c r="MAZ18" s="233"/>
      <c r="MBA18" s="233"/>
      <c r="MBB18" s="232"/>
      <c r="MBC18" s="233"/>
      <c r="MBD18" s="233"/>
      <c r="MBE18" s="233"/>
      <c r="MBF18" s="233"/>
      <c r="MBG18" s="233"/>
      <c r="MBH18" s="233"/>
      <c r="MBI18" s="232"/>
      <c r="MBJ18" s="233"/>
      <c r="MBK18" s="233"/>
      <c r="MBL18" s="233"/>
      <c r="MBM18" s="233"/>
      <c r="MBN18" s="233"/>
      <c r="MBO18" s="233"/>
      <c r="MBP18" s="232"/>
      <c r="MBQ18" s="233"/>
      <c r="MBR18" s="233"/>
      <c r="MBS18" s="233"/>
      <c r="MBT18" s="233"/>
      <c r="MBU18" s="233"/>
      <c r="MBV18" s="233"/>
      <c r="MBW18" s="232"/>
      <c r="MBX18" s="233"/>
      <c r="MBY18" s="233"/>
      <c r="MBZ18" s="233"/>
      <c r="MCA18" s="233"/>
      <c r="MCB18" s="233"/>
      <c r="MCC18" s="233"/>
      <c r="MCD18" s="232"/>
      <c r="MCE18" s="233"/>
      <c r="MCF18" s="233"/>
      <c r="MCG18" s="233"/>
      <c r="MCH18" s="233"/>
      <c r="MCI18" s="233"/>
      <c r="MCJ18" s="233"/>
      <c r="MCK18" s="232"/>
      <c r="MCL18" s="233"/>
      <c r="MCM18" s="233"/>
      <c r="MCN18" s="233"/>
      <c r="MCO18" s="233"/>
      <c r="MCP18" s="233"/>
      <c r="MCQ18" s="233"/>
      <c r="MCR18" s="232"/>
      <c r="MCS18" s="233"/>
      <c r="MCT18" s="233"/>
      <c r="MCU18" s="233"/>
      <c r="MCV18" s="233"/>
      <c r="MCW18" s="233"/>
      <c r="MCX18" s="233"/>
      <c r="MCY18" s="232"/>
      <c r="MCZ18" s="233"/>
      <c r="MDA18" s="233"/>
      <c r="MDB18" s="233"/>
      <c r="MDC18" s="233"/>
      <c r="MDD18" s="233"/>
      <c r="MDE18" s="233"/>
      <c r="MDF18" s="232"/>
      <c r="MDG18" s="233"/>
      <c r="MDH18" s="233"/>
      <c r="MDI18" s="233"/>
      <c r="MDJ18" s="233"/>
      <c r="MDK18" s="233"/>
      <c r="MDL18" s="233"/>
      <c r="MDM18" s="232"/>
      <c r="MDN18" s="233"/>
      <c r="MDO18" s="233"/>
      <c r="MDP18" s="233"/>
      <c r="MDQ18" s="233"/>
      <c r="MDR18" s="233"/>
      <c r="MDS18" s="233"/>
      <c r="MDT18" s="232"/>
      <c r="MDU18" s="233"/>
      <c r="MDV18" s="233"/>
      <c r="MDW18" s="233"/>
      <c r="MDX18" s="233"/>
      <c r="MDY18" s="233"/>
      <c r="MDZ18" s="233"/>
      <c r="MEA18" s="232"/>
      <c r="MEB18" s="233"/>
      <c r="MEC18" s="233"/>
      <c r="MED18" s="233"/>
      <c r="MEE18" s="233"/>
      <c r="MEF18" s="233"/>
      <c r="MEG18" s="233"/>
      <c r="MEH18" s="232"/>
      <c r="MEI18" s="233"/>
      <c r="MEJ18" s="233"/>
      <c r="MEK18" s="233"/>
      <c r="MEL18" s="233"/>
      <c r="MEM18" s="233"/>
      <c r="MEN18" s="233"/>
      <c r="MEO18" s="232"/>
      <c r="MEP18" s="233"/>
      <c r="MEQ18" s="233"/>
      <c r="MER18" s="233"/>
      <c r="MES18" s="233"/>
      <c r="MET18" s="233"/>
      <c r="MEU18" s="233"/>
      <c r="MEV18" s="232"/>
      <c r="MEW18" s="233"/>
      <c r="MEX18" s="233"/>
      <c r="MEY18" s="233"/>
      <c r="MEZ18" s="233"/>
      <c r="MFA18" s="233"/>
      <c r="MFB18" s="233"/>
      <c r="MFC18" s="232"/>
      <c r="MFD18" s="233"/>
      <c r="MFE18" s="233"/>
      <c r="MFF18" s="233"/>
      <c r="MFG18" s="233"/>
      <c r="MFH18" s="233"/>
      <c r="MFI18" s="233"/>
      <c r="MFJ18" s="232"/>
      <c r="MFK18" s="233"/>
      <c r="MFL18" s="233"/>
      <c r="MFM18" s="233"/>
      <c r="MFN18" s="233"/>
      <c r="MFO18" s="233"/>
      <c r="MFP18" s="233"/>
      <c r="MFQ18" s="232"/>
      <c r="MFR18" s="233"/>
      <c r="MFS18" s="233"/>
      <c r="MFT18" s="233"/>
      <c r="MFU18" s="233"/>
      <c r="MFV18" s="233"/>
      <c r="MFW18" s="233"/>
      <c r="MFX18" s="232"/>
      <c r="MFY18" s="233"/>
      <c r="MFZ18" s="233"/>
      <c r="MGA18" s="233"/>
      <c r="MGB18" s="233"/>
      <c r="MGC18" s="233"/>
      <c r="MGD18" s="233"/>
      <c r="MGE18" s="232"/>
      <c r="MGF18" s="233"/>
      <c r="MGG18" s="233"/>
      <c r="MGH18" s="233"/>
      <c r="MGI18" s="233"/>
      <c r="MGJ18" s="233"/>
      <c r="MGK18" s="233"/>
      <c r="MGL18" s="232"/>
      <c r="MGM18" s="233"/>
      <c r="MGN18" s="233"/>
      <c r="MGO18" s="233"/>
      <c r="MGP18" s="233"/>
      <c r="MGQ18" s="233"/>
      <c r="MGR18" s="233"/>
      <c r="MGS18" s="232"/>
      <c r="MGT18" s="233"/>
      <c r="MGU18" s="233"/>
      <c r="MGV18" s="233"/>
      <c r="MGW18" s="233"/>
      <c r="MGX18" s="233"/>
      <c r="MGY18" s="233"/>
      <c r="MGZ18" s="232"/>
      <c r="MHA18" s="233"/>
      <c r="MHB18" s="233"/>
      <c r="MHC18" s="233"/>
      <c r="MHD18" s="233"/>
      <c r="MHE18" s="233"/>
      <c r="MHF18" s="233"/>
      <c r="MHG18" s="232"/>
      <c r="MHH18" s="233"/>
      <c r="MHI18" s="233"/>
      <c r="MHJ18" s="233"/>
      <c r="MHK18" s="233"/>
      <c r="MHL18" s="233"/>
      <c r="MHM18" s="233"/>
      <c r="MHN18" s="232"/>
      <c r="MHO18" s="233"/>
      <c r="MHP18" s="233"/>
      <c r="MHQ18" s="233"/>
      <c r="MHR18" s="233"/>
      <c r="MHS18" s="233"/>
      <c r="MHT18" s="233"/>
      <c r="MHU18" s="232"/>
      <c r="MHV18" s="233"/>
      <c r="MHW18" s="233"/>
      <c r="MHX18" s="233"/>
      <c r="MHY18" s="233"/>
      <c r="MHZ18" s="233"/>
      <c r="MIA18" s="233"/>
      <c r="MIB18" s="232"/>
      <c r="MIC18" s="233"/>
      <c r="MID18" s="233"/>
      <c r="MIE18" s="233"/>
      <c r="MIF18" s="233"/>
      <c r="MIG18" s="233"/>
      <c r="MIH18" s="233"/>
      <c r="MII18" s="232"/>
      <c r="MIJ18" s="233"/>
      <c r="MIK18" s="233"/>
      <c r="MIL18" s="233"/>
      <c r="MIM18" s="233"/>
      <c r="MIN18" s="233"/>
      <c r="MIO18" s="233"/>
      <c r="MIP18" s="232"/>
      <c r="MIQ18" s="233"/>
      <c r="MIR18" s="233"/>
      <c r="MIS18" s="233"/>
      <c r="MIT18" s="233"/>
      <c r="MIU18" s="233"/>
      <c r="MIV18" s="233"/>
      <c r="MIW18" s="232"/>
      <c r="MIX18" s="233"/>
      <c r="MIY18" s="233"/>
      <c r="MIZ18" s="233"/>
      <c r="MJA18" s="233"/>
      <c r="MJB18" s="233"/>
      <c r="MJC18" s="233"/>
      <c r="MJD18" s="232"/>
      <c r="MJE18" s="233"/>
      <c r="MJF18" s="233"/>
      <c r="MJG18" s="233"/>
      <c r="MJH18" s="233"/>
      <c r="MJI18" s="233"/>
      <c r="MJJ18" s="233"/>
      <c r="MJK18" s="232"/>
      <c r="MJL18" s="233"/>
      <c r="MJM18" s="233"/>
      <c r="MJN18" s="233"/>
      <c r="MJO18" s="233"/>
      <c r="MJP18" s="233"/>
      <c r="MJQ18" s="233"/>
      <c r="MJR18" s="232"/>
      <c r="MJS18" s="233"/>
      <c r="MJT18" s="233"/>
      <c r="MJU18" s="233"/>
      <c r="MJV18" s="233"/>
      <c r="MJW18" s="233"/>
      <c r="MJX18" s="233"/>
      <c r="MJY18" s="232"/>
      <c r="MJZ18" s="233"/>
      <c r="MKA18" s="233"/>
      <c r="MKB18" s="233"/>
      <c r="MKC18" s="233"/>
      <c r="MKD18" s="233"/>
      <c r="MKE18" s="233"/>
      <c r="MKF18" s="232"/>
      <c r="MKG18" s="233"/>
      <c r="MKH18" s="233"/>
      <c r="MKI18" s="233"/>
      <c r="MKJ18" s="233"/>
      <c r="MKK18" s="233"/>
      <c r="MKL18" s="233"/>
      <c r="MKM18" s="232"/>
      <c r="MKN18" s="233"/>
      <c r="MKO18" s="233"/>
      <c r="MKP18" s="233"/>
      <c r="MKQ18" s="233"/>
      <c r="MKR18" s="233"/>
      <c r="MKS18" s="233"/>
      <c r="MKT18" s="232"/>
      <c r="MKU18" s="233"/>
      <c r="MKV18" s="233"/>
      <c r="MKW18" s="233"/>
      <c r="MKX18" s="233"/>
      <c r="MKY18" s="233"/>
      <c r="MKZ18" s="233"/>
      <c r="MLA18" s="232"/>
      <c r="MLB18" s="233"/>
      <c r="MLC18" s="233"/>
      <c r="MLD18" s="233"/>
      <c r="MLE18" s="233"/>
      <c r="MLF18" s="233"/>
      <c r="MLG18" s="233"/>
      <c r="MLH18" s="232"/>
      <c r="MLI18" s="233"/>
      <c r="MLJ18" s="233"/>
      <c r="MLK18" s="233"/>
      <c r="MLL18" s="233"/>
      <c r="MLM18" s="233"/>
      <c r="MLN18" s="233"/>
      <c r="MLO18" s="232"/>
      <c r="MLP18" s="233"/>
      <c r="MLQ18" s="233"/>
      <c r="MLR18" s="233"/>
      <c r="MLS18" s="233"/>
      <c r="MLT18" s="233"/>
      <c r="MLU18" s="233"/>
      <c r="MLV18" s="232"/>
      <c r="MLW18" s="233"/>
      <c r="MLX18" s="233"/>
      <c r="MLY18" s="233"/>
      <c r="MLZ18" s="233"/>
      <c r="MMA18" s="233"/>
      <c r="MMB18" s="233"/>
      <c r="MMC18" s="232"/>
      <c r="MMD18" s="233"/>
      <c r="MME18" s="233"/>
      <c r="MMF18" s="233"/>
      <c r="MMG18" s="233"/>
      <c r="MMH18" s="233"/>
      <c r="MMI18" s="233"/>
      <c r="MMJ18" s="232"/>
      <c r="MMK18" s="233"/>
      <c r="MML18" s="233"/>
      <c r="MMM18" s="233"/>
      <c r="MMN18" s="233"/>
      <c r="MMO18" s="233"/>
      <c r="MMP18" s="233"/>
      <c r="MMQ18" s="232"/>
      <c r="MMR18" s="233"/>
      <c r="MMS18" s="233"/>
      <c r="MMT18" s="233"/>
      <c r="MMU18" s="233"/>
      <c r="MMV18" s="233"/>
      <c r="MMW18" s="233"/>
      <c r="MMX18" s="232"/>
      <c r="MMY18" s="233"/>
      <c r="MMZ18" s="233"/>
      <c r="MNA18" s="233"/>
      <c r="MNB18" s="233"/>
      <c r="MNC18" s="233"/>
      <c r="MND18" s="233"/>
      <c r="MNE18" s="232"/>
      <c r="MNF18" s="233"/>
      <c r="MNG18" s="233"/>
      <c r="MNH18" s="233"/>
      <c r="MNI18" s="233"/>
      <c r="MNJ18" s="233"/>
      <c r="MNK18" s="233"/>
      <c r="MNL18" s="232"/>
      <c r="MNM18" s="233"/>
      <c r="MNN18" s="233"/>
      <c r="MNO18" s="233"/>
      <c r="MNP18" s="233"/>
      <c r="MNQ18" s="233"/>
      <c r="MNR18" s="233"/>
      <c r="MNS18" s="232"/>
      <c r="MNT18" s="233"/>
      <c r="MNU18" s="233"/>
      <c r="MNV18" s="233"/>
      <c r="MNW18" s="233"/>
      <c r="MNX18" s="233"/>
      <c r="MNY18" s="233"/>
      <c r="MNZ18" s="232"/>
      <c r="MOA18" s="233"/>
      <c r="MOB18" s="233"/>
      <c r="MOC18" s="233"/>
      <c r="MOD18" s="233"/>
      <c r="MOE18" s="233"/>
      <c r="MOF18" s="233"/>
      <c r="MOG18" s="232"/>
      <c r="MOH18" s="233"/>
      <c r="MOI18" s="233"/>
      <c r="MOJ18" s="233"/>
      <c r="MOK18" s="233"/>
      <c r="MOL18" s="233"/>
      <c r="MOM18" s="233"/>
      <c r="MON18" s="232"/>
      <c r="MOO18" s="233"/>
      <c r="MOP18" s="233"/>
      <c r="MOQ18" s="233"/>
      <c r="MOR18" s="233"/>
      <c r="MOS18" s="233"/>
      <c r="MOT18" s="233"/>
      <c r="MOU18" s="232"/>
      <c r="MOV18" s="233"/>
      <c r="MOW18" s="233"/>
      <c r="MOX18" s="233"/>
      <c r="MOY18" s="233"/>
      <c r="MOZ18" s="233"/>
      <c r="MPA18" s="233"/>
      <c r="MPB18" s="232"/>
      <c r="MPC18" s="233"/>
      <c r="MPD18" s="233"/>
      <c r="MPE18" s="233"/>
      <c r="MPF18" s="233"/>
      <c r="MPG18" s="233"/>
      <c r="MPH18" s="233"/>
      <c r="MPI18" s="232"/>
      <c r="MPJ18" s="233"/>
      <c r="MPK18" s="233"/>
      <c r="MPL18" s="233"/>
      <c r="MPM18" s="233"/>
      <c r="MPN18" s="233"/>
      <c r="MPO18" s="233"/>
      <c r="MPP18" s="232"/>
      <c r="MPQ18" s="233"/>
      <c r="MPR18" s="233"/>
      <c r="MPS18" s="233"/>
      <c r="MPT18" s="233"/>
      <c r="MPU18" s="233"/>
      <c r="MPV18" s="233"/>
      <c r="MPW18" s="232"/>
      <c r="MPX18" s="233"/>
      <c r="MPY18" s="233"/>
      <c r="MPZ18" s="233"/>
      <c r="MQA18" s="233"/>
      <c r="MQB18" s="233"/>
      <c r="MQC18" s="233"/>
      <c r="MQD18" s="232"/>
      <c r="MQE18" s="233"/>
      <c r="MQF18" s="233"/>
      <c r="MQG18" s="233"/>
      <c r="MQH18" s="233"/>
      <c r="MQI18" s="233"/>
      <c r="MQJ18" s="233"/>
      <c r="MQK18" s="232"/>
      <c r="MQL18" s="233"/>
      <c r="MQM18" s="233"/>
      <c r="MQN18" s="233"/>
      <c r="MQO18" s="233"/>
      <c r="MQP18" s="233"/>
      <c r="MQQ18" s="233"/>
      <c r="MQR18" s="232"/>
      <c r="MQS18" s="233"/>
      <c r="MQT18" s="233"/>
      <c r="MQU18" s="233"/>
      <c r="MQV18" s="233"/>
      <c r="MQW18" s="233"/>
      <c r="MQX18" s="233"/>
      <c r="MQY18" s="232"/>
      <c r="MQZ18" s="233"/>
      <c r="MRA18" s="233"/>
      <c r="MRB18" s="233"/>
      <c r="MRC18" s="233"/>
      <c r="MRD18" s="233"/>
      <c r="MRE18" s="233"/>
      <c r="MRF18" s="232"/>
      <c r="MRG18" s="233"/>
      <c r="MRH18" s="233"/>
      <c r="MRI18" s="233"/>
      <c r="MRJ18" s="233"/>
      <c r="MRK18" s="233"/>
      <c r="MRL18" s="233"/>
      <c r="MRM18" s="232"/>
      <c r="MRN18" s="233"/>
      <c r="MRO18" s="233"/>
      <c r="MRP18" s="233"/>
      <c r="MRQ18" s="233"/>
      <c r="MRR18" s="233"/>
      <c r="MRS18" s="233"/>
      <c r="MRT18" s="232"/>
      <c r="MRU18" s="233"/>
      <c r="MRV18" s="233"/>
      <c r="MRW18" s="233"/>
      <c r="MRX18" s="233"/>
      <c r="MRY18" s="233"/>
      <c r="MRZ18" s="233"/>
      <c r="MSA18" s="232"/>
      <c r="MSB18" s="233"/>
      <c r="MSC18" s="233"/>
      <c r="MSD18" s="233"/>
      <c r="MSE18" s="233"/>
      <c r="MSF18" s="233"/>
      <c r="MSG18" s="233"/>
      <c r="MSH18" s="232"/>
      <c r="MSI18" s="233"/>
      <c r="MSJ18" s="233"/>
      <c r="MSK18" s="233"/>
      <c r="MSL18" s="233"/>
      <c r="MSM18" s="233"/>
      <c r="MSN18" s="233"/>
      <c r="MSO18" s="232"/>
      <c r="MSP18" s="233"/>
      <c r="MSQ18" s="233"/>
      <c r="MSR18" s="233"/>
      <c r="MSS18" s="233"/>
      <c r="MST18" s="233"/>
      <c r="MSU18" s="233"/>
      <c r="MSV18" s="232"/>
      <c r="MSW18" s="233"/>
      <c r="MSX18" s="233"/>
      <c r="MSY18" s="233"/>
      <c r="MSZ18" s="233"/>
      <c r="MTA18" s="233"/>
      <c r="MTB18" s="233"/>
      <c r="MTC18" s="232"/>
      <c r="MTD18" s="233"/>
      <c r="MTE18" s="233"/>
      <c r="MTF18" s="233"/>
      <c r="MTG18" s="233"/>
      <c r="MTH18" s="233"/>
      <c r="MTI18" s="233"/>
      <c r="MTJ18" s="232"/>
      <c r="MTK18" s="233"/>
      <c r="MTL18" s="233"/>
      <c r="MTM18" s="233"/>
      <c r="MTN18" s="233"/>
      <c r="MTO18" s="233"/>
      <c r="MTP18" s="233"/>
      <c r="MTQ18" s="232"/>
      <c r="MTR18" s="233"/>
      <c r="MTS18" s="233"/>
      <c r="MTT18" s="233"/>
      <c r="MTU18" s="233"/>
      <c r="MTV18" s="233"/>
      <c r="MTW18" s="233"/>
      <c r="MTX18" s="232"/>
      <c r="MTY18" s="233"/>
      <c r="MTZ18" s="233"/>
      <c r="MUA18" s="233"/>
      <c r="MUB18" s="233"/>
      <c r="MUC18" s="233"/>
      <c r="MUD18" s="233"/>
      <c r="MUE18" s="232"/>
      <c r="MUF18" s="233"/>
      <c r="MUG18" s="233"/>
      <c r="MUH18" s="233"/>
      <c r="MUI18" s="233"/>
      <c r="MUJ18" s="233"/>
      <c r="MUK18" s="233"/>
      <c r="MUL18" s="232"/>
      <c r="MUM18" s="233"/>
      <c r="MUN18" s="233"/>
      <c r="MUO18" s="233"/>
      <c r="MUP18" s="233"/>
      <c r="MUQ18" s="233"/>
      <c r="MUR18" s="233"/>
      <c r="MUS18" s="232"/>
      <c r="MUT18" s="233"/>
      <c r="MUU18" s="233"/>
      <c r="MUV18" s="233"/>
      <c r="MUW18" s="233"/>
      <c r="MUX18" s="233"/>
      <c r="MUY18" s="233"/>
      <c r="MUZ18" s="232"/>
      <c r="MVA18" s="233"/>
      <c r="MVB18" s="233"/>
      <c r="MVC18" s="233"/>
      <c r="MVD18" s="233"/>
      <c r="MVE18" s="233"/>
      <c r="MVF18" s="233"/>
      <c r="MVG18" s="232"/>
      <c r="MVH18" s="233"/>
      <c r="MVI18" s="233"/>
      <c r="MVJ18" s="233"/>
      <c r="MVK18" s="233"/>
      <c r="MVL18" s="233"/>
      <c r="MVM18" s="233"/>
      <c r="MVN18" s="232"/>
      <c r="MVO18" s="233"/>
      <c r="MVP18" s="233"/>
      <c r="MVQ18" s="233"/>
      <c r="MVR18" s="233"/>
      <c r="MVS18" s="233"/>
      <c r="MVT18" s="233"/>
      <c r="MVU18" s="232"/>
      <c r="MVV18" s="233"/>
      <c r="MVW18" s="233"/>
      <c r="MVX18" s="233"/>
      <c r="MVY18" s="233"/>
      <c r="MVZ18" s="233"/>
      <c r="MWA18" s="233"/>
      <c r="MWB18" s="232"/>
      <c r="MWC18" s="233"/>
      <c r="MWD18" s="233"/>
      <c r="MWE18" s="233"/>
      <c r="MWF18" s="233"/>
      <c r="MWG18" s="233"/>
      <c r="MWH18" s="233"/>
      <c r="MWI18" s="232"/>
      <c r="MWJ18" s="233"/>
      <c r="MWK18" s="233"/>
      <c r="MWL18" s="233"/>
      <c r="MWM18" s="233"/>
      <c r="MWN18" s="233"/>
      <c r="MWO18" s="233"/>
      <c r="MWP18" s="232"/>
      <c r="MWQ18" s="233"/>
      <c r="MWR18" s="233"/>
      <c r="MWS18" s="233"/>
      <c r="MWT18" s="233"/>
      <c r="MWU18" s="233"/>
      <c r="MWV18" s="233"/>
      <c r="MWW18" s="232"/>
      <c r="MWX18" s="233"/>
      <c r="MWY18" s="233"/>
      <c r="MWZ18" s="233"/>
      <c r="MXA18" s="233"/>
      <c r="MXB18" s="233"/>
      <c r="MXC18" s="233"/>
      <c r="MXD18" s="232"/>
      <c r="MXE18" s="233"/>
      <c r="MXF18" s="233"/>
      <c r="MXG18" s="233"/>
      <c r="MXH18" s="233"/>
      <c r="MXI18" s="233"/>
      <c r="MXJ18" s="233"/>
      <c r="MXK18" s="232"/>
      <c r="MXL18" s="233"/>
      <c r="MXM18" s="233"/>
      <c r="MXN18" s="233"/>
      <c r="MXO18" s="233"/>
      <c r="MXP18" s="233"/>
      <c r="MXQ18" s="233"/>
      <c r="MXR18" s="232"/>
      <c r="MXS18" s="233"/>
      <c r="MXT18" s="233"/>
      <c r="MXU18" s="233"/>
      <c r="MXV18" s="233"/>
      <c r="MXW18" s="233"/>
      <c r="MXX18" s="233"/>
      <c r="MXY18" s="232"/>
      <c r="MXZ18" s="233"/>
      <c r="MYA18" s="233"/>
      <c r="MYB18" s="233"/>
      <c r="MYC18" s="233"/>
      <c r="MYD18" s="233"/>
      <c r="MYE18" s="233"/>
      <c r="MYF18" s="232"/>
      <c r="MYG18" s="233"/>
      <c r="MYH18" s="233"/>
      <c r="MYI18" s="233"/>
      <c r="MYJ18" s="233"/>
      <c r="MYK18" s="233"/>
      <c r="MYL18" s="233"/>
      <c r="MYM18" s="232"/>
      <c r="MYN18" s="233"/>
      <c r="MYO18" s="233"/>
      <c r="MYP18" s="233"/>
      <c r="MYQ18" s="233"/>
      <c r="MYR18" s="233"/>
      <c r="MYS18" s="233"/>
      <c r="MYT18" s="232"/>
      <c r="MYU18" s="233"/>
      <c r="MYV18" s="233"/>
      <c r="MYW18" s="233"/>
      <c r="MYX18" s="233"/>
      <c r="MYY18" s="233"/>
      <c r="MYZ18" s="233"/>
      <c r="MZA18" s="232"/>
      <c r="MZB18" s="233"/>
      <c r="MZC18" s="233"/>
      <c r="MZD18" s="233"/>
      <c r="MZE18" s="233"/>
      <c r="MZF18" s="233"/>
      <c r="MZG18" s="233"/>
      <c r="MZH18" s="232"/>
      <c r="MZI18" s="233"/>
      <c r="MZJ18" s="233"/>
      <c r="MZK18" s="233"/>
      <c r="MZL18" s="233"/>
      <c r="MZM18" s="233"/>
      <c r="MZN18" s="233"/>
      <c r="MZO18" s="232"/>
      <c r="MZP18" s="233"/>
      <c r="MZQ18" s="233"/>
      <c r="MZR18" s="233"/>
      <c r="MZS18" s="233"/>
      <c r="MZT18" s="233"/>
      <c r="MZU18" s="233"/>
      <c r="MZV18" s="232"/>
      <c r="MZW18" s="233"/>
      <c r="MZX18" s="233"/>
      <c r="MZY18" s="233"/>
      <c r="MZZ18" s="233"/>
      <c r="NAA18" s="233"/>
      <c r="NAB18" s="233"/>
      <c r="NAC18" s="232"/>
      <c r="NAD18" s="233"/>
      <c r="NAE18" s="233"/>
      <c r="NAF18" s="233"/>
      <c r="NAG18" s="233"/>
      <c r="NAH18" s="233"/>
      <c r="NAI18" s="233"/>
      <c r="NAJ18" s="232"/>
      <c r="NAK18" s="233"/>
      <c r="NAL18" s="233"/>
      <c r="NAM18" s="233"/>
      <c r="NAN18" s="233"/>
      <c r="NAO18" s="233"/>
      <c r="NAP18" s="233"/>
      <c r="NAQ18" s="232"/>
      <c r="NAR18" s="233"/>
      <c r="NAS18" s="233"/>
      <c r="NAT18" s="233"/>
      <c r="NAU18" s="233"/>
      <c r="NAV18" s="233"/>
      <c r="NAW18" s="233"/>
      <c r="NAX18" s="232"/>
      <c r="NAY18" s="233"/>
      <c r="NAZ18" s="233"/>
      <c r="NBA18" s="233"/>
      <c r="NBB18" s="233"/>
      <c r="NBC18" s="233"/>
      <c r="NBD18" s="233"/>
      <c r="NBE18" s="232"/>
      <c r="NBF18" s="233"/>
      <c r="NBG18" s="233"/>
      <c r="NBH18" s="233"/>
      <c r="NBI18" s="233"/>
      <c r="NBJ18" s="233"/>
      <c r="NBK18" s="233"/>
      <c r="NBL18" s="232"/>
      <c r="NBM18" s="233"/>
      <c r="NBN18" s="233"/>
      <c r="NBO18" s="233"/>
      <c r="NBP18" s="233"/>
      <c r="NBQ18" s="233"/>
      <c r="NBR18" s="233"/>
      <c r="NBS18" s="232"/>
      <c r="NBT18" s="233"/>
      <c r="NBU18" s="233"/>
      <c r="NBV18" s="233"/>
      <c r="NBW18" s="233"/>
      <c r="NBX18" s="233"/>
      <c r="NBY18" s="233"/>
      <c r="NBZ18" s="232"/>
      <c r="NCA18" s="233"/>
      <c r="NCB18" s="233"/>
      <c r="NCC18" s="233"/>
      <c r="NCD18" s="233"/>
      <c r="NCE18" s="233"/>
      <c r="NCF18" s="233"/>
      <c r="NCG18" s="232"/>
      <c r="NCH18" s="233"/>
      <c r="NCI18" s="233"/>
      <c r="NCJ18" s="233"/>
      <c r="NCK18" s="233"/>
      <c r="NCL18" s="233"/>
      <c r="NCM18" s="233"/>
      <c r="NCN18" s="232"/>
      <c r="NCO18" s="233"/>
      <c r="NCP18" s="233"/>
      <c r="NCQ18" s="233"/>
      <c r="NCR18" s="233"/>
      <c r="NCS18" s="233"/>
      <c r="NCT18" s="233"/>
      <c r="NCU18" s="232"/>
      <c r="NCV18" s="233"/>
      <c r="NCW18" s="233"/>
      <c r="NCX18" s="233"/>
      <c r="NCY18" s="233"/>
      <c r="NCZ18" s="233"/>
      <c r="NDA18" s="233"/>
      <c r="NDB18" s="232"/>
      <c r="NDC18" s="233"/>
      <c r="NDD18" s="233"/>
      <c r="NDE18" s="233"/>
      <c r="NDF18" s="233"/>
      <c r="NDG18" s="233"/>
      <c r="NDH18" s="233"/>
      <c r="NDI18" s="232"/>
      <c r="NDJ18" s="233"/>
      <c r="NDK18" s="233"/>
      <c r="NDL18" s="233"/>
      <c r="NDM18" s="233"/>
      <c r="NDN18" s="233"/>
      <c r="NDO18" s="233"/>
      <c r="NDP18" s="232"/>
      <c r="NDQ18" s="233"/>
      <c r="NDR18" s="233"/>
      <c r="NDS18" s="233"/>
      <c r="NDT18" s="233"/>
      <c r="NDU18" s="233"/>
      <c r="NDV18" s="233"/>
      <c r="NDW18" s="232"/>
      <c r="NDX18" s="233"/>
      <c r="NDY18" s="233"/>
      <c r="NDZ18" s="233"/>
      <c r="NEA18" s="233"/>
      <c r="NEB18" s="233"/>
      <c r="NEC18" s="233"/>
      <c r="NED18" s="232"/>
      <c r="NEE18" s="233"/>
      <c r="NEF18" s="233"/>
      <c r="NEG18" s="233"/>
      <c r="NEH18" s="233"/>
      <c r="NEI18" s="233"/>
      <c r="NEJ18" s="233"/>
      <c r="NEK18" s="232"/>
      <c r="NEL18" s="233"/>
      <c r="NEM18" s="233"/>
      <c r="NEN18" s="233"/>
      <c r="NEO18" s="233"/>
      <c r="NEP18" s="233"/>
      <c r="NEQ18" s="233"/>
      <c r="NER18" s="232"/>
      <c r="NES18" s="233"/>
      <c r="NET18" s="233"/>
      <c r="NEU18" s="233"/>
      <c r="NEV18" s="233"/>
      <c r="NEW18" s="233"/>
      <c r="NEX18" s="233"/>
      <c r="NEY18" s="232"/>
      <c r="NEZ18" s="233"/>
      <c r="NFA18" s="233"/>
      <c r="NFB18" s="233"/>
      <c r="NFC18" s="233"/>
      <c r="NFD18" s="233"/>
      <c r="NFE18" s="233"/>
      <c r="NFF18" s="232"/>
      <c r="NFG18" s="233"/>
      <c r="NFH18" s="233"/>
      <c r="NFI18" s="233"/>
      <c r="NFJ18" s="233"/>
      <c r="NFK18" s="233"/>
      <c r="NFL18" s="233"/>
      <c r="NFM18" s="232"/>
      <c r="NFN18" s="233"/>
      <c r="NFO18" s="233"/>
      <c r="NFP18" s="233"/>
      <c r="NFQ18" s="233"/>
      <c r="NFR18" s="233"/>
      <c r="NFS18" s="233"/>
      <c r="NFT18" s="232"/>
      <c r="NFU18" s="233"/>
      <c r="NFV18" s="233"/>
      <c r="NFW18" s="233"/>
      <c r="NFX18" s="233"/>
      <c r="NFY18" s="233"/>
      <c r="NFZ18" s="233"/>
      <c r="NGA18" s="232"/>
      <c r="NGB18" s="233"/>
      <c r="NGC18" s="233"/>
      <c r="NGD18" s="233"/>
      <c r="NGE18" s="233"/>
      <c r="NGF18" s="233"/>
      <c r="NGG18" s="233"/>
      <c r="NGH18" s="232"/>
      <c r="NGI18" s="233"/>
      <c r="NGJ18" s="233"/>
      <c r="NGK18" s="233"/>
      <c r="NGL18" s="233"/>
      <c r="NGM18" s="233"/>
      <c r="NGN18" s="233"/>
      <c r="NGO18" s="232"/>
      <c r="NGP18" s="233"/>
      <c r="NGQ18" s="233"/>
      <c r="NGR18" s="233"/>
      <c r="NGS18" s="233"/>
      <c r="NGT18" s="233"/>
      <c r="NGU18" s="233"/>
      <c r="NGV18" s="232"/>
      <c r="NGW18" s="233"/>
      <c r="NGX18" s="233"/>
      <c r="NGY18" s="233"/>
      <c r="NGZ18" s="233"/>
      <c r="NHA18" s="233"/>
      <c r="NHB18" s="233"/>
      <c r="NHC18" s="232"/>
      <c r="NHD18" s="233"/>
      <c r="NHE18" s="233"/>
      <c r="NHF18" s="233"/>
      <c r="NHG18" s="233"/>
      <c r="NHH18" s="233"/>
      <c r="NHI18" s="233"/>
      <c r="NHJ18" s="232"/>
      <c r="NHK18" s="233"/>
      <c r="NHL18" s="233"/>
      <c r="NHM18" s="233"/>
      <c r="NHN18" s="233"/>
      <c r="NHO18" s="233"/>
      <c r="NHP18" s="233"/>
      <c r="NHQ18" s="232"/>
      <c r="NHR18" s="233"/>
      <c r="NHS18" s="233"/>
      <c r="NHT18" s="233"/>
      <c r="NHU18" s="233"/>
      <c r="NHV18" s="233"/>
      <c r="NHW18" s="233"/>
      <c r="NHX18" s="232"/>
      <c r="NHY18" s="233"/>
      <c r="NHZ18" s="233"/>
      <c r="NIA18" s="233"/>
      <c r="NIB18" s="233"/>
      <c r="NIC18" s="233"/>
      <c r="NID18" s="233"/>
      <c r="NIE18" s="232"/>
      <c r="NIF18" s="233"/>
      <c r="NIG18" s="233"/>
      <c r="NIH18" s="233"/>
      <c r="NII18" s="233"/>
      <c r="NIJ18" s="233"/>
      <c r="NIK18" s="233"/>
      <c r="NIL18" s="232"/>
      <c r="NIM18" s="233"/>
      <c r="NIN18" s="233"/>
      <c r="NIO18" s="233"/>
      <c r="NIP18" s="233"/>
      <c r="NIQ18" s="233"/>
      <c r="NIR18" s="233"/>
      <c r="NIS18" s="232"/>
      <c r="NIT18" s="233"/>
      <c r="NIU18" s="233"/>
      <c r="NIV18" s="233"/>
      <c r="NIW18" s="233"/>
      <c r="NIX18" s="233"/>
      <c r="NIY18" s="233"/>
      <c r="NIZ18" s="232"/>
      <c r="NJA18" s="233"/>
      <c r="NJB18" s="233"/>
      <c r="NJC18" s="233"/>
      <c r="NJD18" s="233"/>
      <c r="NJE18" s="233"/>
      <c r="NJF18" s="233"/>
      <c r="NJG18" s="232"/>
      <c r="NJH18" s="233"/>
      <c r="NJI18" s="233"/>
      <c r="NJJ18" s="233"/>
      <c r="NJK18" s="233"/>
      <c r="NJL18" s="233"/>
      <c r="NJM18" s="233"/>
      <c r="NJN18" s="232"/>
      <c r="NJO18" s="233"/>
      <c r="NJP18" s="233"/>
      <c r="NJQ18" s="233"/>
      <c r="NJR18" s="233"/>
      <c r="NJS18" s="233"/>
      <c r="NJT18" s="233"/>
      <c r="NJU18" s="232"/>
      <c r="NJV18" s="233"/>
      <c r="NJW18" s="233"/>
      <c r="NJX18" s="233"/>
      <c r="NJY18" s="233"/>
      <c r="NJZ18" s="233"/>
      <c r="NKA18" s="233"/>
      <c r="NKB18" s="232"/>
      <c r="NKC18" s="233"/>
      <c r="NKD18" s="233"/>
      <c r="NKE18" s="233"/>
      <c r="NKF18" s="233"/>
      <c r="NKG18" s="233"/>
      <c r="NKH18" s="233"/>
      <c r="NKI18" s="232"/>
      <c r="NKJ18" s="233"/>
      <c r="NKK18" s="233"/>
      <c r="NKL18" s="233"/>
      <c r="NKM18" s="233"/>
      <c r="NKN18" s="233"/>
      <c r="NKO18" s="233"/>
      <c r="NKP18" s="232"/>
      <c r="NKQ18" s="233"/>
      <c r="NKR18" s="233"/>
      <c r="NKS18" s="233"/>
      <c r="NKT18" s="233"/>
      <c r="NKU18" s="233"/>
      <c r="NKV18" s="233"/>
      <c r="NKW18" s="232"/>
      <c r="NKX18" s="233"/>
      <c r="NKY18" s="233"/>
      <c r="NKZ18" s="233"/>
      <c r="NLA18" s="233"/>
      <c r="NLB18" s="233"/>
      <c r="NLC18" s="233"/>
      <c r="NLD18" s="232"/>
      <c r="NLE18" s="233"/>
      <c r="NLF18" s="233"/>
      <c r="NLG18" s="233"/>
      <c r="NLH18" s="233"/>
      <c r="NLI18" s="233"/>
      <c r="NLJ18" s="233"/>
      <c r="NLK18" s="232"/>
      <c r="NLL18" s="233"/>
      <c r="NLM18" s="233"/>
      <c r="NLN18" s="233"/>
      <c r="NLO18" s="233"/>
      <c r="NLP18" s="233"/>
      <c r="NLQ18" s="233"/>
      <c r="NLR18" s="232"/>
      <c r="NLS18" s="233"/>
      <c r="NLT18" s="233"/>
      <c r="NLU18" s="233"/>
      <c r="NLV18" s="233"/>
      <c r="NLW18" s="233"/>
      <c r="NLX18" s="233"/>
      <c r="NLY18" s="232"/>
      <c r="NLZ18" s="233"/>
      <c r="NMA18" s="233"/>
      <c r="NMB18" s="233"/>
      <c r="NMC18" s="233"/>
      <c r="NMD18" s="233"/>
      <c r="NME18" s="233"/>
      <c r="NMF18" s="232"/>
      <c r="NMG18" s="233"/>
      <c r="NMH18" s="233"/>
      <c r="NMI18" s="233"/>
      <c r="NMJ18" s="233"/>
      <c r="NMK18" s="233"/>
      <c r="NML18" s="233"/>
      <c r="NMM18" s="232"/>
      <c r="NMN18" s="233"/>
      <c r="NMO18" s="233"/>
      <c r="NMP18" s="233"/>
      <c r="NMQ18" s="233"/>
      <c r="NMR18" s="233"/>
      <c r="NMS18" s="233"/>
      <c r="NMT18" s="232"/>
      <c r="NMU18" s="233"/>
      <c r="NMV18" s="233"/>
      <c r="NMW18" s="233"/>
      <c r="NMX18" s="233"/>
      <c r="NMY18" s="233"/>
      <c r="NMZ18" s="233"/>
      <c r="NNA18" s="232"/>
      <c r="NNB18" s="233"/>
      <c r="NNC18" s="233"/>
      <c r="NND18" s="233"/>
      <c r="NNE18" s="233"/>
      <c r="NNF18" s="233"/>
      <c r="NNG18" s="233"/>
      <c r="NNH18" s="232"/>
      <c r="NNI18" s="233"/>
      <c r="NNJ18" s="233"/>
      <c r="NNK18" s="233"/>
      <c r="NNL18" s="233"/>
      <c r="NNM18" s="233"/>
      <c r="NNN18" s="233"/>
      <c r="NNO18" s="232"/>
      <c r="NNP18" s="233"/>
      <c r="NNQ18" s="233"/>
      <c r="NNR18" s="233"/>
      <c r="NNS18" s="233"/>
      <c r="NNT18" s="233"/>
      <c r="NNU18" s="233"/>
      <c r="NNV18" s="232"/>
      <c r="NNW18" s="233"/>
      <c r="NNX18" s="233"/>
      <c r="NNY18" s="233"/>
      <c r="NNZ18" s="233"/>
      <c r="NOA18" s="233"/>
      <c r="NOB18" s="233"/>
      <c r="NOC18" s="232"/>
      <c r="NOD18" s="233"/>
      <c r="NOE18" s="233"/>
      <c r="NOF18" s="233"/>
      <c r="NOG18" s="233"/>
      <c r="NOH18" s="233"/>
      <c r="NOI18" s="233"/>
      <c r="NOJ18" s="232"/>
      <c r="NOK18" s="233"/>
      <c r="NOL18" s="233"/>
      <c r="NOM18" s="233"/>
      <c r="NON18" s="233"/>
      <c r="NOO18" s="233"/>
      <c r="NOP18" s="233"/>
      <c r="NOQ18" s="232"/>
      <c r="NOR18" s="233"/>
      <c r="NOS18" s="233"/>
      <c r="NOT18" s="233"/>
      <c r="NOU18" s="233"/>
      <c r="NOV18" s="233"/>
      <c r="NOW18" s="233"/>
      <c r="NOX18" s="232"/>
      <c r="NOY18" s="233"/>
      <c r="NOZ18" s="233"/>
      <c r="NPA18" s="233"/>
      <c r="NPB18" s="233"/>
      <c r="NPC18" s="233"/>
      <c r="NPD18" s="233"/>
      <c r="NPE18" s="232"/>
      <c r="NPF18" s="233"/>
      <c r="NPG18" s="233"/>
      <c r="NPH18" s="233"/>
      <c r="NPI18" s="233"/>
      <c r="NPJ18" s="233"/>
      <c r="NPK18" s="233"/>
      <c r="NPL18" s="232"/>
      <c r="NPM18" s="233"/>
      <c r="NPN18" s="233"/>
      <c r="NPO18" s="233"/>
      <c r="NPP18" s="233"/>
      <c r="NPQ18" s="233"/>
      <c r="NPR18" s="233"/>
      <c r="NPS18" s="232"/>
      <c r="NPT18" s="233"/>
      <c r="NPU18" s="233"/>
      <c r="NPV18" s="233"/>
      <c r="NPW18" s="233"/>
      <c r="NPX18" s="233"/>
      <c r="NPY18" s="233"/>
      <c r="NPZ18" s="232"/>
      <c r="NQA18" s="233"/>
      <c r="NQB18" s="233"/>
      <c r="NQC18" s="233"/>
      <c r="NQD18" s="233"/>
      <c r="NQE18" s="233"/>
      <c r="NQF18" s="233"/>
      <c r="NQG18" s="232"/>
      <c r="NQH18" s="233"/>
      <c r="NQI18" s="233"/>
      <c r="NQJ18" s="233"/>
      <c r="NQK18" s="233"/>
      <c r="NQL18" s="233"/>
      <c r="NQM18" s="233"/>
      <c r="NQN18" s="232"/>
      <c r="NQO18" s="233"/>
      <c r="NQP18" s="233"/>
      <c r="NQQ18" s="233"/>
      <c r="NQR18" s="233"/>
      <c r="NQS18" s="233"/>
      <c r="NQT18" s="233"/>
      <c r="NQU18" s="232"/>
      <c r="NQV18" s="233"/>
      <c r="NQW18" s="233"/>
      <c r="NQX18" s="233"/>
      <c r="NQY18" s="233"/>
      <c r="NQZ18" s="233"/>
      <c r="NRA18" s="233"/>
      <c r="NRB18" s="232"/>
      <c r="NRC18" s="233"/>
      <c r="NRD18" s="233"/>
      <c r="NRE18" s="233"/>
      <c r="NRF18" s="233"/>
      <c r="NRG18" s="233"/>
      <c r="NRH18" s="233"/>
      <c r="NRI18" s="232"/>
      <c r="NRJ18" s="233"/>
      <c r="NRK18" s="233"/>
      <c r="NRL18" s="233"/>
      <c r="NRM18" s="233"/>
      <c r="NRN18" s="233"/>
      <c r="NRO18" s="233"/>
      <c r="NRP18" s="232"/>
      <c r="NRQ18" s="233"/>
      <c r="NRR18" s="233"/>
      <c r="NRS18" s="233"/>
      <c r="NRT18" s="233"/>
      <c r="NRU18" s="233"/>
      <c r="NRV18" s="233"/>
      <c r="NRW18" s="232"/>
      <c r="NRX18" s="233"/>
      <c r="NRY18" s="233"/>
      <c r="NRZ18" s="233"/>
      <c r="NSA18" s="233"/>
      <c r="NSB18" s="233"/>
      <c r="NSC18" s="233"/>
      <c r="NSD18" s="232"/>
      <c r="NSE18" s="233"/>
      <c r="NSF18" s="233"/>
      <c r="NSG18" s="233"/>
      <c r="NSH18" s="233"/>
      <c r="NSI18" s="233"/>
      <c r="NSJ18" s="233"/>
      <c r="NSK18" s="232"/>
      <c r="NSL18" s="233"/>
      <c r="NSM18" s="233"/>
      <c r="NSN18" s="233"/>
      <c r="NSO18" s="233"/>
      <c r="NSP18" s="233"/>
      <c r="NSQ18" s="233"/>
      <c r="NSR18" s="232"/>
      <c r="NSS18" s="233"/>
      <c r="NST18" s="233"/>
      <c r="NSU18" s="233"/>
      <c r="NSV18" s="233"/>
      <c r="NSW18" s="233"/>
      <c r="NSX18" s="233"/>
      <c r="NSY18" s="232"/>
      <c r="NSZ18" s="233"/>
      <c r="NTA18" s="233"/>
      <c r="NTB18" s="233"/>
      <c r="NTC18" s="233"/>
      <c r="NTD18" s="233"/>
      <c r="NTE18" s="233"/>
      <c r="NTF18" s="232"/>
      <c r="NTG18" s="233"/>
      <c r="NTH18" s="233"/>
      <c r="NTI18" s="233"/>
      <c r="NTJ18" s="233"/>
      <c r="NTK18" s="233"/>
      <c r="NTL18" s="233"/>
      <c r="NTM18" s="232"/>
      <c r="NTN18" s="233"/>
      <c r="NTO18" s="233"/>
      <c r="NTP18" s="233"/>
      <c r="NTQ18" s="233"/>
      <c r="NTR18" s="233"/>
      <c r="NTS18" s="233"/>
      <c r="NTT18" s="232"/>
      <c r="NTU18" s="233"/>
      <c r="NTV18" s="233"/>
      <c r="NTW18" s="233"/>
      <c r="NTX18" s="233"/>
      <c r="NTY18" s="233"/>
      <c r="NTZ18" s="233"/>
      <c r="NUA18" s="232"/>
      <c r="NUB18" s="233"/>
      <c r="NUC18" s="233"/>
      <c r="NUD18" s="233"/>
      <c r="NUE18" s="233"/>
      <c r="NUF18" s="233"/>
      <c r="NUG18" s="233"/>
      <c r="NUH18" s="232"/>
      <c r="NUI18" s="233"/>
      <c r="NUJ18" s="233"/>
      <c r="NUK18" s="233"/>
      <c r="NUL18" s="233"/>
      <c r="NUM18" s="233"/>
      <c r="NUN18" s="233"/>
      <c r="NUO18" s="232"/>
      <c r="NUP18" s="233"/>
      <c r="NUQ18" s="233"/>
      <c r="NUR18" s="233"/>
      <c r="NUS18" s="233"/>
      <c r="NUT18" s="233"/>
      <c r="NUU18" s="233"/>
      <c r="NUV18" s="232"/>
      <c r="NUW18" s="233"/>
      <c r="NUX18" s="233"/>
      <c r="NUY18" s="233"/>
      <c r="NUZ18" s="233"/>
      <c r="NVA18" s="233"/>
      <c r="NVB18" s="233"/>
      <c r="NVC18" s="232"/>
      <c r="NVD18" s="233"/>
      <c r="NVE18" s="233"/>
      <c r="NVF18" s="233"/>
      <c r="NVG18" s="233"/>
      <c r="NVH18" s="233"/>
      <c r="NVI18" s="233"/>
      <c r="NVJ18" s="232"/>
      <c r="NVK18" s="233"/>
      <c r="NVL18" s="233"/>
      <c r="NVM18" s="233"/>
      <c r="NVN18" s="233"/>
      <c r="NVO18" s="233"/>
      <c r="NVP18" s="233"/>
      <c r="NVQ18" s="232"/>
      <c r="NVR18" s="233"/>
      <c r="NVS18" s="233"/>
      <c r="NVT18" s="233"/>
      <c r="NVU18" s="233"/>
      <c r="NVV18" s="233"/>
      <c r="NVW18" s="233"/>
      <c r="NVX18" s="232"/>
      <c r="NVY18" s="233"/>
      <c r="NVZ18" s="233"/>
      <c r="NWA18" s="233"/>
      <c r="NWB18" s="233"/>
      <c r="NWC18" s="233"/>
      <c r="NWD18" s="233"/>
      <c r="NWE18" s="232"/>
      <c r="NWF18" s="233"/>
      <c r="NWG18" s="233"/>
      <c r="NWH18" s="233"/>
      <c r="NWI18" s="233"/>
      <c r="NWJ18" s="233"/>
      <c r="NWK18" s="233"/>
      <c r="NWL18" s="232"/>
      <c r="NWM18" s="233"/>
      <c r="NWN18" s="233"/>
      <c r="NWO18" s="233"/>
      <c r="NWP18" s="233"/>
      <c r="NWQ18" s="233"/>
      <c r="NWR18" s="233"/>
      <c r="NWS18" s="232"/>
      <c r="NWT18" s="233"/>
      <c r="NWU18" s="233"/>
      <c r="NWV18" s="233"/>
      <c r="NWW18" s="233"/>
      <c r="NWX18" s="233"/>
      <c r="NWY18" s="233"/>
      <c r="NWZ18" s="232"/>
      <c r="NXA18" s="233"/>
      <c r="NXB18" s="233"/>
      <c r="NXC18" s="233"/>
      <c r="NXD18" s="233"/>
      <c r="NXE18" s="233"/>
      <c r="NXF18" s="233"/>
      <c r="NXG18" s="232"/>
      <c r="NXH18" s="233"/>
      <c r="NXI18" s="233"/>
      <c r="NXJ18" s="233"/>
      <c r="NXK18" s="233"/>
      <c r="NXL18" s="233"/>
      <c r="NXM18" s="233"/>
      <c r="NXN18" s="232"/>
      <c r="NXO18" s="233"/>
      <c r="NXP18" s="233"/>
      <c r="NXQ18" s="233"/>
      <c r="NXR18" s="233"/>
      <c r="NXS18" s="233"/>
      <c r="NXT18" s="233"/>
      <c r="NXU18" s="232"/>
      <c r="NXV18" s="233"/>
      <c r="NXW18" s="233"/>
      <c r="NXX18" s="233"/>
      <c r="NXY18" s="233"/>
      <c r="NXZ18" s="233"/>
      <c r="NYA18" s="233"/>
      <c r="NYB18" s="232"/>
      <c r="NYC18" s="233"/>
      <c r="NYD18" s="233"/>
      <c r="NYE18" s="233"/>
      <c r="NYF18" s="233"/>
      <c r="NYG18" s="233"/>
      <c r="NYH18" s="233"/>
      <c r="NYI18" s="232"/>
      <c r="NYJ18" s="233"/>
      <c r="NYK18" s="233"/>
      <c r="NYL18" s="233"/>
      <c r="NYM18" s="233"/>
      <c r="NYN18" s="233"/>
      <c r="NYO18" s="233"/>
      <c r="NYP18" s="232"/>
      <c r="NYQ18" s="233"/>
      <c r="NYR18" s="233"/>
      <c r="NYS18" s="233"/>
      <c r="NYT18" s="233"/>
      <c r="NYU18" s="233"/>
      <c r="NYV18" s="233"/>
      <c r="NYW18" s="232"/>
      <c r="NYX18" s="233"/>
      <c r="NYY18" s="233"/>
      <c r="NYZ18" s="233"/>
      <c r="NZA18" s="233"/>
      <c r="NZB18" s="233"/>
      <c r="NZC18" s="233"/>
      <c r="NZD18" s="232"/>
      <c r="NZE18" s="233"/>
      <c r="NZF18" s="233"/>
      <c r="NZG18" s="233"/>
      <c r="NZH18" s="233"/>
      <c r="NZI18" s="233"/>
      <c r="NZJ18" s="233"/>
      <c r="NZK18" s="232"/>
      <c r="NZL18" s="233"/>
      <c r="NZM18" s="233"/>
      <c r="NZN18" s="233"/>
      <c r="NZO18" s="233"/>
      <c r="NZP18" s="233"/>
      <c r="NZQ18" s="233"/>
      <c r="NZR18" s="232"/>
      <c r="NZS18" s="233"/>
      <c r="NZT18" s="233"/>
      <c r="NZU18" s="233"/>
      <c r="NZV18" s="233"/>
      <c r="NZW18" s="233"/>
      <c r="NZX18" s="233"/>
      <c r="NZY18" s="232"/>
      <c r="NZZ18" s="233"/>
      <c r="OAA18" s="233"/>
      <c r="OAB18" s="233"/>
      <c r="OAC18" s="233"/>
      <c r="OAD18" s="233"/>
      <c r="OAE18" s="233"/>
      <c r="OAF18" s="232"/>
      <c r="OAG18" s="233"/>
      <c r="OAH18" s="233"/>
      <c r="OAI18" s="233"/>
      <c r="OAJ18" s="233"/>
      <c r="OAK18" s="233"/>
      <c r="OAL18" s="233"/>
      <c r="OAM18" s="232"/>
      <c r="OAN18" s="233"/>
      <c r="OAO18" s="233"/>
      <c r="OAP18" s="233"/>
      <c r="OAQ18" s="233"/>
      <c r="OAR18" s="233"/>
      <c r="OAS18" s="233"/>
      <c r="OAT18" s="232"/>
      <c r="OAU18" s="233"/>
      <c r="OAV18" s="233"/>
      <c r="OAW18" s="233"/>
      <c r="OAX18" s="233"/>
      <c r="OAY18" s="233"/>
      <c r="OAZ18" s="233"/>
      <c r="OBA18" s="232"/>
      <c r="OBB18" s="233"/>
      <c r="OBC18" s="233"/>
      <c r="OBD18" s="233"/>
      <c r="OBE18" s="233"/>
      <c r="OBF18" s="233"/>
      <c r="OBG18" s="233"/>
      <c r="OBH18" s="232"/>
      <c r="OBI18" s="233"/>
      <c r="OBJ18" s="233"/>
      <c r="OBK18" s="233"/>
      <c r="OBL18" s="233"/>
      <c r="OBM18" s="233"/>
      <c r="OBN18" s="233"/>
      <c r="OBO18" s="232"/>
      <c r="OBP18" s="233"/>
      <c r="OBQ18" s="233"/>
      <c r="OBR18" s="233"/>
      <c r="OBS18" s="233"/>
      <c r="OBT18" s="233"/>
      <c r="OBU18" s="233"/>
      <c r="OBV18" s="232"/>
      <c r="OBW18" s="233"/>
      <c r="OBX18" s="233"/>
      <c r="OBY18" s="233"/>
      <c r="OBZ18" s="233"/>
      <c r="OCA18" s="233"/>
      <c r="OCB18" s="233"/>
      <c r="OCC18" s="232"/>
      <c r="OCD18" s="233"/>
      <c r="OCE18" s="233"/>
      <c r="OCF18" s="233"/>
      <c r="OCG18" s="233"/>
      <c r="OCH18" s="233"/>
      <c r="OCI18" s="233"/>
      <c r="OCJ18" s="232"/>
      <c r="OCK18" s="233"/>
      <c r="OCL18" s="233"/>
      <c r="OCM18" s="233"/>
      <c r="OCN18" s="233"/>
      <c r="OCO18" s="233"/>
      <c r="OCP18" s="233"/>
      <c r="OCQ18" s="232"/>
      <c r="OCR18" s="233"/>
      <c r="OCS18" s="233"/>
      <c r="OCT18" s="233"/>
      <c r="OCU18" s="233"/>
      <c r="OCV18" s="233"/>
      <c r="OCW18" s="233"/>
      <c r="OCX18" s="232"/>
      <c r="OCY18" s="233"/>
      <c r="OCZ18" s="233"/>
      <c r="ODA18" s="233"/>
      <c r="ODB18" s="233"/>
      <c r="ODC18" s="233"/>
      <c r="ODD18" s="233"/>
      <c r="ODE18" s="232"/>
      <c r="ODF18" s="233"/>
      <c r="ODG18" s="233"/>
      <c r="ODH18" s="233"/>
      <c r="ODI18" s="233"/>
      <c r="ODJ18" s="233"/>
      <c r="ODK18" s="233"/>
      <c r="ODL18" s="232"/>
      <c r="ODM18" s="233"/>
      <c r="ODN18" s="233"/>
      <c r="ODO18" s="233"/>
      <c r="ODP18" s="233"/>
      <c r="ODQ18" s="233"/>
      <c r="ODR18" s="233"/>
      <c r="ODS18" s="232"/>
      <c r="ODT18" s="233"/>
      <c r="ODU18" s="233"/>
      <c r="ODV18" s="233"/>
      <c r="ODW18" s="233"/>
      <c r="ODX18" s="233"/>
      <c r="ODY18" s="233"/>
      <c r="ODZ18" s="232"/>
      <c r="OEA18" s="233"/>
      <c r="OEB18" s="233"/>
      <c r="OEC18" s="233"/>
      <c r="OED18" s="233"/>
      <c r="OEE18" s="233"/>
      <c r="OEF18" s="233"/>
      <c r="OEG18" s="232"/>
      <c r="OEH18" s="233"/>
      <c r="OEI18" s="233"/>
      <c r="OEJ18" s="233"/>
      <c r="OEK18" s="233"/>
      <c r="OEL18" s="233"/>
      <c r="OEM18" s="233"/>
      <c r="OEN18" s="232"/>
      <c r="OEO18" s="233"/>
      <c r="OEP18" s="233"/>
      <c r="OEQ18" s="233"/>
      <c r="OER18" s="233"/>
      <c r="OES18" s="233"/>
      <c r="OET18" s="233"/>
      <c r="OEU18" s="232"/>
      <c r="OEV18" s="233"/>
      <c r="OEW18" s="233"/>
      <c r="OEX18" s="233"/>
      <c r="OEY18" s="233"/>
      <c r="OEZ18" s="233"/>
      <c r="OFA18" s="233"/>
      <c r="OFB18" s="232"/>
      <c r="OFC18" s="233"/>
      <c r="OFD18" s="233"/>
      <c r="OFE18" s="233"/>
      <c r="OFF18" s="233"/>
      <c r="OFG18" s="233"/>
      <c r="OFH18" s="233"/>
      <c r="OFI18" s="232"/>
      <c r="OFJ18" s="233"/>
      <c r="OFK18" s="233"/>
      <c r="OFL18" s="233"/>
      <c r="OFM18" s="233"/>
      <c r="OFN18" s="233"/>
      <c r="OFO18" s="233"/>
      <c r="OFP18" s="232"/>
      <c r="OFQ18" s="233"/>
      <c r="OFR18" s="233"/>
      <c r="OFS18" s="233"/>
      <c r="OFT18" s="233"/>
      <c r="OFU18" s="233"/>
      <c r="OFV18" s="233"/>
      <c r="OFW18" s="232"/>
      <c r="OFX18" s="233"/>
      <c r="OFY18" s="233"/>
      <c r="OFZ18" s="233"/>
      <c r="OGA18" s="233"/>
      <c r="OGB18" s="233"/>
      <c r="OGC18" s="233"/>
      <c r="OGD18" s="232"/>
      <c r="OGE18" s="233"/>
      <c r="OGF18" s="233"/>
      <c r="OGG18" s="233"/>
      <c r="OGH18" s="233"/>
      <c r="OGI18" s="233"/>
      <c r="OGJ18" s="233"/>
      <c r="OGK18" s="232"/>
      <c r="OGL18" s="233"/>
      <c r="OGM18" s="233"/>
      <c r="OGN18" s="233"/>
      <c r="OGO18" s="233"/>
      <c r="OGP18" s="233"/>
      <c r="OGQ18" s="233"/>
      <c r="OGR18" s="232"/>
      <c r="OGS18" s="233"/>
      <c r="OGT18" s="233"/>
      <c r="OGU18" s="233"/>
      <c r="OGV18" s="233"/>
      <c r="OGW18" s="233"/>
      <c r="OGX18" s="233"/>
      <c r="OGY18" s="232"/>
      <c r="OGZ18" s="233"/>
      <c r="OHA18" s="233"/>
      <c r="OHB18" s="233"/>
      <c r="OHC18" s="233"/>
      <c r="OHD18" s="233"/>
      <c r="OHE18" s="233"/>
      <c r="OHF18" s="232"/>
      <c r="OHG18" s="233"/>
      <c r="OHH18" s="233"/>
      <c r="OHI18" s="233"/>
      <c r="OHJ18" s="233"/>
      <c r="OHK18" s="233"/>
      <c r="OHL18" s="233"/>
      <c r="OHM18" s="232"/>
      <c r="OHN18" s="233"/>
      <c r="OHO18" s="233"/>
      <c r="OHP18" s="233"/>
      <c r="OHQ18" s="233"/>
      <c r="OHR18" s="233"/>
      <c r="OHS18" s="233"/>
      <c r="OHT18" s="232"/>
      <c r="OHU18" s="233"/>
      <c r="OHV18" s="233"/>
      <c r="OHW18" s="233"/>
      <c r="OHX18" s="233"/>
      <c r="OHY18" s="233"/>
      <c r="OHZ18" s="233"/>
      <c r="OIA18" s="232"/>
      <c r="OIB18" s="233"/>
      <c r="OIC18" s="233"/>
      <c r="OID18" s="233"/>
      <c r="OIE18" s="233"/>
      <c r="OIF18" s="233"/>
      <c r="OIG18" s="233"/>
      <c r="OIH18" s="232"/>
      <c r="OII18" s="233"/>
      <c r="OIJ18" s="233"/>
      <c r="OIK18" s="233"/>
      <c r="OIL18" s="233"/>
      <c r="OIM18" s="233"/>
      <c r="OIN18" s="233"/>
      <c r="OIO18" s="232"/>
      <c r="OIP18" s="233"/>
      <c r="OIQ18" s="233"/>
      <c r="OIR18" s="233"/>
      <c r="OIS18" s="233"/>
      <c r="OIT18" s="233"/>
      <c r="OIU18" s="233"/>
      <c r="OIV18" s="232"/>
      <c r="OIW18" s="233"/>
      <c r="OIX18" s="233"/>
      <c r="OIY18" s="233"/>
      <c r="OIZ18" s="233"/>
      <c r="OJA18" s="233"/>
      <c r="OJB18" s="233"/>
      <c r="OJC18" s="232"/>
      <c r="OJD18" s="233"/>
      <c r="OJE18" s="233"/>
      <c r="OJF18" s="233"/>
      <c r="OJG18" s="233"/>
      <c r="OJH18" s="233"/>
      <c r="OJI18" s="233"/>
      <c r="OJJ18" s="232"/>
      <c r="OJK18" s="233"/>
      <c r="OJL18" s="233"/>
      <c r="OJM18" s="233"/>
      <c r="OJN18" s="233"/>
      <c r="OJO18" s="233"/>
      <c r="OJP18" s="233"/>
      <c r="OJQ18" s="232"/>
      <c r="OJR18" s="233"/>
      <c r="OJS18" s="233"/>
      <c r="OJT18" s="233"/>
      <c r="OJU18" s="233"/>
      <c r="OJV18" s="233"/>
      <c r="OJW18" s="233"/>
      <c r="OJX18" s="232"/>
      <c r="OJY18" s="233"/>
      <c r="OJZ18" s="233"/>
      <c r="OKA18" s="233"/>
      <c r="OKB18" s="233"/>
      <c r="OKC18" s="233"/>
      <c r="OKD18" s="233"/>
      <c r="OKE18" s="232"/>
      <c r="OKF18" s="233"/>
      <c r="OKG18" s="233"/>
      <c r="OKH18" s="233"/>
      <c r="OKI18" s="233"/>
      <c r="OKJ18" s="233"/>
      <c r="OKK18" s="233"/>
      <c r="OKL18" s="232"/>
      <c r="OKM18" s="233"/>
      <c r="OKN18" s="233"/>
      <c r="OKO18" s="233"/>
      <c r="OKP18" s="233"/>
      <c r="OKQ18" s="233"/>
      <c r="OKR18" s="233"/>
      <c r="OKS18" s="232"/>
      <c r="OKT18" s="233"/>
      <c r="OKU18" s="233"/>
      <c r="OKV18" s="233"/>
      <c r="OKW18" s="233"/>
      <c r="OKX18" s="233"/>
      <c r="OKY18" s="233"/>
      <c r="OKZ18" s="232"/>
      <c r="OLA18" s="233"/>
      <c r="OLB18" s="233"/>
      <c r="OLC18" s="233"/>
      <c r="OLD18" s="233"/>
      <c r="OLE18" s="233"/>
      <c r="OLF18" s="233"/>
      <c r="OLG18" s="232"/>
      <c r="OLH18" s="233"/>
      <c r="OLI18" s="233"/>
      <c r="OLJ18" s="233"/>
      <c r="OLK18" s="233"/>
      <c r="OLL18" s="233"/>
      <c r="OLM18" s="233"/>
      <c r="OLN18" s="232"/>
      <c r="OLO18" s="233"/>
      <c r="OLP18" s="233"/>
      <c r="OLQ18" s="233"/>
      <c r="OLR18" s="233"/>
      <c r="OLS18" s="233"/>
      <c r="OLT18" s="233"/>
      <c r="OLU18" s="232"/>
      <c r="OLV18" s="233"/>
      <c r="OLW18" s="233"/>
      <c r="OLX18" s="233"/>
      <c r="OLY18" s="233"/>
      <c r="OLZ18" s="233"/>
      <c r="OMA18" s="233"/>
      <c r="OMB18" s="232"/>
      <c r="OMC18" s="233"/>
      <c r="OMD18" s="233"/>
      <c r="OME18" s="233"/>
      <c r="OMF18" s="233"/>
      <c r="OMG18" s="233"/>
      <c r="OMH18" s="233"/>
      <c r="OMI18" s="232"/>
      <c r="OMJ18" s="233"/>
      <c r="OMK18" s="233"/>
      <c r="OML18" s="233"/>
      <c r="OMM18" s="233"/>
      <c r="OMN18" s="233"/>
      <c r="OMO18" s="233"/>
      <c r="OMP18" s="232"/>
      <c r="OMQ18" s="233"/>
      <c r="OMR18" s="233"/>
      <c r="OMS18" s="233"/>
      <c r="OMT18" s="233"/>
      <c r="OMU18" s="233"/>
      <c r="OMV18" s="233"/>
      <c r="OMW18" s="232"/>
      <c r="OMX18" s="233"/>
      <c r="OMY18" s="233"/>
      <c r="OMZ18" s="233"/>
      <c r="ONA18" s="233"/>
      <c r="ONB18" s="233"/>
      <c r="ONC18" s="233"/>
      <c r="OND18" s="232"/>
      <c r="ONE18" s="233"/>
      <c r="ONF18" s="233"/>
      <c r="ONG18" s="233"/>
      <c r="ONH18" s="233"/>
      <c r="ONI18" s="233"/>
      <c r="ONJ18" s="233"/>
      <c r="ONK18" s="232"/>
      <c r="ONL18" s="233"/>
      <c r="ONM18" s="233"/>
      <c r="ONN18" s="233"/>
      <c r="ONO18" s="233"/>
      <c r="ONP18" s="233"/>
      <c r="ONQ18" s="233"/>
      <c r="ONR18" s="232"/>
      <c r="ONS18" s="233"/>
      <c r="ONT18" s="233"/>
      <c r="ONU18" s="233"/>
      <c r="ONV18" s="233"/>
      <c r="ONW18" s="233"/>
      <c r="ONX18" s="233"/>
      <c r="ONY18" s="232"/>
      <c r="ONZ18" s="233"/>
      <c r="OOA18" s="233"/>
      <c r="OOB18" s="233"/>
      <c r="OOC18" s="233"/>
      <c r="OOD18" s="233"/>
      <c r="OOE18" s="233"/>
      <c r="OOF18" s="232"/>
      <c r="OOG18" s="233"/>
      <c r="OOH18" s="233"/>
      <c r="OOI18" s="233"/>
      <c r="OOJ18" s="233"/>
      <c r="OOK18" s="233"/>
      <c r="OOL18" s="233"/>
      <c r="OOM18" s="232"/>
      <c r="OON18" s="233"/>
      <c r="OOO18" s="233"/>
      <c r="OOP18" s="233"/>
      <c r="OOQ18" s="233"/>
      <c r="OOR18" s="233"/>
      <c r="OOS18" s="233"/>
      <c r="OOT18" s="232"/>
      <c r="OOU18" s="233"/>
      <c r="OOV18" s="233"/>
      <c r="OOW18" s="233"/>
      <c r="OOX18" s="233"/>
      <c r="OOY18" s="233"/>
      <c r="OOZ18" s="233"/>
      <c r="OPA18" s="232"/>
      <c r="OPB18" s="233"/>
      <c r="OPC18" s="233"/>
      <c r="OPD18" s="233"/>
      <c r="OPE18" s="233"/>
      <c r="OPF18" s="233"/>
      <c r="OPG18" s="233"/>
      <c r="OPH18" s="232"/>
      <c r="OPI18" s="233"/>
      <c r="OPJ18" s="233"/>
      <c r="OPK18" s="233"/>
      <c r="OPL18" s="233"/>
      <c r="OPM18" s="233"/>
      <c r="OPN18" s="233"/>
      <c r="OPO18" s="232"/>
      <c r="OPP18" s="233"/>
      <c r="OPQ18" s="233"/>
      <c r="OPR18" s="233"/>
      <c r="OPS18" s="233"/>
      <c r="OPT18" s="233"/>
      <c r="OPU18" s="233"/>
      <c r="OPV18" s="232"/>
      <c r="OPW18" s="233"/>
      <c r="OPX18" s="233"/>
      <c r="OPY18" s="233"/>
      <c r="OPZ18" s="233"/>
      <c r="OQA18" s="233"/>
      <c r="OQB18" s="233"/>
      <c r="OQC18" s="232"/>
      <c r="OQD18" s="233"/>
      <c r="OQE18" s="233"/>
      <c r="OQF18" s="233"/>
      <c r="OQG18" s="233"/>
      <c r="OQH18" s="233"/>
      <c r="OQI18" s="233"/>
      <c r="OQJ18" s="232"/>
      <c r="OQK18" s="233"/>
      <c r="OQL18" s="233"/>
      <c r="OQM18" s="233"/>
      <c r="OQN18" s="233"/>
      <c r="OQO18" s="233"/>
      <c r="OQP18" s="233"/>
      <c r="OQQ18" s="232"/>
      <c r="OQR18" s="233"/>
      <c r="OQS18" s="233"/>
      <c r="OQT18" s="233"/>
      <c r="OQU18" s="233"/>
      <c r="OQV18" s="233"/>
      <c r="OQW18" s="233"/>
      <c r="OQX18" s="232"/>
      <c r="OQY18" s="233"/>
      <c r="OQZ18" s="233"/>
      <c r="ORA18" s="233"/>
      <c r="ORB18" s="233"/>
      <c r="ORC18" s="233"/>
      <c r="ORD18" s="233"/>
      <c r="ORE18" s="232"/>
      <c r="ORF18" s="233"/>
      <c r="ORG18" s="233"/>
      <c r="ORH18" s="233"/>
      <c r="ORI18" s="233"/>
      <c r="ORJ18" s="233"/>
      <c r="ORK18" s="233"/>
      <c r="ORL18" s="232"/>
      <c r="ORM18" s="233"/>
      <c r="ORN18" s="233"/>
      <c r="ORO18" s="233"/>
      <c r="ORP18" s="233"/>
      <c r="ORQ18" s="233"/>
      <c r="ORR18" s="233"/>
      <c r="ORS18" s="232"/>
      <c r="ORT18" s="233"/>
      <c r="ORU18" s="233"/>
      <c r="ORV18" s="233"/>
      <c r="ORW18" s="233"/>
      <c r="ORX18" s="233"/>
      <c r="ORY18" s="233"/>
      <c r="ORZ18" s="232"/>
      <c r="OSA18" s="233"/>
      <c r="OSB18" s="233"/>
      <c r="OSC18" s="233"/>
      <c r="OSD18" s="233"/>
      <c r="OSE18" s="233"/>
      <c r="OSF18" s="233"/>
      <c r="OSG18" s="232"/>
      <c r="OSH18" s="233"/>
      <c r="OSI18" s="233"/>
      <c r="OSJ18" s="233"/>
      <c r="OSK18" s="233"/>
      <c r="OSL18" s="233"/>
      <c r="OSM18" s="233"/>
      <c r="OSN18" s="232"/>
      <c r="OSO18" s="233"/>
      <c r="OSP18" s="233"/>
      <c r="OSQ18" s="233"/>
      <c r="OSR18" s="233"/>
      <c r="OSS18" s="233"/>
      <c r="OST18" s="233"/>
      <c r="OSU18" s="232"/>
      <c r="OSV18" s="233"/>
      <c r="OSW18" s="233"/>
      <c r="OSX18" s="233"/>
      <c r="OSY18" s="233"/>
      <c r="OSZ18" s="233"/>
      <c r="OTA18" s="233"/>
      <c r="OTB18" s="232"/>
      <c r="OTC18" s="233"/>
      <c r="OTD18" s="233"/>
      <c r="OTE18" s="233"/>
      <c r="OTF18" s="233"/>
      <c r="OTG18" s="233"/>
      <c r="OTH18" s="233"/>
      <c r="OTI18" s="232"/>
      <c r="OTJ18" s="233"/>
      <c r="OTK18" s="233"/>
      <c r="OTL18" s="233"/>
      <c r="OTM18" s="233"/>
      <c r="OTN18" s="233"/>
      <c r="OTO18" s="233"/>
      <c r="OTP18" s="232"/>
      <c r="OTQ18" s="233"/>
      <c r="OTR18" s="233"/>
      <c r="OTS18" s="233"/>
      <c r="OTT18" s="233"/>
      <c r="OTU18" s="233"/>
      <c r="OTV18" s="233"/>
      <c r="OTW18" s="232"/>
      <c r="OTX18" s="233"/>
      <c r="OTY18" s="233"/>
      <c r="OTZ18" s="233"/>
      <c r="OUA18" s="233"/>
      <c r="OUB18" s="233"/>
      <c r="OUC18" s="233"/>
      <c r="OUD18" s="232"/>
      <c r="OUE18" s="233"/>
      <c r="OUF18" s="233"/>
      <c r="OUG18" s="233"/>
      <c r="OUH18" s="233"/>
      <c r="OUI18" s="233"/>
      <c r="OUJ18" s="233"/>
      <c r="OUK18" s="232"/>
      <c r="OUL18" s="233"/>
      <c r="OUM18" s="233"/>
      <c r="OUN18" s="233"/>
      <c r="OUO18" s="233"/>
      <c r="OUP18" s="233"/>
      <c r="OUQ18" s="233"/>
      <c r="OUR18" s="232"/>
      <c r="OUS18" s="233"/>
      <c r="OUT18" s="233"/>
      <c r="OUU18" s="233"/>
      <c r="OUV18" s="233"/>
      <c r="OUW18" s="233"/>
      <c r="OUX18" s="233"/>
      <c r="OUY18" s="232"/>
      <c r="OUZ18" s="233"/>
      <c r="OVA18" s="233"/>
      <c r="OVB18" s="233"/>
      <c r="OVC18" s="233"/>
      <c r="OVD18" s="233"/>
      <c r="OVE18" s="233"/>
      <c r="OVF18" s="232"/>
      <c r="OVG18" s="233"/>
      <c r="OVH18" s="233"/>
      <c r="OVI18" s="233"/>
      <c r="OVJ18" s="233"/>
      <c r="OVK18" s="233"/>
      <c r="OVL18" s="233"/>
      <c r="OVM18" s="232"/>
      <c r="OVN18" s="233"/>
      <c r="OVO18" s="233"/>
      <c r="OVP18" s="233"/>
      <c r="OVQ18" s="233"/>
      <c r="OVR18" s="233"/>
      <c r="OVS18" s="233"/>
      <c r="OVT18" s="232"/>
      <c r="OVU18" s="233"/>
      <c r="OVV18" s="233"/>
      <c r="OVW18" s="233"/>
      <c r="OVX18" s="233"/>
      <c r="OVY18" s="233"/>
      <c r="OVZ18" s="233"/>
      <c r="OWA18" s="232"/>
      <c r="OWB18" s="233"/>
      <c r="OWC18" s="233"/>
      <c r="OWD18" s="233"/>
      <c r="OWE18" s="233"/>
      <c r="OWF18" s="233"/>
      <c r="OWG18" s="233"/>
      <c r="OWH18" s="232"/>
      <c r="OWI18" s="233"/>
      <c r="OWJ18" s="233"/>
      <c r="OWK18" s="233"/>
      <c r="OWL18" s="233"/>
      <c r="OWM18" s="233"/>
      <c r="OWN18" s="233"/>
      <c r="OWO18" s="232"/>
      <c r="OWP18" s="233"/>
      <c r="OWQ18" s="233"/>
      <c r="OWR18" s="233"/>
      <c r="OWS18" s="233"/>
      <c r="OWT18" s="233"/>
      <c r="OWU18" s="233"/>
      <c r="OWV18" s="232"/>
      <c r="OWW18" s="233"/>
      <c r="OWX18" s="233"/>
      <c r="OWY18" s="233"/>
      <c r="OWZ18" s="233"/>
      <c r="OXA18" s="233"/>
      <c r="OXB18" s="233"/>
      <c r="OXC18" s="232"/>
      <c r="OXD18" s="233"/>
      <c r="OXE18" s="233"/>
      <c r="OXF18" s="233"/>
      <c r="OXG18" s="233"/>
      <c r="OXH18" s="233"/>
      <c r="OXI18" s="233"/>
      <c r="OXJ18" s="232"/>
      <c r="OXK18" s="233"/>
      <c r="OXL18" s="233"/>
      <c r="OXM18" s="233"/>
      <c r="OXN18" s="233"/>
      <c r="OXO18" s="233"/>
      <c r="OXP18" s="233"/>
      <c r="OXQ18" s="232"/>
      <c r="OXR18" s="233"/>
      <c r="OXS18" s="233"/>
      <c r="OXT18" s="233"/>
      <c r="OXU18" s="233"/>
      <c r="OXV18" s="233"/>
      <c r="OXW18" s="233"/>
      <c r="OXX18" s="232"/>
      <c r="OXY18" s="233"/>
      <c r="OXZ18" s="233"/>
      <c r="OYA18" s="233"/>
      <c r="OYB18" s="233"/>
      <c r="OYC18" s="233"/>
      <c r="OYD18" s="233"/>
      <c r="OYE18" s="232"/>
      <c r="OYF18" s="233"/>
      <c r="OYG18" s="233"/>
      <c r="OYH18" s="233"/>
      <c r="OYI18" s="233"/>
      <c r="OYJ18" s="233"/>
      <c r="OYK18" s="233"/>
      <c r="OYL18" s="232"/>
      <c r="OYM18" s="233"/>
      <c r="OYN18" s="233"/>
      <c r="OYO18" s="233"/>
      <c r="OYP18" s="233"/>
      <c r="OYQ18" s="233"/>
      <c r="OYR18" s="233"/>
      <c r="OYS18" s="232"/>
      <c r="OYT18" s="233"/>
      <c r="OYU18" s="233"/>
      <c r="OYV18" s="233"/>
      <c r="OYW18" s="233"/>
      <c r="OYX18" s="233"/>
      <c r="OYY18" s="233"/>
      <c r="OYZ18" s="232"/>
      <c r="OZA18" s="233"/>
      <c r="OZB18" s="233"/>
      <c r="OZC18" s="233"/>
      <c r="OZD18" s="233"/>
      <c r="OZE18" s="233"/>
      <c r="OZF18" s="233"/>
      <c r="OZG18" s="232"/>
      <c r="OZH18" s="233"/>
      <c r="OZI18" s="233"/>
      <c r="OZJ18" s="233"/>
      <c r="OZK18" s="233"/>
      <c r="OZL18" s="233"/>
      <c r="OZM18" s="233"/>
      <c r="OZN18" s="232"/>
      <c r="OZO18" s="233"/>
      <c r="OZP18" s="233"/>
      <c r="OZQ18" s="233"/>
      <c r="OZR18" s="233"/>
      <c r="OZS18" s="233"/>
      <c r="OZT18" s="233"/>
      <c r="OZU18" s="232"/>
      <c r="OZV18" s="233"/>
      <c r="OZW18" s="233"/>
      <c r="OZX18" s="233"/>
      <c r="OZY18" s="233"/>
      <c r="OZZ18" s="233"/>
      <c r="PAA18" s="233"/>
      <c r="PAB18" s="232"/>
      <c r="PAC18" s="233"/>
      <c r="PAD18" s="233"/>
      <c r="PAE18" s="233"/>
      <c r="PAF18" s="233"/>
      <c r="PAG18" s="233"/>
      <c r="PAH18" s="233"/>
      <c r="PAI18" s="232"/>
      <c r="PAJ18" s="233"/>
      <c r="PAK18" s="233"/>
      <c r="PAL18" s="233"/>
      <c r="PAM18" s="233"/>
      <c r="PAN18" s="233"/>
      <c r="PAO18" s="233"/>
      <c r="PAP18" s="232"/>
      <c r="PAQ18" s="233"/>
      <c r="PAR18" s="233"/>
      <c r="PAS18" s="233"/>
      <c r="PAT18" s="233"/>
      <c r="PAU18" s="233"/>
      <c r="PAV18" s="233"/>
      <c r="PAW18" s="232"/>
      <c r="PAX18" s="233"/>
      <c r="PAY18" s="233"/>
      <c r="PAZ18" s="233"/>
      <c r="PBA18" s="233"/>
      <c r="PBB18" s="233"/>
      <c r="PBC18" s="233"/>
      <c r="PBD18" s="232"/>
      <c r="PBE18" s="233"/>
      <c r="PBF18" s="233"/>
      <c r="PBG18" s="233"/>
      <c r="PBH18" s="233"/>
      <c r="PBI18" s="233"/>
      <c r="PBJ18" s="233"/>
      <c r="PBK18" s="232"/>
      <c r="PBL18" s="233"/>
      <c r="PBM18" s="233"/>
      <c r="PBN18" s="233"/>
      <c r="PBO18" s="233"/>
      <c r="PBP18" s="233"/>
      <c r="PBQ18" s="233"/>
      <c r="PBR18" s="232"/>
      <c r="PBS18" s="233"/>
      <c r="PBT18" s="233"/>
      <c r="PBU18" s="233"/>
      <c r="PBV18" s="233"/>
      <c r="PBW18" s="233"/>
      <c r="PBX18" s="233"/>
      <c r="PBY18" s="232"/>
      <c r="PBZ18" s="233"/>
      <c r="PCA18" s="233"/>
      <c r="PCB18" s="233"/>
      <c r="PCC18" s="233"/>
      <c r="PCD18" s="233"/>
      <c r="PCE18" s="233"/>
      <c r="PCF18" s="232"/>
      <c r="PCG18" s="233"/>
      <c r="PCH18" s="233"/>
      <c r="PCI18" s="233"/>
      <c r="PCJ18" s="233"/>
      <c r="PCK18" s="233"/>
      <c r="PCL18" s="233"/>
      <c r="PCM18" s="232"/>
      <c r="PCN18" s="233"/>
      <c r="PCO18" s="233"/>
      <c r="PCP18" s="233"/>
      <c r="PCQ18" s="233"/>
      <c r="PCR18" s="233"/>
      <c r="PCS18" s="233"/>
      <c r="PCT18" s="232"/>
      <c r="PCU18" s="233"/>
      <c r="PCV18" s="233"/>
      <c r="PCW18" s="233"/>
      <c r="PCX18" s="233"/>
      <c r="PCY18" s="233"/>
      <c r="PCZ18" s="233"/>
      <c r="PDA18" s="232"/>
      <c r="PDB18" s="233"/>
      <c r="PDC18" s="233"/>
      <c r="PDD18" s="233"/>
      <c r="PDE18" s="233"/>
      <c r="PDF18" s="233"/>
      <c r="PDG18" s="233"/>
      <c r="PDH18" s="232"/>
      <c r="PDI18" s="233"/>
      <c r="PDJ18" s="233"/>
      <c r="PDK18" s="233"/>
      <c r="PDL18" s="233"/>
      <c r="PDM18" s="233"/>
      <c r="PDN18" s="233"/>
      <c r="PDO18" s="232"/>
      <c r="PDP18" s="233"/>
      <c r="PDQ18" s="233"/>
      <c r="PDR18" s="233"/>
      <c r="PDS18" s="233"/>
      <c r="PDT18" s="233"/>
      <c r="PDU18" s="233"/>
      <c r="PDV18" s="232"/>
      <c r="PDW18" s="233"/>
      <c r="PDX18" s="233"/>
      <c r="PDY18" s="233"/>
      <c r="PDZ18" s="233"/>
      <c r="PEA18" s="233"/>
      <c r="PEB18" s="233"/>
      <c r="PEC18" s="232"/>
      <c r="PED18" s="233"/>
      <c r="PEE18" s="233"/>
      <c r="PEF18" s="233"/>
      <c r="PEG18" s="233"/>
      <c r="PEH18" s="233"/>
      <c r="PEI18" s="233"/>
      <c r="PEJ18" s="232"/>
      <c r="PEK18" s="233"/>
      <c r="PEL18" s="233"/>
      <c r="PEM18" s="233"/>
      <c r="PEN18" s="233"/>
      <c r="PEO18" s="233"/>
      <c r="PEP18" s="233"/>
      <c r="PEQ18" s="232"/>
      <c r="PER18" s="233"/>
      <c r="PES18" s="233"/>
      <c r="PET18" s="233"/>
      <c r="PEU18" s="233"/>
      <c r="PEV18" s="233"/>
      <c r="PEW18" s="233"/>
      <c r="PEX18" s="232"/>
      <c r="PEY18" s="233"/>
      <c r="PEZ18" s="233"/>
      <c r="PFA18" s="233"/>
      <c r="PFB18" s="233"/>
      <c r="PFC18" s="233"/>
      <c r="PFD18" s="233"/>
      <c r="PFE18" s="232"/>
      <c r="PFF18" s="233"/>
      <c r="PFG18" s="233"/>
      <c r="PFH18" s="233"/>
      <c r="PFI18" s="233"/>
      <c r="PFJ18" s="233"/>
      <c r="PFK18" s="233"/>
      <c r="PFL18" s="232"/>
      <c r="PFM18" s="233"/>
      <c r="PFN18" s="233"/>
      <c r="PFO18" s="233"/>
      <c r="PFP18" s="233"/>
      <c r="PFQ18" s="233"/>
      <c r="PFR18" s="233"/>
      <c r="PFS18" s="232"/>
      <c r="PFT18" s="233"/>
      <c r="PFU18" s="233"/>
      <c r="PFV18" s="233"/>
      <c r="PFW18" s="233"/>
      <c r="PFX18" s="233"/>
      <c r="PFY18" s="233"/>
      <c r="PFZ18" s="232"/>
      <c r="PGA18" s="233"/>
      <c r="PGB18" s="233"/>
      <c r="PGC18" s="233"/>
      <c r="PGD18" s="233"/>
      <c r="PGE18" s="233"/>
      <c r="PGF18" s="233"/>
      <c r="PGG18" s="232"/>
      <c r="PGH18" s="233"/>
      <c r="PGI18" s="233"/>
      <c r="PGJ18" s="233"/>
      <c r="PGK18" s="233"/>
      <c r="PGL18" s="233"/>
      <c r="PGM18" s="233"/>
      <c r="PGN18" s="232"/>
      <c r="PGO18" s="233"/>
      <c r="PGP18" s="233"/>
      <c r="PGQ18" s="233"/>
      <c r="PGR18" s="233"/>
      <c r="PGS18" s="233"/>
      <c r="PGT18" s="233"/>
      <c r="PGU18" s="232"/>
      <c r="PGV18" s="233"/>
      <c r="PGW18" s="233"/>
      <c r="PGX18" s="233"/>
      <c r="PGY18" s="233"/>
      <c r="PGZ18" s="233"/>
      <c r="PHA18" s="233"/>
      <c r="PHB18" s="232"/>
      <c r="PHC18" s="233"/>
      <c r="PHD18" s="233"/>
      <c r="PHE18" s="233"/>
      <c r="PHF18" s="233"/>
      <c r="PHG18" s="233"/>
      <c r="PHH18" s="233"/>
      <c r="PHI18" s="232"/>
      <c r="PHJ18" s="233"/>
      <c r="PHK18" s="233"/>
      <c r="PHL18" s="233"/>
      <c r="PHM18" s="233"/>
      <c r="PHN18" s="233"/>
      <c r="PHO18" s="233"/>
      <c r="PHP18" s="232"/>
      <c r="PHQ18" s="233"/>
      <c r="PHR18" s="233"/>
      <c r="PHS18" s="233"/>
      <c r="PHT18" s="233"/>
      <c r="PHU18" s="233"/>
      <c r="PHV18" s="233"/>
      <c r="PHW18" s="232"/>
      <c r="PHX18" s="233"/>
      <c r="PHY18" s="233"/>
      <c r="PHZ18" s="233"/>
      <c r="PIA18" s="233"/>
      <c r="PIB18" s="233"/>
      <c r="PIC18" s="233"/>
      <c r="PID18" s="232"/>
      <c r="PIE18" s="233"/>
      <c r="PIF18" s="233"/>
      <c r="PIG18" s="233"/>
      <c r="PIH18" s="233"/>
      <c r="PII18" s="233"/>
      <c r="PIJ18" s="233"/>
      <c r="PIK18" s="232"/>
      <c r="PIL18" s="233"/>
      <c r="PIM18" s="233"/>
      <c r="PIN18" s="233"/>
      <c r="PIO18" s="233"/>
      <c r="PIP18" s="233"/>
      <c r="PIQ18" s="233"/>
      <c r="PIR18" s="232"/>
      <c r="PIS18" s="233"/>
      <c r="PIT18" s="233"/>
      <c r="PIU18" s="233"/>
      <c r="PIV18" s="233"/>
      <c r="PIW18" s="233"/>
      <c r="PIX18" s="233"/>
      <c r="PIY18" s="232"/>
      <c r="PIZ18" s="233"/>
      <c r="PJA18" s="233"/>
      <c r="PJB18" s="233"/>
      <c r="PJC18" s="233"/>
      <c r="PJD18" s="233"/>
      <c r="PJE18" s="233"/>
      <c r="PJF18" s="232"/>
      <c r="PJG18" s="233"/>
      <c r="PJH18" s="233"/>
      <c r="PJI18" s="233"/>
      <c r="PJJ18" s="233"/>
      <c r="PJK18" s="233"/>
      <c r="PJL18" s="233"/>
      <c r="PJM18" s="232"/>
      <c r="PJN18" s="233"/>
      <c r="PJO18" s="233"/>
      <c r="PJP18" s="233"/>
      <c r="PJQ18" s="233"/>
      <c r="PJR18" s="233"/>
      <c r="PJS18" s="233"/>
      <c r="PJT18" s="232"/>
      <c r="PJU18" s="233"/>
      <c r="PJV18" s="233"/>
      <c r="PJW18" s="233"/>
      <c r="PJX18" s="233"/>
      <c r="PJY18" s="233"/>
      <c r="PJZ18" s="233"/>
      <c r="PKA18" s="232"/>
      <c r="PKB18" s="233"/>
      <c r="PKC18" s="233"/>
      <c r="PKD18" s="233"/>
      <c r="PKE18" s="233"/>
      <c r="PKF18" s="233"/>
      <c r="PKG18" s="233"/>
      <c r="PKH18" s="232"/>
      <c r="PKI18" s="233"/>
      <c r="PKJ18" s="233"/>
      <c r="PKK18" s="233"/>
      <c r="PKL18" s="233"/>
      <c r="PKM18" s="233"/>
      <c r="PKN18" s="233"/>
      <c r="PKO18" s="232"/>
      <c r="PKP18" s="233"/>
      <c r="PKQ18" s="233"/>
      <c r="PKR18" s="233"/>
      <c r="PKS18" s="233"/>
      <c r="PKT18" s="233"/>
      <c r="PKU18" s="233"/>
      <c r="PKV18" s="232"/>
      <c r="PKW18" s="233"/>
      <c r="PKX18" s="233"/>
      <c r="PKY18" s="233"/>
      <c r="PKZ18" s="233"/>
      <c r="PLA18" s="233"/>
      <c r="PLB18" s="233"/>
      <c r="PLC18" s="232"/>
      <c r="PLD18" s="233"/>
      <c r="PLE18" s="233"/>
      <c r="PLF18" s="233"/>
      <c r="PLG18" s="233"/>
      <c r="PLH18" s="233"/>
      <c r="PLI18" s="233"/>
      <c r="PLJ18" s="232"/>
      <c r="PLK18" s="233"/>
      <c r="PLL18" s="233"/>
      <c r="PLM18" s="233"/>
      <c r="PLN18" s="233"/>
      <c r="PLO18" s="233"/>
      <c r="PLP18" s="233"/>
      <c r="PLQ18" s="232"/>
      <c r="PLR18" s="233"/>
      <c r="PLS18" s="233"/>
      <c r="PLT18" s="233"/>
      <c r="PLU18" s="233"/>
      <c r="PLV18" s="233"/>
      <c r="PLW18" s="233"/>
      <c r="PLX18" s="232"/>
      <c r="PLY18" s="233"/>
      <c r="PLZ18" s="233"/>
      <c r="PMA18" s="233"/>
      <c r="PMB18" s="233"/>
      <c r="PMC18" s="233"/>
      <c r="PMD18" s="233"/>
      <c r="PME18" s="232"/>
      <c r="PMF18" s="233"/>
      <c r="PMG18" s="233"/>
      <c r="PMH18" s="233"/>
      <c r="PMI18" s="233"/>
      <c r="PMJ18" s="233"/>
      <c r="PMK18" s="233"/>
      <c r="PML18" s="232"/>
      <c r="PMM18" s="233"/>
      <c r="PMN18" s="233"/>
      <c r="PMO18" s="233"/>
      <c r="PMP18" s="233"/>
      <c r="PMQ18" s="233"/>
      <c r="PMR18" s="233"/>
      <c r="PMS18" s="232"/>
      <c r="PMT18" s="233"/>
      <c r="PMU18" s="233"/>
      <c r="PMV18" s="233"/>
      <c r="PMW18" s="233"/>
      <c r="PMX18" s="233"/>
      <c r="PMY18" s="233"/>
      <c r="PMZ18" s="232"/>
      <c r="PNA18" s="233"/>
      <c r="PNB18" s="233"/>
      <c r="PNC18" s="233"/>
      <c r="PND18" s="233"/>
      <c r="PNE18" s="233"/>
      <c r="PNF18" s="233"/>
      <c r="PNG18" s="232"/>
      <c r="PNH18" s="233"/>
      <c r="PNI18" s="233"/>
      <c r="PNJ18" s="233"/>
      <c r="PNK18" s="233"/>
      <c r="PNL18" s="233"/>
      <c r="PNM18" s="233"/>
      <c r="PNN18" s="232"/>
      <c r="PNO18" s="233"/>
      <c r="PNP18" s="233"/>
      <c r="PNQ18" s="233"/>
      <c r="PNR18" s="233"/>
      <c r="PNS18" s="233"/>
      <c r="PNT18" s="233"/>
      <c r="PNU18" s="232"/>
      <c r="PNV18" s="233"/>
      <c r="PNW18" s="233"/>
      <c r="PNX18" s="233"/>
      <c r="PNY18" s="233"/>
      <c r="PNZ18" s="233"/>
      <c r="POA18" s="233"/>
      <c r="POB18" s="232"/>
      <c r="POC18" s="233"/>
      <c r="POD18" s="233"/>
      <c r="POE18" s="233"/>
      <c r="POF18" s="233"/>
      <c r="POG18" s="233"/>
      <c r="POH18" s="233"/>
      <c r="POI18" s="232"/>
      <c r="POJ18" s="233"/>
      <c r="POK18" s="233"/>
      <c r="POL18" s="233"/>
      <c r="POM18" s="233"/>
      <c r="PON18" s="233"/>
      <c r="POO18" s="233"/>
      <c r="POP18" s="232"/>
      <c r="POQ18" s="233"/>
      <c r="POR18" s="233"/>
      <c r="POS18" s="233"/>
      <c r="POT18" s="233"/>
      <c r="POU18" s="233"/>
      <c r="POV18" s="233"/>
      <c r="POW18" s="232"/>
      <c r="POX18" s="233"/>
      <c r="POY18" s="233"/>
      <c r="POZ18" s="233"/>
      <c r="PPA18" s="233"/>
      <c r="PPB18" s="233"/>
      <c r="PPC18" s="233"/>
      <c r="PPD18" s="232"/>
      <c r="PPE18" s="233"/>
      <c r="PPF18" s="233"/>
      <c r="PPG18" s="233"/>
      <c r="PPH18" s="233"/>
      <c r="PPI18" s="233"/>
      <c r="PPJ18" s="233"/>
      <c r="PPK18" s="232"/>
      <c r="PPL18" s="233"/>
      <c r="PPM18" s="233"/>
      <c r="PPN18" s="233"/>
      <c r="PPO18" s="233"/>
      <c r="PPP18" s="233"/>
      <c r="PPQ18" s="233"/>
      <c r="PPR18" s="232"/>
      <c r="PPS18" s="233"/>
      <c r="PPT18" s="233"/>
      <c r="PPU18" s="233"/>
      <c r="PPV18" s="233"/>
      <c r="PPW18" s="233"/>
      <c r="PPX18" s="233"/>
      <c r="PPY18" s="232"/>
      <c r="PPZ18" s="233"/>
      <c r="PQA18" s="233"/>
      <c r="PQB18" s="233"/>
      <c r="PQC18" s="233"/>
      <c r="PQD18" s="233"/>
      <c r="PQE18" s="233"/>
      <c r="PQF18" s="232"/>
      <c r="PQG18" s="233"/>
      <c r="PQH18" s="233"/>
      <c r="PQI18" s="233"/>
      <c r="PQJ18" s="233"/>
      <c r="PQK18" s="233"/>
      <c r="PQL18" s="233"/>
      <c r="PQM18" s="232"/>
      <c r="PQN18" s="233"/>
      <c r="PQO18" s="233"/>
      <c r="PQP18" s="233"/>
      <c r="PQQ18" s="233"/>
      <c r="PQR18" s="233"/>
      <c r="PQS18" s="233"/>
      <c r="PQT18" s="232"/>
      <c r="PQU18" s="233"/>
      <c r="PQV18" s="233"/>
      <c r="PQW18" s="233"/>
      <c r="PQX18" s="233"/>
      <c r="PQY18" s="233"/>
      <c r="PQZ18" s="233"/>
      <c r="PRA18" s="232"/>
      <c r="PRB18" s="233"/>
      <c r="PRC18" s="233"/>
      <c r="PRD18" s="233"/>
      <c r="PRE18" s="233"/>
      <c r="PRF18" s="233"/>
      <c r="PRG18" s="233"/>
      <c r="PRH18" s="232"/>
      <c r="PRI18" s="233"/>
      <c r="PRJ18" s="233"/>
      <c r="PRK18" s="233"/>
      <c r="PRL18" s="233"/>
      <c r="PRM18" s="233"/>
      <c r="PRN18" s="233"/>
      <c r="PRO18" s="232"/>
      <c r="PRP18" s="233"/>
      <c r="PRQ18" s="233"/>
      <c r="PRR18" s="233"/>
      <c r="PRS18" s="233"/>
      <c r="PRT18" s="233"/>
      <c r="PRU18" s="233"/>
      <c r="PRV18" s="232"/>
      <c r="PRW18" s="233"/>
      <c r="PRX18" s="233"/>
      <c r="PRY18" s="233"/>
      <c r="PRZ18" s="233"/>
      <c r="PSA18" s="233"/>
      <c r="PSB18" s="233"/>
      <c r="PSC18" s="232"/>
      <c r="PSD18" s="233"/>
      <c r="PSE18" s="233"/>
      <c r="PSF18" s="233"/>
      <c r="PSG18" s="233"/>
      <c r="PSH18" s="233"/>
      <c r="PSI18" s="233"/>
      <c r="PSJ18" s="232"/>
      <c r="PSK18" s="233"/>
      <c r="PSL18" s="233"/>
      <c r="PSM18" s="233"/>
      <c r="PSN18" s="233"/>
      <c r="PSO18" s="233"/>
      <c r="PSP18" s="233"/>
      <c r="PSQ18" s="232"/>
      <c r="PSR18" s="233"/>
      <c r="PSS18" s="233"/>
      <c r="PST18" s="233"/>
      <c r="PSU18" s="233"/>
      <c r="PSV18" s="233"/>
      <c r="PSW18" s="233"/>
      <c r="PSX18" s="232"/>
      <c r="PSY18" s="233"/>
      <c r="PSZ18" s="233"/>
      <c r="PTA18" s="233"/>
      <c r="PTB18" s="233"/>
      <c r="PTC18" s="233"/>
      <c r="PTD18" s="233"/>
      <c r="PTE18" s="232"/>
      <c r="PTF18" s="233"/>
      <c r="PTG18" s="233"/>
      <c r="PTH18" s="233"/>
      <c r="PTI18" s="233"/>
      <c r="PTJ18" s="233"/>
      <c r="PTK18" s="233"/>
      <c r="PTL18" s="232"/>
      <c r="PTM18" s="233"/>
      <c r="PTN18" s="233"/>
      <c r="PTO18" s="233"/>
      <c r="PTP18" s="233"/>
      <c r="PTQ18" s="233"/>
      <c r="PTR18" s="233"/>
      <c r="PTS18" s="232"/>
      <c r="PTT18" s="233"/>
      <c r="PTU18" s="233"/>
      <c r="PTV18" s="233"/>
      <c r="PTW18" s="233"/>
      <c r="PTX18" s="233"/>
      <c r="PTY18" s="233"/>
      <c r="PTZ18" s="232"/>
      <c r="PUA18" s="233"/>
      <c r="PUB18" s="233"/>
      <c r="PUC18" s="233"/>
      <c r="PUD18" s="233"/>
      <c r="PUE18" s="233"/>
      <c r="PUF18" s="233"/>
      <c r="PUG18" s="232"/>
      <c r="PUH18" s="233"/>
      <c r="PUI18" s="233"/>
      <c r="PUJ18" s="233"/>
      <c r="PUK18" s="233"/>
      <c r="PUL18" s="233"/>
      <c r="PUM18" s="233"/>
      <c r="PUN18" s="232"/>
      <c r="PUO18" s="233"/>
      <c r="PUP18" s="233"/>
      <c r="PUQ18" s="233"/>
      <c r="PUR18" s="233"/>
      <c r="PUS18" s="233"/>
      <c r="PUT18" s="233"/>
      <c r="PUU18" s="232"/>
      <c r="PUV18" s="233"/>
      <c r="PUW18" s="233"/>
      <c r="PUX18" s="233"/>
      <c r="PUY18" s="233"/>
      <c r="PUZ18" s="233"/>
      <c r="PVA18" s="233"/>
      <c r="PVB18" s="232"/>
      <c r="PVC18" s="233"/>
      <c r="PVD18" s="233"/>
      <c r="PVE18" s="233"/>
      <c r="PVF18" s="233"/>
      <c r="PVG18" s="233"/>
      <c r="PVH18" s="233"/>
      <c r="PVI18" s="232"/>
      <c r="PVJ18" s="233"/>
      <c r="PVK18" s="233"/>
      <c r="PVL18" s="233"/>
      <c r="PVM18" s="233"/>
      <c r="PVN18" s="233"/>
      <c r="PVO18" s="233"/>
      <c r="PVP18" s="232"/>
      <c r="PVQ18" s="233"/>
      <c r="PVR18" s="233"/>
      <c r="PVS18" s="233"/>
      <c r="PVT18" s="233"/>
      <c r="PVU18" s="233"/>
      <c r="PVV18" s="233"/>
      <c r="PVW18" s="232"/>
      <c r="PVX18" s="233"/>
      <c r="PVY18" s="233"/>
      <c r="PVZ18" s="233"/>
      <c r="PWA18" s="233"/>
      <c r="PWB18" s="233"/>
      <c r="PWC18" s="233"/>
      <c r="PWD18" s="232"/>
      <c r="PWE18" s="233"/>
      <c r="PWF18" s="233"/>
      <c r="PWG18" s="233"/>
      <c r="PWH18" s="233"/>
      <c r="PWI18" s="233"/>
      <c r="PWJ18" s="233"/>
      <c r="PWK18" s="232"/>
      <c r="PWL18" s="233"/>
      <c r="PWM18" s="233"/>
      <c r="PWN18" s="233"/>
      <c r="PWO18" s="233"/>
      <c r="PWP18" s="233"/>
      <c r="PWQ18" s="233"/>
      <c r="PWR18" s="232"/>
      <c r="PWS18" s="233"/>
      <c r="PWT18" s="233"/>
      <c r="PWU18" s="233"/>
      <c r="PWV18" s="233"/>
      <c r="PWW18" s="233"/>
      <c r="PWX18" s="233"/>
      <c r="PWY18" s="232"/>
      <c r="PWZ18" s="233"/>
      <c r="PXA18" s="233"/>
      <c r="PXB18" s="233"/>
      <c r="PXC18" s="233"/>
      <c r="PXD18" s="233"/>
      <c r="PXE18" s="233"/>
      <c r="PXF18" s="232"/>
      <c r="PXG18" s="233"/>
      <c r="PXH18" s="233"/>
      <c r="PXI18" s="233"/>
      <c r="PXJ18" s="233"/>
      <c r="PXK18" s="233"/>
      <c r="PXL18" s="233"/>
      <c r="PXM18" s="232"/>
      <c r="PXN18" s="233"/>
      <c r="PXO18" s="233"/>
      <c r="PXP18" s="233"/>
      <c r="PXQ18" s="233"/>
      <c r="PXR18" s="233"/>
      <c r="PXS18" s="233"/>
      <c r="PXT18" s="232"/>
      <c r="PXU18" s="233"/>
      <c r="PXV18" s="233"/>
      <c r="PXW18" s="233"/>
      <c r="PXX18" s="233"/>
      <c r="PXY18" s="233"/>
      <c r="PXZ18" s="233"/>
      <c r="PYA18" s="232"/>
      <c r="PYB18" s="233"/>
      <c r="PYC18" s="233"/>
      <c r="PYD18" s="233"/>
      <c r="PYE18" s="233"/>
      <c r="PYF18" s="233"/>
      <c r="PYG18" s="233"/>
      <c r="PYH18" s="232"/>
      <c r="PYI18" s="233"/>
      <c r="PYJ18" s="233"/>
      <c r="PYK18" s="233"/>
      <c r="PYL18" s="233"/>
      <c r="PYM18" s="233"/>
      <c r="PYN18" s="233"/>
      <c r="PYO18" s="232"/>
      <c r="PYP18" s="233"/>
      <c r="PYQ18" s="233"/>
      <c r="PYR18" s="233"/>
      <c r="PYS18" s="233"/>
      <c r="PYT18" s="233"/>
      <c r="PYU18" s="233"/>
      <c r="PYV18" s="232"/>
      <c r="PYW18" s="233"/>
      <c r="PYX18" s="233"/>
      <c r="PYY18" s="233"/>
      <c r="PYZ18" s="233"/>
      <c r="PZA18" s="233"/>
      <c r="PZB18" s="233"/>
      <c r="PZC18" s="232"/>
      <c r="PZD18" s="233"/>
      <c r="PZE18" s="233"/>
      <c r="PZF18" s="233"/>
      <c r="PZG18" s="233"/>
      <c r="PZH18" s="233"/>
      <c r="PZI18" s="233"/>
      <c r="PZJ18" s="232"/>
      <c r="PZK18" s="233"/>
      <c r="PZL18" s="233"/>
      <c r="PZM18" s="233"/>
      <c r="PZN18" s="233"/>
      <c r="PZO18" s="233"/>
      <c r="PZP18" s="233"/>
      <c r="PZQ18" s="232"/>
      <c r="PZR18" s="233"/>
      <c r="PZS18" s="233"/>
      <c r="PZT18" s="233"/>
      <c r="PZU18" s="233"/>
      <c r="PZV18" s="233"/>
      <c r="PZW18" s="233"/>
      <c r="PZX18" s="232"/>
      <c r="PZY18" s="233"/>
      <c r="PZZ18" s="233"/>
      <c r="QAA18" s="233"/>
      <c r="QAB18" s="233"/>
      <c r="QAC18" s="233"/>
      <c r="QAD18" s="233"/>
      <c r="QAE18" s="232"/>
      <c r="QAF18" s="233"/>
      <c r="QAG18" s="233"/>
      <c r="QAH18" s="233"/>
      <c r="QAI18" s="233"/>
      <c r="QAJ18" s="233"/>
      <c r="QAK18" s="233"/>
      <c r="QAL18" s="232"/>
      <c r="QAM18" s="233"/>
      <c r="QAN18" s="233"/>
      <c r="QAO18" s="233"/>
      <c r="QAP18" s="233"/>
      <c r="QAQ18" s="233"/>
      <c r="QAR18" s="233"/>
      <c r="QAS18" s="232"/>
      <c r="QAT18" s="233"/>
      <c r="QAU18" s="233"/>
      <c r="QAV18" s="233"/>
      <c r="QAW18" s="233"/>
      <c r="QAX18" s="233"/>
      <c r="QAY18" s="233"/>
      <c r="QAZ18" s="232"/>
      <c r="QBA18" s="233"/>
      <c r="QBB18" s="233"/>
      <c r="QBC18" s="233"/>
      <c r="QBD18" s="233"/>
      <c r="QBE18" s="233"/>
      <c r="QBF18" s="233"/>
      <c r="QBG18" s="232"/>
      <c r="QBH18" s="233"/>
      <c r="QBI18" s="233"/>
      <c r="QBJ18" s="233"/>
      <c r="QBK18" s="233"/>
      <c r="QBL18" s="233"/>
      <c r="QBM18" s="233"/>
      <c r="QBN18" s="232"/>
      <c r="QBO18" s="233"/>
      <c r="QBP18" s="233"/>
      <c r="QBQ18" s="233"/>
      <c r="QBR18" s="233"/>
      <c r="QBS18" s="233"/>
      <c r="QBT18" s="233"/>
      <c r="QBU18" s="232"/>
      <c r="QBV18" s="233"/>
      <c r="QBW18" s="233"/>
      <c r="QBX18" s="233"/>
      <c r="QBY18" s="233"/>
      <c r="QBZ18" s="233"/>
      <c r="QCA18" s="233"/>
      <c r="QCB18" s="232"/>
      <c r="QCC18" s="233"/>
      <c r="QCD18" s="233"/>
      <c r="QCE18" s="233"/>
      <c r="QCF18" s="233"/>
      <c r="QCG18" s="233"/>
      <c r="QCH18" s="233"/>
      <c r="QCI18" s="232"/>
      <c r="QCJ18" s="233"/>
      <c r="QCK18" s="233"/>
      <c r="QCL18" s="233"/>
      <c r="QCM18" s="233"/>
      <c r="QCN18" s="233"/>
      <c r="QCO18" s="233"/>
      <c r="QCP18" s="232"/>
      <c r="QCQ18" s="233"/>
      <c r="QCR18" s="233"/>
      <c r="QCS18" s="233"/>
      <c r="QCT18" s="233"/>
      <c r="QCU18" s="233"/>
      <c r="QCV18" s="233"/>
      <c r="QCW18" s="232"/>
      <c r="QCX18" s="233"/>
      <c r="QCY18" s="233"/>
      <c r="QCZ18" s="233"/>
      <c r="QDA18" s="233"/>
      <c r="QDB18" s="233"/>
      <c r="QDC18" s="233"/>
      <c r="QDD18" s="232"/>
      <c r="QDE18" s="233"/>
      <c r="QDF18" s="233"/>
      <c r="QDG18" s="233"/>
      <c r="QDH18" s="233"/>
      <c r="QDI18" s="233"/>
      <c r="QDJ18" s="233"/>
      <c r="QDK18" s="232"/>
      <c r="QDL18" s="233"/>
      <c r="QDM18" s="233"/>
      <c r="QDN18" s="233"/>
      <c r="QDO18" s="233"/>
      <c r="QDP18" s="233"/>
      <c r="QDQ18" s="233"/>
      <c r="QDR18" s="232"/>
      <c r="QDS18" s="233"/>
      <c r="QDT18" s="233"/>
      <c r="QDU18" s="233"/>
      <c r="QDV18" s="233"/>
      <c r="QDW18" s="233"/>
      <c r="QDX18" s="233"/>
      <c r="QDY18" s="232"/>
      <c r="QDZ18" s="233"/>
      <c r="QEA18" s="233"/>
      <c r="QEB18" s="233"/>
      <c r="QEC18" s="233"/>
      <c r="QED18" s="233"/>
      <c r="QEE18" s="233"/>
      <c r="QEF18" s="232"/>
      <c r="QEG18" s="233"/>
      <c r="QEH18" s="233"/>
      <c r="QEI18" s="233"/>
      <c r="QEJ18" s="233"/>
      <c r="QEK18" s="233"/>
      <c r="QEL18" s="233"/>
      <c r="QEM18" s="232"/>
      <c r="QEN18" s="233"/>
      <c r="QEO18" s="233"/>
      <c r="QEP18" s="233"/>
      <c r="QEQ18" s="233"/>
      <c r="QER18" s="233"/>
      <c r="QES18" s="233"/>
      <c r="QET18" s="232"/>
      <c r="QEU18" s="233"/>
      <c r="QEV18" s="233"/>
      <c r="QEW18" s="233"/>
      <c r="QEX18" s="233"/>
      <c r="QEY18" s="233"/>
      <c r="QEZ18" s="233"/>
      <c r="QFA18" s="232"/>
      <c r="QFB18" s="233"/>
      <c r="QFC18" s="233"/>
      <c r="QFD18" s="233"/>
      <c r="QFE18" s="233"/>
      <c r="QFF18" s="233"/>
      <c r="QFG18" s="233"/>
      <c r="QFH18" s="232"/>
      <c r="QFI18" s="233"/>
      <c r="QFJ18" s="233"/>
      <c r="QFK18" s="233"/>
      <c r="QFL18" s="233"/>
      <c r="QFM18" s="233"/>
      <c r="QFN18" s="233"/>
      <c r="QFO18" s="232"/>
      <c r="QFP18" s="233"/>
      <c r="QFQ18" s="233"/>
      <c r="QFR18" s="233"/>
      <c r="QFS18" s="233"/>
      <c r="QFT18" s="233"/>
      <c r="QFU18" s="233"/>
      <c r="QFV18" s="232"/>
      <c r="QFW18" s="233"/>
      <c r="QFX18" s="233"/>
      <c r="QFY18" s="233"/>
      <c r="QFZ18" s="233"/>
      <c r="QGA18" s="233"/>
      <c r="QGB18" s="233"/>
      <c r="QGC18" s="232"/>
      <c r="QGD18" s="233"/>
      <c r="QGE18" s="233"/>
      <c r="QGF18" s="233"/>
      <c r="QGG18" s="233"/>
      <c r="QGH18" s="233"/>
      <c r="QGI18" s="233"/>
      <c r="QGJ18" s="232"/>
      <c r="QGK18" s="233"/>
      <c r="QGL18" s="233"/>
      <c r="QGM18" s="233"/>
      <c r="QGN18" s="233"/>
      <c r="QGO18" s="233"/>
      <c r="QGP18" s="233"/>
      <c r="QGQ18" s="232"/>
      <c r="QGR18" s="233"/>
      <c r="QGS18" s="233"/>
      <c r="QGT18" s="233"/>
      <c r="QGU18" s="233"/>
      <c r="QGV18" s="233"/>
      <c r="QGW18" s="233"/>
      <c r="QGX18" s="232"/>
      <c r="QGY18" s="233"/>
      <c r="QGZ18" s="233"/>
      <c r="QHA18" s="233"/>
      <c r="QHB18" s="233"/>
      <c r="QHC18" s="233"/>
      <c r="QHD18" s="233"/>
      <c r="QHE18" s="232"/>
      <c r="QHF18" s="233"/>
      <c r="QHG18" s="233"/>
      <c r="QHH18" s="233"/>
      <c r="QHI18" s="233"/>
      <c r="QHJ18" s="233"/>
      <c r="QHK18" s="233"/>
      <c r="QHL18" s="232"/>
      <c r="QHM18" s="233"/>
      <c r="QHN18" s="233"/>
      <c r="QHO18" s="233"/>
      <c r="QHP18" s="233"/>
      <c r="QHQ18" s="233"/>
      <c r="QHR18" s="233"/>
      <c r="QHS18" s="232"/>
      <c r="QHT18" s="233"/>
      <c r="QHU18" s="233"/>
      <c r="QHV18" s="233"/>
      <c r="QHW18" s="233"/>
      <c r="QHX18" s="233"/>
      <c r="QHY18" s="233"/>
      <c r="QHZ18" s="232"/>
      <c r="QIA18" s="233"/>
      <c r="QIB18" s="233"/>
      <c r="QIC18" s="233"/>
      <c r="QID18" s="233"/>
      <c r="QIE18" s="233"/>
      <c r="QIF18" s="233"/>
      <c r="QIG18" s="232"/>
      <c r="QIH18" s="233"/>
      <c r="QII18" s="233"/>
      <c r="QIJ18" s="233"/>
      <c r="QIK18" s="233"/>
      <c r="QIL18" s="233"/>
      <c r="QIM18" s="233"/>
      <c r="QIN18" s="232"/>
      <c r="QIO18" s="233"/>
      <c r="QIP18" s="233"/>
      <c r="QIQ18" s="233"/>
      <c r="QIR18" s="233"/>
      <c r="QIS18" s="233"/>
      <c r="QIT18" s="233"/>
      <c r="QIU18" s="232"/>
      <c r="QIV18" s="233"/>
      <c r="QIW18" s="233"/>
      <c r="QIX18" s="233"/>
      <c r="QIY18" s="233"/>
      <c r="QIZ18" s="233"/>
      <c r="QJA18" s="233"/>
      <c r="QJB18" s="232"/>
      <c r="QJC18" s="233"/>
      <c r="QJD18" s="233"/>
      <c r="QJE18" s="233"/>
      <c r="QJF18" s="233"/>
      <c r="QJG18" s="233"/>
      <c r="QJH18" s="233"/>
      <c r="QJI18" s="232"/>
      <c r="QJJ18" s="233"/>
      <c r="QJK18" s="233"/>
      <c r="QJL18" s="233"/>
      <c r="QJM18" s="233"/>
      <c r="QJN18" s="233"/>
      <c r="QJO18" s="233"/>
      <c r="QJP18" s="232"/>
      <c r="QJQ18" s="233"/>
      <c r="QJR18" s="233"/>
      <c r="QJS18" s="233"/>
      <c r="QJT18" s="233"/>
      <c r="QJU18" s="233"/>
      <c r="QJV18" s="233"/>
      <c r="QJW18" s="232"/>
      <c r="QJX18" s="233"/>
      <c r="QJY18" s="233"/>
      <c r="QJZ18" s="233"/>
      <c r="QKA18" s="233"/>
      <c r="QKB18" s="233"/>
      <c r="QKC18" s="233"/>
      <c r="QKD18" s="232"/>
      <c r="QKE18" s="233"/>
      <c r="QKF18" s="233"/>
      <c r="QKG18" s="233"/>
      <c r="QKH18" s="233"/>
      <c r="QKI18" s="233"/>
      <c r="QKJ18" s="233"/>
      <c r="QKK18" s="232"/>
      <c r="QKL18" s="233"/>
      <c r="QKM18" s="233"/>
      <c r="QKN18" s="233"/>
      <c r="QKO18" s="233"/>
      <c r="QKP18" s="233"/>
      <c r="QKQ18" s="233"/>
      <c r="QKR18" s="232"/>
      <c r="QKS18" s="233"/>
      <c r="QKT18" s="233"/>
      <c r="QKU18" s="233"/>
      <c r="QKV18" s="233"/>
      <c r="QKW18" s="233"/>
      <c r="QKX18" s="233"/>
      <c r="QKY18" s="232"/>
      <c r="QKZ18" s="233"/>
      <c r="QLA18" s="233"/>
      <c r="QLB18" s="233"/>
      <c r="QLC18" s="233"/>
      <c r="QLD18" s="233"/>
      <c r="QLE18" s="233"/>
      <c r="QLF18" s="232"/>
      <c r="QLG18" s="233"/>
      <c r="QLH18" s="233"/>
      <c r="QLI18" s="233"/>
      <c r="QLJ18" s="233"/>
      <c r="QLK18" s="233"/>
      <c r="QLL18" s="233"/>
      <c r="QLM18" s="232"/>
      <c r="QLN18" s="233"/>
      <c r="QLO18" s="233"/>
      <c r="QLP18" s="233"/>
      <c r="QLQ18" s="233"/>
      <c r="QLR18" s="233"/>
      <c r="QLS18" s="233"/>
      <c r="QLT18" s="232"/>
      <c r="QLU18" s="233"/>
      <c r="QLV18" s="233"/>
      <c r="QLW18" s="233"/>
      <c r="QLX18" s="233"/>
      <c r="QLY18" s="233"/>
      <c r="QLZ18" s="233"/>
      <c r="QMA18" s="232"/>
      <c r="QMB18" s="233"/>
      <c r="QMC18" s="233"/>
      <c r="QMD18" s="233"/>
      <c r="QME18" s="233"/>
      <c r="QMF18" s="233"/>
      <c r="QMG18" s="233"/>
      <c r="QMH18" s="232"/>
      <c r="QMI18" s="233"/>
      <c r="QMJ18" s="233"/>
      <c r="QMK18" s="233"/>
      <c r="QML18" s="233"/>
      <c r="QMM18" s="233"/>
      <c r="QMN18" s="233"/>
      <c r="QMO18" s="232"/>
      <c r="QMP18" s="233"/>
      <c r="QMQ18" s="233"/>
      <c r="QMR18" s="233"/>
      <c r="QMS18" s="233"/>
      <c r="QMT18" s="233"/>
      <c r="QMU18" s="233"/>
      <c r="QMV18" s="232"/>
      <c r="QMW18" s="233"/>
      <c r="QMX18" s="233"/>
      <c r="QMY18" s="233"/>
      <c r="QMZ18" s="233"/>
      <c r="QNA18" s="233"/>
      <c r="QNB18" s="233"/>
      <c r="QNC18" s="232"/>
      <c r="QND18" s="233"/>
      <c r="QNE18" s="233"/>
      <c r="QNF18" s="233"/>
      <c r="QNG18" s="233"/>
      <c r="QNH18" s="233"/>
      <c r="QNI18" s="233"/>
      <c r="QNJ18" s="232"/>
      <c r="QNK18" s="233"/>
      <c r="QNL18" s="233"/>
      <c r="QNM18" s="233"/>
      <c r="QNN18" s="233"/>
      <c r="QNO18" s="233"/>
      <c r="QNP18" s="233"/>
      <c r="QNQ18" s="232"/>
      <c r="QNR18" s="233"/>
      <c r="QNS18" s="233"/>
      <c r="QNT18" s="233"/>
      <c r="QNU18" s="233"/>
      <c r="QNV18" s="233"/>
      <c r="QNW18" s="233"/>
      <c r="QNX18" s="232"/>
      <c r="QNY18" s="233"/>
      <c r="QNZ18" s="233"/>
      <c r="QOA18" s="233"/>
      <c r="QOB18" s="233"/>
      <c r="QOC18" s="233"/>
      <c r="QOD18" s="233"/>
      <c r="QOE18" s="232"/>
      <c r="QOF18" s="233"/>
      <c r="QOG18" s="233"/>
      <c r="QOH18" s="233"/>
      <c r="QOI18" s="233"/>
      <c r="QOJ18" s="233"/>
      <c r="QOK18" s="233"/>
      <c r="QOL18" s="232"/>
      <c r="QOM18" s="233"/>
      <c r="QON18" s="233"/>
      <c r="QOO18" s="233"/>
      <c r="QOP18" s="233"/>
      <c r="QOQ18" s="233"/>
      <c r="QOR18" s="233"/>
      <c r="QOS18" s="232"/>
      <c r="QOT18" s="233"/>
      <c r="QOU18" s="233"/>
      <c r="QOV18" s="233"/>
      <c r="QOW18" s="233"/>
      <c r="QOX18" s="233"/>
      <c r="QOY18" s="233"/>
      <c r="QOZ18" s="232"/>
      <c r="QPA18" s="233"/>
      <c r="QPB18" s="233"/>
      <c r="QPC18" s="233"/>
      <c r="QPD18" s="233"/>
      <c r="QPE18" s="233"/>
      <c r="QPF18" s="233"/>
      <c r="QPG18" s="232"/>
      <c r="QPH18" s="233"/>
      <c r="QPI18" s="233"/>
      <c r="QPJ18" s="233"/>
      <c r="QPK18" s="233"/>
      <c r="QPL18" s="233"/>
      <c r="QPM18" s="233"/>
      <c r="QPN18" s="232"/>
      <c r="QPO18" s="233"/>
      <c r="QPP18" s="233"/>
      <c r="QPQ18" s="233"/>
      <c r="QPR18" s="233"/>
      <c r="QPS18" s="233"/>
      <c r="QPT18" s="233"/>
      <c r="QPU18" s="232"/>
      <c r="QPV18" s="233"/>
      <c r="QPW18" s="233"/>
      <c r="QPX18" s="233"/>
      <c r="QPY18" s="233"/>
      <c r="QPZ18" s="233"/>
      <c r="QQA18" s="233"/>
      <c r="QQB18" s="232"/>
      <c r="QQC18" s="233"/>
      <c r="QQD18" s="233"/>
      <c r="QQE18" s="233"/>
      <c r="QQF18" s="233"/>
      <c r="QQG18" s="233"/>
      <c r="QQH18" s="233"/>
      <c r="QQI18" s="232"/>
      <c r="QQJ18" s="233"/>
      <c r="QQK18" s="233"/>
      <c r="QQL18" s="233"/>
      <c r="QQM18" s="233"/>
      <c r="QQN18" s="233"/>
      <c r="QQO18" s="233"/>
      <c r="QQP18" s="232"/>
      <c r="QQQ18" s="233"/>
      <c r="QQR18" s="233"/>
      <c r="QQS18" s="233"/>
      <c r="QQT18" s="233"/>
      <c r="QQU18" s="233"/>
      <c r="QQV18" s="233"/>
      <c r="QQW18" s="232"/>
      <c r="QQX18" s="233"/>
      <c r="QQY18" s="233"/>
      <c r="QQZ18" s="233"/>
      <c r="QRA18" s="233"/>
      <c r="QRB18" s="233"/>
      <c r="QRC18" s="233"/>
      <c r="QRD18" s="232"/>
      <c r="QRE18" s="233"/>
      <c r="QRF18" s="233"/>
      <c r="QRG18" s="233"/>
      <c r="QRH18" s="233"/>
      <c r="QRI18" s="233"/>
      <c r="QRJ18" s="233"/>
      <c r="QRK18" s="232"/>
      <c r="QRL18" s="233"/>
      <c r="QRM18" s="233"/>
      <c r="QRN18" s="233"/>
      <c r="QRO18" s="233"/>
      <c r="QRP18" s="233"/>
      <c r="QRQ18" s="233"/>
      <c r="QRR18" s="232"/>
      <c r="QRS18" s="233"/>
      <c r="QRT18" s="233"/>
      <c r="QRU18" s="233"/>
      <c r="QRV18" s="233"/>
      <c r="QRW18" s="233"/>
      <c r="QRX18" s="233"/>
      <c r="QRY18" s="232"/>
      <c r="QRZ18" s="233"/>
      <c r="QSA18" s="233"/>
      <c r="QSB18" s="233"/>
      <c r="QSC18" s="233"/>
      <c r="QSD18" s="233"/>
      <c r="QSE18" s="233"/>
      <c r="QSF18" s="232"/>
      <c r="QSG18" s="233"/>
      <c r="QSH18" s="233"/>
      <c r="QSI18" s="233"/>
      <c r="QSJ18" s="233"/>
      <c r="QSK18" s="233"/>
      <c r="QSL18" s="233"/>
      <c r="QSM18" s="232"/>
      <c r="QSN18" s="233"/>
      <c r="QSO18" s="233"/>
      <c r="QSP18" s="233"/>
      <c r="QSQ18" s="233"/>
      <c r="QSR18" s="233"/>
      <c r="QSS18" s="233"/>
      <c r="QST18" s="232"/>
      <c r="QSU18" s="233"/>
      <c r="QSV18" s="233"/>
      <c r="QSW18" s="233"/>
      <c r="QSX18" s="233"/>
      <c r="QSY18" s="233"/>
      <c r="QSZ18" s="233"/>
      <c r="QTA18" s="232"/>
      <c r="QTB18" s="233"/>
      <c r="QTC18" s="233"/>
      <c r="QTD18" s="233"/>
      <c r="QTE18" s="233"/>
      <c r="QTF18" s="233"/>
      <c r="QTG18" s="233"/>
      <c r="QTH18" s="232"/>
      <c r="QTI18" s="233"/>
      <c r="QTJ18" s="233"/>
      <c r="QTK18" s="233"/>
      <c r="QTL18" s="233"/>
      <c r="QTM18" s="233"/>
      <c r="QTN18" s="233"/>
      <c r="QTO18" s="232"/>
      <c r="QTP18" s="233"/>
      <c r="QTQ18" s="233"/>
      <c r="QTR18" s="233"/>
      <c r="QTS18" s="233"/>
      <c r="QTT18" s="233"/>
      <c r="QTU18" s="233"/>
      <c r="QTV18" s="232"/>
      <c r="QTW18" s="233"/>
      <c r="QTX18" s="233"/>
      <c r="QTY18" s="233"/>
      <c r="QTZ18" s="233"/>
      <c r="QUA18" s="233"/>
      <c r="QUB18" s="233"/>
      <c r="QUC18" s="232"/>
      <c r="QUD18" s="233"/>
      <c r="QUE18" s="233"/>
      <c r="QUF18" s="233"/>
      <c r="QUG18" s="233"/>
      <c r="QUH18" s="233"/>
      <c r="QUI18" s="233"/>
      <c r="QUJ18" s="232"/>
      <c r="QUK18" s="233"/>
      <c r="QUL18" s="233"/>
      <c r="QUM18" s="233"/>
      <c r="QUN18" s="233"/>
      <c r="QUO18" s="233"/>
      <c r="QUP18" s="233"/>
      <c r="QUQ18" s="232"/>
      <c r="QUR18" s="233"/>
      <c r="QUS18" s="233"/>
      <c r="QUT18" s="233"/>
      <c r="QUU18" s="233"/>
      <c r="QUV18" s="233"/>
      <c r="QUW18" s="233"/>
      <c r="QUX18" s="232"/>
      <c r="QUY18" s="233"/>
      <c r="QUZ18" s="233"/>
      <c r="QVA18" s="233"/>
      <c r="QVB18" s="233"/>
      <c r="QVC18" s="233"/>
      <c r="QVD18" s="233"/>
      <c r="QVE18" s="232"/>
      <c r="QVF18" s="233"/>
      <c r="QVG18" s="233"/>
      <c r="QVH18" s="233"/>
      <c r="QVI18" s="233"/>
      <c r="QVJ18" s="233"/>
      <c r="QVK18" s="233"/>
      <c r="QVL18" s="232"/>
      <c r="QVM18" s="233"/>
      <c r="QVN18" s="233"/>
      <c r="QVO18" s="233"/>
      <c r="QVP18" s="233"/>
      <c r="QVQ18" s="233"/>
      <c r="QVR18" s="233"/>
      <c r="QVS18" s="232"/>
      <c r="QVT18" s="233"/>
      <c r="QVU18" s="233"/>
      <c r="QVV18" s="233"/>
      <c r="QVW18" s="233"/>
      <c r="QVX18" s="233"/>
      <c r="QVY18" s="233"/>
      <c r="QVZ18" s="232"/>
      <c r="QWA18" s="233"/>
      <c r="QWB18" s="233"/>
      <c r="QWC18" s="233"/>
      <c r="QWD18" s="233"/>
      <c r="QWE18" s="233"/>
      <c r="QWF18" s="233"/>
      <c r="QWG18" s="232"/>
      <c r="QWH18" s="233"/>
      <c r="QWI18" s="233"/>
      <c r="QWJ18" s="233"/>
      <c r="QWK18" s="233"/>
      <c r="QWL18" s="233"/>
      <c r="QWM18" s="233"/>
      <c r="QWN18" s="232"/>
      <c r="QWO18" s="233"/>
      <c r="QWP18" s="233"/>
      <c r="QWQ18" s="233"/>
      <c r="QWR18" s="233"/>
      <c r="QWS18" s="233"/>
      <c r="QWT18" s="233"/>
      <c r="QWU18" s="232"/>
      <c r="QWV18" s="233"/>
      <c r="QWW18" s="233"/>
      <c r="QWX18" s="233"/>
      <c r="QWY18" s="233"/>
      <c r="QWZ18" s="233"/>
      <c r="QXA18" s="233"/>
      <c r="QXB18" s="232"/>
      <c r="QXC18" s="233"/>
      <c r="QXD18" s="233"/>
      <c r="QXE18" s="233"/>
      <c r="QXF18" s="233"/>
      <c r="QXG18" s="233"/>
      <c r="QXH18" s="233"/>
      <c r="QXI18" s="232"/>
      <c r="QXJ18" s="233"/>
      <c r="QXK18" s="233"/>
      <c r="QXL18" s="233"/>
      <c r="QXM18" s="233"/>
      <c r="QXN18" s="233"/>
      <c r="QXO18" s="233"/>
      <c r="QXP18" s="232"/>
      <c r="QXQ18" s="233"/>
      <c r="QXR18" s="233"/>
      <c r="QXS18" s="233"/>
      <c r="QXT18" s="233"/>
      <c r="QXU18" s="233"/>
      <c r="QXV18" s="233"/>
      <c r="QXW18" s="232"/>
      <c r="QXX18" s="233"/>
      <c r="QXY18" s="233"/>
      <c r="QXZ18" s="233"/>
      <c r="QYA18" s="233"/>
      <c r="QYB18" s="233"/>
      <c r="QYC18" s="233"/>
      <c r="QYD18" s="232"/>
      <c r="QYE18" s="233"/>
      <c r="QYF18" s="233"/>
      <c r="QYG18" s="233"/>
      <c r="QYH18" s="233"/>
      <c r="QYI18" s="233"/>
      <c r="QYJ18" s="233"/>
      <c r="QYK18" s="232"/>
      <c r="QYL18" s="233"/>
      <c r="QYM18" s="233"/>
      <c r="QYN18" s="233"/>
      <c r="QYO18" s="233"/>
      <c r="QYP18" s="233"/>
      <c r="QYQ18" s="233"/>
      <c r="QYR18" s="232"/>
      <c r="QYS18" s="233"/>
      <c r="QYT18" s="233"/>
      <c r="QYU18" s="233"/>
      <c r="QYV18" s="233"/>
      <c r="QYW18" s="233"/>
      <c r="QYX18" s="233"/>
      <c r="QYY18" s="232"/>
      <c r="QYZ18" s="233"/>
      <c r="QZA18" s="233"/>
      <c r="QZB18" s="233"/>
      <c r="QZC18" s="233"/>
      <c r="QZD18" s="233"/>
      <c r="QZE18" s="233"/>
      <c r="QZF18" s="232"/>
      <c r="QZG18" s="233"/>
      <c r="QZH18" s="233"/>
      <c r="QZI18" s="233"/>
      <c r="QZJ18" s="233"/>
      <c r="QZK18" s="233"/>
      <c r="QZL18" s="233"/>
      <c r="QZM18" s="232"/>
      <c r="QZN18" s="233"/>
      <c r="QZO18" s="233"/>
      <c r="QZP18" s="233"/>
      <c r="QZQ18" s="233"/>
      <c r="QZR18" s="233"/>
      <c r="QZS18" s="233"/>
      <c r="QZT18" s="232"/>
      <c r="QZU18" s="233"/>
      <c r="QZV18" s="233"/>
      <c r="QZW18" s="233"/>
      <c r="QZX18" s="233"/>
      <c r="QZY18" s="233"/>
      <c r="QZZ18" s="233"/>
      <c r="RAA18" s="232"/>
      <c r="RAB18" s="233"/>
      <c r="RAC18" s="233"/>
      <c r="RAD18" s="233"/>
      <c r="RAE18" s="233"/>
      <c r="RAF18" s="233"/>
      <c r="RAG18" s="233"/>
      <c r="RAH18" s="232"/>
      <c r="RAI18" s="233"/>
      <c r="RAJ18" s="233"/>
      <c r="RAK18" s="233"/>
      <c r="RAL18" s="233"/>
      <c r="RAM18" s="233"/>
      <c r="RAN18" s="233"/>
      <c r="RAO18" s="232"/>
      <c r="RAP18" s="233"/>
      <c r="RAQ18" s="233"/>
      <c r="RAR18" s="233"/>
      <c r="RAS18" s="233"/>
      <c r="RAT18" s="233"/>
      <c r="RAU18" s="233"/>
      <c r="RAV18" s="232"/>
      <c r="RAW18" s="233"/>
      <c r="RAX18" s="233"/>
      <c r="RAY18" s="233"/>
      <c r="RAZ18" s="233"/>
      <c r="RBA18" s="233"/>
      <c r="RBB18" s="233"/>
      <c r="RBC18" s="232"/>
      <c r="RBD18" s="233"/>
      <c r="RBE18" s="233"/>
      <c r="RBF18" s="233"/>
      <c r="RBG18" s="233"/>
      <c r="RBH18" s="233"/>
      <c r="RBI18" s="233"/>
      <c r="RBJ18" s="232"/>
      <c r="RBK18" s="233"/>
      <c r="RBL18" s="233"/>
      <c r="RBM18" s="233"/>
      <c r="RBN18" s="233"/>
      <c r="RBO18" s="233"/>
      <c r="RBP18" s="233"/>
      <c r="RBQ18" s="232"/>
      <c r="RBR18" s="233"/>
      <c r="RBS18" s="233"/>
      <c r="RBT18" s="233"/>
      <c r="RBU18" s="233"/>
      <c r="RBV18" s="233"/>
      <c r="RBW18" s="233"/>
      <c r="RBX18" s="232"/>
      <c r="RBY18" s="233"/>
      <c r="RBZ18" s="233"/>
      <c r="RCA18" s="233"/>
      <c r="RCB18" s="233"/>
      <c r="RCC18" s="233"/>
      <c r="RCD18" s="233"/>
      <c r="RCE18" s="232"/>
      <c r="RCF18" s="233"/>
      <c r="RCG18" s="233"/>
      <c r="RCH18" s="233"/>
      <c r="RCI18" s="233"/>
      <c r="RCJ18" s="233"/>
      <c r="RCK18" s="233"/>
      <c r="RCL18" s="232"/>
      <c r="RCM18" s="233"/>
      <c r="RCN18" s="233"/>
      <c r="RCO18" s="233"/>
      <c r="RCP18" s="233"/>
      <c r="RCQ18" s="233"/>
      <c r="RCR18" s="233"/>
      <c r="RCS18" s="232"/>
      <c r="RCT18" s="233"/>
      <c r="RCU18" s="233"/>
      <c r="RCV18" s="233"/>
      <c r="RCW18" s="233"/>
      <c r="RCX18" s="233"/>
      <c r="RCY18" s="233"/>
      <c r="RCZ18" s="232"/>
      <c r="RDA18" s="233"/>
      <c r="RDB18" s="233"/>
      <c r="RDC18" s="233"/>
      <c r="RDD18" s="233"/>
      <c r="RDE18" s="233"/>
      <c r="RDF18" s="233"/>
      <c r="RDG18" s="232"/>
      <c r="RDH18" s="233"/>
      <c r="RDI18" s="233"/>
      <c r="RDJ18" s="233"/>
      <c r="RDK18" s="233"/>
      <c r="RDL18" s="233"/>
      <c r="RDM18" s="233"/>
      <c r="RDN18" s="232"/>
      <c r="RDO18" s="233"/>
      <c r="RDP18" s="233"/>
      <c r="RDQ18" s="233"/>
      <c r="RDR18" s="233"/>
      <c r="RDS18" s="233"/>
      <c r="RDT18" s="233"/>
      <c r="RDU18" s="232"/>
      <c r="RDV18" s="233"/>
      <c r="RDW18" s="233"/>
      <c r="RDX18" s="233"/>
      <c r="RDY18" s="233"/>
      <c r="RDZ18" s="233"/>
      <c r="REA18" s="233"/>
      <c r="REB18" s="232"/>
      <c r="REC18" s="233"/>
      <c r="RED18" s="233"/>
      <c r="REE18" s="233"/>
      <c r="REF18" s="233"/>
      <c r="REG18" s="233"/>
      <c r="REH18" s="233"/>
      <c r="REI18" s="232"/>
      <c r="REJ18" s="233"/>
      <c r="REK18" s="233"/>
      <c r="REL18" s="233"/>
      <c r="REM18" s="233"/>
      <c r="REN18" s="233"/>
      <c r="REO18" s="233"/>
      <c r="REP18" s="232"/>
      <c r="REQ18" s="233"/>
      <c r="RER18" s="233"/>
      <c r="RES18" s="233"/>
      <c r="RET18" s="233"/>
      <c r="REU18" s="233"/>
      <c r="REV18" s="233"/>
      <c r="REW18" s="232"/>
      <c r="REX18" s="233"/>
      <c r="REY18" s="233"/>
      <c r="REZ18" s="233"/>
      <c r="RFA18" s="233"/>
      <c r="RFB18" s="233"/>
      <c r="RFC18" s="233"/>
      <c r="RFD18" s="232"/>
      <c r="RFE18" s="233"/>
      <c r="RFF18" s="233"/>
      <c r="RFG18" s="233"/>
      <c r="RFH18" s="233"/>
      <c r="RFI18" s="233"/>
      <c r="RFJ18" s="233"/>
      <c r="RFK18" s="232"/>
      <c r="RFL18" s="233"/>
      <c r="RFM18" s="233"/>
      <c r="RFN18" s="233"/>
      <c r="RFO18" s="233"/>
      <c r="RFP18" s="233"/>
      <c r="RFQ18" s="233"/>
      <c r="RFR18" s="232"/>
      <c r="RFS18" s="233"/>
      <c r="RFT18" s="233"/>
      <c r="RFU18" s="233"/>
      <c r="RFV18" s="233"/>
      <c r="RFW18" s="233"/>
      <c r="RFX18" s="233"/>
      <c r="RFY18" s="232"/>
      <c r="RFZ18" s="233"/>
      <c r="RGA18" s="233"/>
      <c r="RGB18" s="233"/>
      <c r="RGC18" s="233"/>
      <c r="RGD18" s="233"/>
      <c r="RGE18" s="233"/>
      <c r="RGF18" s="232"/>
      <c r="RGG18" s="233"/>
      <c r="RGH18" s="233"/>
      <c r="RGI18" s="233"/>
      <c r="RGJ18" s="233"/>
      <c r="RGK18" s="233"/>
      <c r="RGL18" s="233"/>
      <c r="RGM18" s="232"/>
      <c r="RGN18" s="233"/>
      <c r="RGO18" s="233"/>
      <c r="RGP18" s="233"/>
      <c r="RGQ18" s="233"/>
      <c r="RGR18" s="233"/>
      <c r="RGS18" s="233"/>
      <c r="RGT18" s="232"/>
      <c r="RGU18" s="233"/>
      <c r="RGV18" s="233"/>
      <c r="RGW18" s="233"/>
      <c r="RGX18" s="233"/>
      <c r="RGY18" s="233"/>
      <c r="RGZ18" s="233"/>
      <c r="RHA18" s="232"/>
      <c r="RHB18" s="233"/>
      <c r="RHC18" s="233"/>
      <c r="RHD18" s="233"/>
      <c r="RHE18" s="233"/>
      <c r="RHF18" s="233"/>
      <c r="RHG18" s="233"/>
      <c r="RHH18" s="232"/>
      <c r="RHI18" s="233"/>
      <c r="RHJ18" s="233"/>
      <c r="RHK18" s="233"/>
      <c r="RHL18" s="233"/>
      <c r="RHM18" s="233"/>
      <c r="RHN18" s="233"/>
      <c r="RHO18" s="232"/>
      <c r="RHP18" s="233"/>
      <c r="RHQ18" s="233"/>
      <c r="RHR18" s="233"/>
      <c r="RHS18" s="233"/>
      <c r="RHT18" s="233"/>
      <c r="RHU18" s="233"/>
      <c r="RHV18" s="232"/>
      <c r="RHW18" s="233"/>
      <c r="RHX18" s="233"/>
      <c r="RHY18" s="233"/>
      <c r="RHZ18" s="233"/>
      <c r="RIA18" s="233"/>
      <c r="RIB18" s="233"/>
      <c r="RIC18" s="232"/>
      <c r="RID18" s="233"/>
      <c r="RIE18" s="233"/>
      <c r="RIF18" s="233"/>
      <c r="RIG18" s="233"/>
      <c r="RIH18" s="233"/>
      <c r="RII18" s="233"/>
      <c r="RIJ18" s="232"/>
      <c r="RIK18" s="233"/>
      <c r="RIL18" s="233"/>
      <c r="RIM18" s="233"/>
      <c r="RIN18" s="233"/>
      <c r="RIO18" s="233"/>
      <c r="RIP18" s="233"/>
      <c r="RIQ18" s="232"/>
      <c r="RIR18" s="233"/>
      <c r="RIS18" s="233"/>
      <c r="RIT18" s="233"/>
      <c r="RIU18" s="233"/>
      <c r="RIV18" s="233"/>
      <c r="RIW18" s="233"/>
      <c r="RIX18" s="232"/>
      <c r="RIY18" s="233"/>
      <c r="RIZ18" s="233"/>
      <c r="RJA18" s="233"/>
      <c r="RJB18" s="233"/>
      <c r="RJC18" s="233"/>
      <c r="RJD18" s="233"/>
      <c r="RJE18" s="232"/>
      <c r="RJF18" s="233"/>
      <c r="RJG18" s="233"/>
      <c r="RJH18" s="233"/>
      <c r="RJI18" s="233"/>
      <c r="RJJ18" s="233"/>
      <c r="RJK18" s="233"/>
      <c r="RJL18" s="232"/>
      <c r="RJM18" s="233"/>
      <c r="RJN18" s="233"/>
      <c r="RJO18" s="233"/>
      <c r="RJP18" s="233"/>
      <c r="RJQ18" s="233"/>
      <c r="RJR18" s="233"/>
      <c r="RJS18" s="232"/>
      <c r="RJT18" s="233"/>
      <c r="RJU18" s="233"/>
      <c r="RJV18" s="233"/>
      <c r="RJW18" s="233"/>
      <c r="RJX18" s="233"/>
      <c r="RJY18" s="233"/>
      <c r="RJZ18" s="232"/>
      <c r="RKA18" s="233"/>
      <c r="RKB18" s="233"/>
      <c r="RKC18" s="233"/>
      <c r="RKD18" s="233"/>
      <c r="RKE18" s="233"/>
      <c r="RKF18" s="233"/>
      <c r="RKG18" s="232"/>
      <c r="RKH18" s="233"/>
      <c r="RKI18" s="233"/>
      <c r="RKJ18" s="233"/>
      <c r="RKK18" s="233"/>
      <c r="RKL18" s="233"/>
      <c r="RKM18" s="233"/>
      <c r="RKN18" s="232"/>
      <c r="RKO18" s="233"/>
      <c r="RKP18" s="233"/>
      <c r="RKQ18" s="233"/>
      <c r="RKR18" s="233"/>
      <c r="RKS18" s="233"/>
      <c r="RKT18" s="233"/>
      <c r="RKU18" s="232"/>
      <c r="RKV18" s="233"/>
      <c r="RKW18" s="233"/>
      <c r="RKX18" s="233"/>
      <c r="RKY18" s="233"/>
      <c r="RKZ18" s="233"/>
      <c r="RLA18" s="233"/>
      <c r="RLB18" s="232"/>
      <c r="RLC18" s="233"/>
      <c r="RLD18" s="233"/>
      <c r="RLE18" s="233"/>
      <c r="RLF18" s="233"/>
      <c r="RLG18" s="233"/>
      <c r="RLH18" s="233"/>
      <c r="RLI18" s="232"/>
      <c r="RLJ18" s="233"/>
      <c r="RLK18" s="233"/>
      <c r="RLL18" s="233"/>
      <c r="RLM18" s="233"/>
      <c r="RLN18" s="233"/>
      <c r="RLO18" s="233"/>
      <c r="RLP18" s="232"/>
      <c r="RLQ18" s="233"/>
      <c r="RLR18" s="233"/>
      <c r="RLS18" s="233"/>
      <c r="RLT18" s="233"/>
      <c r="RLU18" s="233"/>
      <c r="RLV18" s="233"/>
      <c r="RLW18" s="232"/>
      <c r="RLX18" s="233"/>
      <c r="RLY18" s="233"/>
      <c r="RLZ18" s="233"/>
      <c r="RMA18" s="233"/>
      <c r="RMB18" s="233"/>
      <c r="RMC18" s="233"/>
      <c r="RMD18" s="232"/>
      <c r="RME18" s="233"/>
      <c r="RMF18" s="233"/>
      <c r="RMG18" s="233"/>
      <c r="RMH18" s="233"/>
      <c r="RMI18" s="233"/>
      <c r="RMJ18" s="233"/>
      <c r="RMK18" s="232"/>
      <c r="RML18" s="233"/>
      <c r="RMM18" s="233"/>
      <c r="RMN18" s="233"/>
      <c r="RMO18" s="233"/>
      <c r="RMP18" s="233"/>
      <c r="RMQ18" s="233"/>
      <c r="RMR18" s="232"/>
      <c r="RMS18" s="233"/>
      <c r="RMT18" s="233"/>
      <c r="RMU18" s="233"/>
      <c r="RMV18" s="233"/>
      <c r="RMW18" s="233"/>
      <c r="RMX18" s="233"/>
      <c r="RMY18" s="232"/>
      <c r="RMZ18" s="233"/>
      <c r="RNA18" s="233"/>
      <c r="RNB18" s="233"/>
      <c r="RNC18" s="233"/>
      <c r="RND18" s="233"/>
      <c r="RNE18" s="233"/>
      <c r="RNF18" s="232"/>
      <c r="RNG18" s="233"/>
      <c r="RNH18" s="233"/>
      <c r="RNI18" s="233"/>
      <c r="RNJ18" s="233"/>
      <c r="RNK18" s="233"/>
      <c r="RNL18" s="233"/>
      <c r="RNM18" s="232"/>
      <c r="RNN18" s="233"/>
      <c r="RNO18" s="233"/>
      <c r="RNP18" s="233"/>
      <c r="RNQ18" s="233"/>
      <c r="RNR18" s="233"/>
      <c r="RNS18" s="233"/>
      <c r="RNT18" s="232"/>
      <c r="RNU18" s="233"/>
      <c r="RNV18" s="233"/>
      <c r="RNW18" s="233"/>
      <c r="RNX18" s="233"/>
      <c r="RNY18" s="233"/>
      <c r="RNZ18" s="233"/>
      <c r="ROA18" s="232"/>
      <c r="ROB18" s="233"/>
      <c r="ROC18" s="233"/>
      <c r="ROD18" s="233"/>
      <c r="ROE18" s="233"/>
      <c r="ROF18" s="233"/>
      <c r="ROG18" s="233"/>
      <c r="ROH18" s="232"/>
      <c r="ROI18" s="233"/>
      <c r="ROJ18" s="233"/>
      <c r="ROK18" s="233"/>
      <c r="ROL18" s="233"/>
      <c r="ROM18" s="233"/>
      <c r="RON18" s="233"/>
      <c r="ROO18" s="232"/>
      <c r="ROP18" s="233"/>
      <c r="ROQ18" s="233"/>
      <c r="ROR18" s="233"/>
      <c r="ROS18" s="233"/>
      <c r="ROT18" s="233"/>
      <c r="ROU18" s="233"/>
      <c r="ROV18" s="232"/>
      <c r="ROW18" s="233"/>
      <c r="ROX18" s="233"/>
      <c r="ROY18" s="233"/>
      <c r="ROZ18" s="233"/>
      <c r="RPA18" s="233"/>
      <c r="RPB18" s="233"/>
      <c r="RPC18" s="232"/>
      <c r="RPD18" s="233"/>
      <c r="RPE18" s="233"/>
      <c r="RPF18" s="233"/>
      <c r="RPG18" s="233"/>
      <c r="RPH18" s="233"/>
      <c r="RPI18" s="233"/>
      <c r="RPJ18" s="232"/>
      <c r="RPK18" s="233"/>
      <c r="RPL18" s="233"/>
      <c r="RPM18" s="233"/>
      <c r="RPN18" s="233"/>
      <c r="RPO18" s="233"/>
      <c r="RPP18" s="233"/>
      <c r="RPQ18" s="232"/>
      <c r="RPR18" s="233"/>
      <c r="RPS18" s="233"/>
      <c r="RPT18" s="233"/>
      <c r="RPU18" s="233"/>
      <c r="RPV18" s="233"/>
      <c r="RPW18" s="233"/>
      <c r="RPX18" s="232"/>
      <c r="RPY18" s="233"/>
      <c r="RPZ18" s="233"/>
      <c r="RQA18" s="233"/>
      <c r="RQB18" s="233"/>
      <c r="RQC18" s="233"/>
      <c r="RQD18" s="233"/>
      <c r="RQE18" s="232"/>
      <c r="RQF18" s="233"/>
      <c r="RQG18" s="233"/>
      <c r="RQH18" s="233"/>
      <c r="RQI18" s="233"/>
      <c r="RQJ18" s="233"/>
      <c r="RQK18" s="233"/>
      <c r="RQL18" s="232"/>
      <c r="RQM18" s="233"/>
      <c r="RQN18" s="233"/>
      <c r="RQO18" s="233"/>
      <c r="RQP18" s="233"/>
      <c r="RQQ18" s="233"/>
      <c r="RQR18" s="233"/>
      <c r="RQS18" s="232"/>
      <c r="RQT18" s="233"/>
      <c r="RQU18" s="233"/>
      <c r="RQV18" s="233"/>
      <c r="RQW18" s="233"/>
      <c r="RQX18" s="233"/>
      <c r="RQY18" s="233"/>
      <c r="RQZ18" s="232"/>
      <c r="RRA18" s="233"/>
      <c r="RRB18" s="233"/>
      <c r="RRC18" s="233"/>
      <c r="RRD18" s="233"/>
      <c r="RRE18" s="233"/>
      <c r="RRF18" s="233"/>
      <c r="RRG18" s="232"/>
      <c r="RRH18" s="233"/>
      <c r="RRI18" s="233"/>
      <c r="RRJ18" s="233"/>
      <c r="RRK18" s="233"/>
      <c r="RRL18" s="233"/>
      <c r="RRM18" s="233"/>
      <c r="RRN18" s="232"/>
      <c r="RRO18" s="233"/>
      <c r="RRP18" s="233"/>
      <c r="RRQ18" s="233"/>
      <c r="RRR18" s="233"/>
      <c r="RRS18" s="233"/>
      <c r="RRT18" s="233"/>
      <c r="RRU18" s="232"/>
      <c r="RRV18" s="233"/>
      <c r="RRW18" s="233"/>
      <c r="RRX18" s="233"/>
      <c r="RRY18" s="233"/>
      <c r="RRZ18" s="233"/>
      <c r="RSA18" s="233"/>
      <c r="RSB18" s="232"/>
      <c r="RSC18" s="233"/>
      <c r="RSD18" s="233"/>
      <c r="RSE18" s="233"/>
      <c r="RSF18" s="233"/>
      <c r="RSG18" s="233"/>
      <c r="RSH18" s="233"/>
      <c r="RSI18" s="232"/>
      <c r="RSJ18" s="233"/>
      <c r="RSK18" s="233"/>
      <c r="RSL18" s="233"/>
      <c r="RSM18" s="233"/>
      <c r="RSN18" s="233"/>
      <c r="RSO18" s="233"/>
      <c r="RSP18" s="232"/>
      <c r="RSQ18" s="233"/>
      <c r="RSR18" s="233"/>
      <c r="RSS18" s="233"/>
      <c r="RST18" s="233"/>
      <c r="RSU18" s="233"/>
      <c r="RSV18" s="233"/>
      <c r="RSW18" s="232"/>
      <c r="RSX18" s="233"/>
      <c r="RSY18" s="233"/>
      <c r="RSZ18" s="233"/>
      <c r="RTA18" s="233"/>
      <c r="RTB18" s="233"/>
      <c r="RTC18" s="233"/>
      <c r="RTD18" s="232"/>
      <c r="RTE18" s="233"/>
      <c r="RTF18" s="233"/>
      <c r="RTG18" s="233"/>
      <c r="RTH18" s="233"/>
      <c r="RTI18" s="233"/>
      <c r="RTJ18" s="233"/>
      <c r="RTK18" s="232"/>
      <c r="RTL18" s="233"/>
      <c r="RTM18" s="233"/>
      <c r="RTN18" s="233"/>
      <c r="RTO18" s="233"/>
      <c r="RTP18" s="233"/>
      <c r="RTQ18" s="233"/>
      <c r="RTR18" s="232"/>
      <c r="RTS18" s="233"/>
      <c r="RTT18" s="233"/>
      <c r="RTU18" s="233"/>
      <c r="RTV18" s="233"/>
      <c r="RTW18" s="233"/>
      <c r="RTX18" s="233"/>
      <c r="RTY18" s="232"/>
      <c r="RTZ18" s="233"/>
      <c r="RUA18" s="233"/>
      <c r="RUB18" s="233"/>
      <c r="RUC18" s="233"/>
      <c r="RUD18" s="233"/>
      <c r="RUE18" s="233"/>
      <c r="RUF18" s="232"/>
      <c r="RUG18" s="233"/>
      <c r="RUH18" s="233"/>
      <c r="RUI18" s="233"/>
      <c r="RUJ18" s="233"/>
      <c r="RUK18" s="233"/>
      <c r="RUL18" s="233"/>
      <c r="RUM18" s="232"/>
      <c r="RUN18" s="233"/>
      <c r="RUO18" s="233"/>
      <c r="RUP18" s="233"/>
      <c r="RUQ18" s="233"/>
      <c r="RUR18" s="233"/>
      <c r="RUS18" s="233"/>
      <c r="RUT18" s="232"/>
      <c r="RUU18" s="233"/>
      <c r="RUV18" s="233"/>
      <c r="RUW18" s="233"/>
      <c r="RUX18" s="233"/>
      <c r="RUY18" s="233"/>
      <c r="RUZ18" s="233"/>
      <c r="RVA18" s="232"/>
      <c r="RVB18" s="233"/>
      <c r="RVC18" s="233"/>
      <c r="RVD18" s="233"/>
      <c r="RVE18" s="233"/>
      <c r="RVF18" s="233"/>
      <c r="RVG18" s="233"/>
      <c r="RVH18" s="232"/>
      <c r="RVI18" s="233"/>
      <c r="RVJ18" s="233"/>
      <c r="RVK18" s="233"/>
      <c r="RVL18" s="233"/>
      <c r="RVM18" s="233"/>
      <c r="RVN18" s="233"/>
      <c r="RVO18" s="232"/>
      <c r="RVP18" s="233"/>
      <c r="RVQ18" s="233"/>
      <c r="RVR18" s="233"/>
      <c r="RVS18" s="233"/>
      <c r="RVT18" s="233"/>
      <c r="RVU18" s="233"/>
      <c r="RVV18" s="232"/>
      <c r="RVW18" s="233"/>
      <c r="RVX18" s="233"/>
      <c r="RVY18" s="233"/>
      <c r="RVZ18" s="233"/>
      <c r="RWA18" s="233"/>
      <c r="RWB18" s="233"/>
      <c r="RWC18" s="232"/>
      <c r="RWD18" s="233"/>
      <c r="RWE18" s="233"/>
      <c r="RWF18" s="233"/>
      <c r="RWG18" s="233"/>
      <c r="RWH18" s="233"/>
      <c r="RWI18" s="233"/>
      <c r="RWJ18" s="232"/>
      <c r="RWK18" s="233"/>
      <c r="RWL18" s="233"/>
      <c r="RWM18" s="233"/>
      <c r="RWN18" s="233"/>
      <c r="RWO18" s="233"/>
      <c r="RWP18" s="233"/>
      <c r="RWQ18" s="232"/>
      <c r="RWR18" s="233"/>
      <c r="RWS18" s="233"/>
      <c r="RWT18" s="233"/>
      <c r="RWU18" s="233"/>
      <c r="RWV18" s="233"/>
      <c r="RWW18" s="233"/>
      <c r="RWX18" s="232"/>
      <c r="RWY18" s="233"/>
      <c r="RWZ18" s="233"/>
      <c r="RXA18" s="233"/>
      <c r="RXB18" s="233"/>
      <c r="RXC18" s="233"/>
      <c r="RXD18" s="233"/>
      <c r="RXE18" s="232"/>
      <c r="RXF18" s="233"/>
      <c r="RXG18" s="233"/>
      <c r="RXH18" s="233"/>
      <c r="RXI18" s="233"/>
      <c r="RXJ18" s="233"/>
      <c r="RXK18" s="233"/>
      <c r="RXL18" s="232"/>
      <c r="RXM18" s="233"/>
      <c r="RXN18" s="233"/>
      <c r="RXO18" s="233"/>
      <c r="RXP18" s="233"/>
      <c r="RXQ18" s="233"/>
      <c r="RXR18" s="233"/>
      <c r="RXS18" s="232"/>
      <c r="RXT18" s="233"/>
      <c r="RXU18" s="233"/>
      <c r="RXV18" s="233"/>
      <c r="RXW18" s="233"/>
      <c r="RXX18" s="233"/>
      <c r="RXY18" s="233"/>
      <c r="RXZ18" s="232"/>
      <c r="RYA18" s="233"/>
      <c r="RYB18" s="233"/>
      <c r="RYC18" s="233"/>
      <c r="RYD18" s="233"/>
      <c r="RYE18" s="233"/>
      <c r="RYF18" s="233"/>
      <c r="RYG18" s="232"/>
      <c r="RYH18" s="233"/>
      <c r="RYI18" s="233"/>
      <c r="RYJ18" s="233"/>
      <c r="RYK18" s="233"/>
      <c r="RYL18" s="233"/>
      <c r="RYM18" s="233"/>
      <c r="RYN18" s="232"/>
      <c r="RYO18" s="233"/>
      <c r="RYP18" s="233"/>
      <c r="RYQ18" s="233"/>
      <c r="RYR18" s="233"/>
      <c r="RYS18" s="233"/>
      <c r="RYT18" s="233"/>
      <c r="RYU18" s="232"/>
      <c r="RYV18" s="233"/>
      <c r="RYW18" s="233"/>
      <c r="RYX18" s="233"/>
      <c r="RYY18" s="233"/>
      <c r="RYZ18" s="233"/>
      <c r="RZA18" s="233"/>
      <c r="RZB18" s="232"/>
      <c r="RZC18" s="233"/>
      <c r="RZD18" s="233"/>
      <c r="RZE18" s="233"/>
      <c r="RZF18" s="233"/>
      <c r="RZG18" s="233"/>
      <c r="RZH18" s="233"/>
      <c r="RZI18" s="232"/>
      <c r="RZJ18" s="233"/>
      <c r="RZK18" s="233"/>
      <c r="RZL18" s="233"/>
      <c r="RZM18" s="233"/>
      <c r="RZN18" s="233"/>
      <c r="RZO18" s="233"/>
      <c r="RZP18" s="232"/>
      <c r="RZQ18" s="233"/>
      <c r="RZR18" s="233"/>
      <c r="RZS18" s="233"/>
      <c r="RZT18" s="233"/>
      <c r="RZU18" s="233"/>
      <c r="RZV18" s="233"/>
      <c r="RZW18" s="232"/>
      <c r="RZX18" s="233"/>
      <c r="RZY18" s="233"/>
      <c r="RZZ18" s="233"/>
      <c r="SAA18" s="233"/>
      <c r="SAB18" s="233"/>
      <c r="SAC18" s="233"/>
      <c r="SAD18" s="232"/>
      <c r="SAE18" s="233"/>
      <c r="SAF18" s="233"/>
      <c r="SAG18" s="233"/>
      <c r="SAH18" s="233"/>
      <c r="SAI18" s="233"/>
      <c r="SAJ18" s="233"/>
      <c r="SAK18" s="232"/>
      <c r="SAL18" s="233"/>
      <c r="SAM18" s="233"/>
      <c r="SAN18" s="233"/>
      <c r="SAO18" s="233"/>
      <c r="SAP18" s="233"/>
      <c r="SAQ18" s="233"/>
      <c r="SAR18" s="232"/>
      <c r="SAS18" s="233"/>
      <c r="SAT18" s="233"/>
      <c r="SAU18" s="233"/>
      <c r="SAV18" s="233"/>
      <c r="SAW18" s="233"/>
      <c r="SAX18" s="233"/>
      <c r="SAY18" s="232"/>
      <c r="SAZ18" s="233"/>
      <c r="SBA18" s="233"/>
      <c r="SBB18" s="233"/>
      <c r="SBC18" s="233"/>
      <c r="SBD18" s="233"/>
      <c r="SBE18" s="233"/>
      <c r="SBF18" s="232"/>
      <c r="SBG18" s="233"/>
      <c r="SBH18" s="233"/>
      <c r="SBI18" s="233"/>
      <c r="SBJ18" s="233"/>
      <c r="SBK18" s="233"/>
      <c r="SBL18" s="233"/>
      <c r="SBM18" s="232"/>
      <c r="SBN18" s="233"/>
      <c r="SBO18" s="233"/>
      <c r="SBP18" s="233"/>
      <c r="SBQ18" s="233"/>
      <c r="SBR18" s="233"/>
      <c r="SBS18" s="233"/>
      <c r="SBT18" s="232"/>
      <c r="SBU18" s="233"/>
      <c r="SBV18" s="233"/>
      <c r="SBW18" s="233"/>
      <c r="SBX18" s="233"/>
      <c r="SBY18" s="233"/>
      <c r="SBZ18" s="233"/>
      <c r="SCA18" s="232"/>
      <c r="SCB18" s="233"/>
      <c r="SCC18" s="233"/>
      <c r="SCD18" s="233"/>
      <c r="SCE18" s="233"/>
      <c r="SCF18" s="233"/>
      <c r="SCG18" s="233"/>
      <c r="SCH18" s="232"/>
      <c r="SCI18" s="233"/>
      <c r="SCJ18" s="233"/>
      <c r="SCK18" s="233"/>
      <c r="SCL18" s="233"/>
      <c r="SCM18" s="233"/>
      <c r="SCN18" s="233"/>
      <c r="SCO18" s="232"/>
      <c r="SCP18" s="233"/>
      <c r="SCQ18" s="233"/>
      <c r="SCR18" s="233"/>
      <c r="SCS18" s="233"/>
      <c r="SCT18" s="233"/>
      <c r="SCU18" s="233"/>
      <c r="SCV18" s="232"/>
      <c r="SCW18" s="233"/>
      <c r="SCX18" s="233"/>
      <c r="SCY18" s="233"/>
      <c r="SCZ18" s="233"/>
      <c r="SDA18" s="233"/>
      <c r="SDB18" s="233"/>
      <c r="SDC18" s="232"/>
      <c r="SDD18" s="233"/>
      <c r="SDE18" s="233"/>
      <c r="SDF18" s="233"/>
      <c r="SDG18" s="233"/>
      <c r="SDH18" s="233"/>
      <c r="SDI18" s="233"/>
      <c r="SDJ18" s="232"/>
      <c r="SDK18" s="233"/>
      <c r="SDL18" s="233"/>
      <c r="SDM18" s="233"/>
      <c r="SDN18" s="233"/>
      <c r="SDO18" s="233"/>
      <c r="SDP18" s="233"/>
      <c r="SDQ18" s="232"/>
      <c r="SDR18" s="233"/>
      <c r="SDS18" s="233"/>
      <c r="SDT18" s="233"/>
      <c r="SDU18" s="233"/>
      <c r="SDV18" s="233"/>
      <c r="SDW18" s="233"/>
      <c r="SDX18" s="232"/>
      <c r="SDY18" s="233"/>
      <c r="SDZ18" s="233"/>
      <c r="SEA18" s="233"/>
      <c r="SEB18" s="233"/>
      <c r="SEC18" s="233"/>
      <c r="SED18" s="233"/>
      <c r="SEE18" s="232"/>
      <c r="SEF18" s="233"/>
      <c r="SEG18" s="233"/>
      <c r="SEH18" s="233"/>
      <c r="SEI18" s="233"/>
      <c r="SEJ18" s="233"/>
      <c r="SEK18" s="233"/>
      <c r="SEL18" s="232"/>
      <c r="SEM18" s="233"/>
      <c r="SEN18" s="233"/>
      <c r="SEO18" s="233"/>
      <c r="SEP18" s="233"/>
      <c r="SEQ18" s="233"/>
      <c r="SER18" s="233"/>
      <c r="SES18" s="232"/>
      <c r="SET18" s="233"/>
      <c r="SEU18" s="233"/>
      <c r="SEV18" s="233"/>
      <c r="SEW18" s="233"/>
      <c r="SEX18" s="233"/>
      <c r="SEY18" s="233"/>
      <c r="SEZ18" s="232"/>
      <c r="SFA18" s="233"/>
      <c r="SFB18" s="233"/>
      <c r="SFC18" s="233"/>
      <c r="SFD18" s="233"/>
      <c r="SFE18" s="233"/>
      <c r="SFF18" s="233"/>
      <c r="SFG18" s="232"/>
      <c r="SFH18" s="233"/>
      <c r="SFI18" s="233"/>
      <c r="SFJ18" s="233"/>
      <c r="SFK18" s="233"/>
      <c r="SFL18" s="233"/>
      <c r="SFM18" s="233"/>
      <c r="SFN18" s="232"/>
      <c r="SFO18" s="233"/>
      <c r="SFP18" s="233"/>
      <c r="SFQ18" s="233"/>
      <c r="SFR18" s="233"/>
      <c r="SFS18" s="233"/>
      <c r="SFT18" s="233"/>
      <c r="SFU18" s="232"/>
      <c r="SFV18" s="233"/>
      <c r="SFW18" s="233"/>
      <c r="SFX18" s="233"/>
      <c r="SFY18" s="233"/>
      <c r="SFZ18" s="233"/>
      <c r="SGA18" s="233"/>
      <c r="SGB18" s="232"/>
      <c r="SGC18" s="233"/>
      <c r="SGD18" s="233"/>
      <c r="SGE18" s="233"/>
      <c r="SGF18" s="233"/>
      <c r="SGG18" s="233"/>
      <c r="SGH18" s="233"/>
      <c r="SGI18" s="232"/>
      <c r="SGJ18" s="233"/>
      <c r="SGK18" s="233"/>
      <c r="SGL18" s="233"/>
      <c r="SGM18" s="233"/>
      <c r="SGN18" s="233"/>
      <c r="SGO18" s="233"/>
      <c r="SGP18" s="232"/>
      <c r="SGQ18" s="233"/>
      <c r="SGR18" s="233"/>
      <c r="SGS18" s="233"/>
      <c r="SGT18" s="233"/>
      <c r="SGU18" s="233"/>
      <c r="SGV18" s="233"/>
      <c r="SGW18" s="232"/>
      <c r="SGX18" s="233"/>
      <c r="SGY18" s="233"/>
      <c r="SGZ18" s="233"/>
      <c r="SHA18" s="233"/>
      <c r="SHB18" s="233"/>
      <c r="SHC18" s="233"/>
      <c r="SHD18" s="232"/>
      <c r="SHE18" s="233"/>
      <c r="SHF18" s="233"/>
      <c r="SHG18" s="233"/>
      <c r="SHH18" s="233"/>
      <c r="SHI18" s="233"/>
      <c r="SHJ18" s="233"/>
      <c r="SHK18" s="232"/>
      <c r="SHL18" s="233"/>
      <c r="SHM18" s="233"/>
      <c r="SHN18" s="233"/>
      <c r="SHO18" s="233"/>
      <c r="SHP18" s="233"/>
      <c r="SHQ18" s="233"/>
      <c r="SHR18" s="232"/>
      <c r="SHS18" s="233"/>
      <c r="SHT18" s="233"/>
      <c r="SHU18" s="233"/>
      <c r="SHV18" s="233"/>
      <c r="SHW18" s="233"/>
      <c r="SHX18" s="233"/>
      <c r="SHY18" s="232"/>
      <c r="SHZ18" s="233"/>
      <c r="SIA18" s="233"/>
      <c r="SIB18" s="233"/>
      <c r="SIC18" s="233"/>
      <c r="SID18" s="233"/>
      <c r="SIE18" s="233"/>
      <c r="SIF18" s="232"/>
      <c r="SIG18" s="233"/>
      <c r="SIH18" s="233"/>
      <c r="SII18" s="233"/>
      <c r="SIJ18" s="233"/>
      <c r="SIK18" s="233"/>
      <c r="SIL18" s="233"/>
      <c r="SIM18" s="232"/>
      <c r="SIN18" s="233"/>
      <c r="SIO18" s="233"/>
      <c r="SIP18" s="233"/>
      <c r="SIQ18" s="233"/>
      <c r="SIR18" s="233"/>
      <c r="SIS18" s="233"/>
      <c r="SIT18" s="232"/>
      <c r="SIU18" s="233"/>
      <c r="SIV18" s="233"/>
      <c r="SIW18" s="233"/>
      <c r="SIX18" s="233"/>
      <c r="SIY18" s="233"/>
      <c r="SIZ18" s="233"/>
      <c r="SJA18" s="232"/>
      <c r="SJB18" s="233"/>
      <c r="SJC18" s="233"/>
      <c r="SJD18" s="233"/>
      <c r="SJE18" s="233"/>
      <c r="SJF18" s="233"/>
      <c r="SJG18" s="233"/>
      <c r="SJH18" s="232"/>
      <c r="SJI18" s="233"/>
      <c r="SJJ18" s="233"/>
      <c r="SJK18" s="233"/>
      <c r="SJL18" s="233"/>
      <c r="SJM18" s="233"/>
      <c r="SJN18" s="233"/>
      <c r="SJO18" s="232"/>
      <c r="SJP18" s="233"/>
      <c r="SJQ18" s="233"/>
      <c r="SJR18" s="233"/>
      <c r="SJS18" s="233"/>
      <c r="SJT18" s="233"/>
      <c r="SJU18" s="233"/>
      <c r="SJV18" s="232"/>
      <c r="SJW18" s="233"/>
      <c r="SJX18" s="233"/>
      <c r="SJY18" s="233"/>
      <c r="SJZ18" s="233"/>
      <c r="SKA18" s="233"/>
      <c r="SKB18" s="233"/>
      <c r="SKC18" s="232"/>
      <c r="SKD18" s="233"/>
      <c r="SKE18" s="233"/>
      <c r="SKF18" s="233"/>
      <c r="SKG18" s="233"/>
      <c r="SKH18" s="233"/>
      <c r="SKI18" s="233"/>
      <c r="SKJ18" s="232"/>
      <c r="SKK18" s="233"/>
      <c r="SKL18" s="233"/>
      <c r="SKM18" s="233"/>
      <c r="SKN18" s="233"/>
      <c r="SKO18" s="233"/>
      <c r="SKP18" s="233"/>
      <c r="SKQ18" s="232"/>
      <c r="SKR18" s="233"/>
      <c r="SKS18" s="233"/>
      <c r="SKT18" s="233"/>
      <c r="SKU18" s="233"/>
      <c r="SKV18" s="233"/>
      <c r="SKW18" s="233"/>
      <c r="SKX18" s="232"/>
      <c r="SKY18" s="233"/>
      <c r="SKZ18" s="233"/>
      <c r="SLA18" s="233"/>
      <c r="SLB18" s="233"/>
      <c r="SLC18" s="233"/>
      <c r="SLD18" s="233"/>
      <c r="SLE18" s="232"/>
      <c r="SLF18" s="233"/>
      <c r="SLG18" s="233"/>
      <c r="SLH18" s="233"/>
      <c r="SLI18" s="233"/>
      <c r="SLJ18" s="233"/>
      <c r="SLK18" s="233"/>
      <c r="SLL18" s="232"/>
      <c r="SLM18" s="233"/>
      <c r="SLN18" s="233"/>
      <c r="SLO18" s="233"/>
      <c r="SLP18" s="233"/>
      <c r="SLQ18" s="233"/>
      <c r="SLR18" s="233"/>
      <c r="SLS18" s="232"/>
      <c r="SLT18" s="233"/>
      <c r="SLU18" s="233"/>
      <c r="SLV18" s="233"/>
      <c r="SLW18" s="233"/>
      <c r="SLX18" s="233"/>
      <c r="SLY18" s="233"/>
      <c r="SLZ18" s="232"/>
      <c r="SMA18" s="233"/>
      <c r="SMB18" s="233"/>
      <c r="SMC18" s="233"/>
      <c r="SMD18" s="233"/>
      <c r="SME18" s="233"/>
      <c r="SMF18" s="233"/>
      <c r="SMG18" s="232"/>
      <c r="SMH18" s="233"/>
      <c r="SMI18" s="233"/>
      <c r="SMJ18" s="233"/>
      <c r="SMK18" s="233"/>
      <c r="SML18" s="233"/>
      <c r="SMM18" s="233"/>
      <c r="SMN18" s="232"/>
      <c r="SMO18" s="233"/>
      <c r="SMP18" s="233"/>
      <c r="SMQ18" s="233"/>
      <c r="SMR18" s="233"/>
      <c r="SMS18" s="233"/>
      <c r="SMT18" s="233"/>
      <c r="SMU18" s="232"/>
      <c r="SMV18" s="233"/>
      <c r="SMW18" s="233"/>
      <c r="SMX18" s="233"/>
      <c r="SMY18" s="233"/>
      <c r="SMZ18" s="233"/>
      <c r="SNA18" s="233"/>
      <c r="SNB18" s="232"/>
      <c r="SNC18" s="233"/>
      <c r="SND18" s="233"/>
      <c r="SNE18" s="233"/>
      <c r="SNF18" s="233"/>
      <c r="SNG18" s="233"/>
      <c r="SNH18" s="233"/>
      <c r="SNI18" s="232"/>
      <c r="SNJ18" s="233"/>
      <c r="SNK18" s="233"/>
      <c r="SNL18" s="233"/>
      <c r="SNM18" s="233"/>
      <c r="SNN18" s="233"/>
      <c r="SNO18" s="233"/>
      <c r="SNP18" s="232"/>
      <c r="SNQ18" s="233"/>
      <c r="SNR18" s="233"/>
      <c r="SNS18" s="233"/>
      <c r="SNT18" s="233"/>
      <c r="SNU18" s="233"/>
      <c r="SNV18" s="233"/>
      <c r="SNW18" s="232"/>
      <c r="SNX18" s="233"/>
      <c r="SNY18" s="233"/>
      <c r="SNZ18" s="233"/>
      <c r="SOA18" s="233"/>
      <c r="SOB18" s="233"/>
      <c r="SOC18" s="233"/>
      <c r="SOD18" s="232"/>
      <c r="SOE18" s="233"/>
      <c r="SOF18" s="233"/>
      <c r="SOG18" s="233"/>
      <c r="SOH18" s="233"/>
      <c r="SOI18" s="233"/>
      <c r="SOJ18" s="233"/>
      <c r="SOK18" s="232"/>
      <c r="SOL18" s="233"/>
      <c r="SOM18" s="233"/>
      <c r="SON18" s="233"/>
      <c r="SOO18" s="233"/>
      <c r="SOP18" s="233"/>
      <c r="SOQ18" s="233"/>
      <c r="SOR18" s="232"/>
      <c r="SOS18" s="233"/>
      <c r="SOT18" s="233"/>
      <c r="SOU18" s="233"/>
      <c r="SOV18" s="233"/>
      <c r="SOW18" s="233"/>
      <c r="SOX18" s="233"/>
      <c r="SOY18" s="232"/>
      <c r="SOZ18" s="233"/>
      <c r="SPA18" s="233"/>
      <c r="SPB18" s="233"/>
      <c r="SPC18" s="233"/>
      <c r="SPD18" s="233"/>
      <c r="SPE18" s="233"/>
      <c r="SPF18" s="232"/>
      <c r="SPG18" s="233"/>
      <c r="SPH18" s="233"/>
      <c r="SPI18" s="233"/>
      <c r="SPJ18" s="233"/>
      <c r="SPK18" s="233"/>
      <c r="SPL18" s="233"/>
      <c r="SPM18" s="232"/>
      <c r="SPN18" s="233"/>
      <c r="SPO18" s="233"/>
      <c r="SPP18" s="233"/>
      <c r="SPQ18" s="233"/>
      <c r="SPR18" s="233"/>
      <c r="SPS18" s="233"/>
      <c r="SPT18" s="232"/>
      <c r="SPU18" s="233"/>
      <c r="SPV18" s="233"/>
      <c r="SPW18" s="233"/>
      <c r="SPX18" s="233"/>
      <c r="SPY18" s="233"/>
      <c r="SPZ18" s="233"/>
      <c r="SQA18" s="232"/>
      <c r="SQB18" s="233"/>
      <c r="SQC18" s="233"/>
      <c r="SQD18" s="233"/>
      <c r="SQE18" s="233"/>
      <c r="SQF18" s="233"/>
      <c r="SQG18" s="233"/>
      <c r="SQH18" s="232"/>
      <c r="SQI18" s="233"/>
      <c r="SQJ18" s="233"/>
      <c r="SQK18" s="233"/>
      <c r="SQL18" s="233"/>
      <c r="SQM18" s="233"/>
      <c r="SQN18" s="233"/>
      <c r="SQO18" s="232"/>
      <c r="SQP18" s="233"/>
      <c r="SQQ18" s="233"/>
      <c r="SQR18" s="233"/>
      <c r="SQS18" s="233"/>
      <c r="SQT18" s="233"/>
      <c r="SQU18" s="233"/>
      <c r="SQV18" s="232"/>
      <c r="SQW18" s="233"/>
      <c r="SQX18" s="233"/>
      <c r="SQY18" s="233"/>
      <c r="SQZ18" s="233"/>
      <c r="SRA18" s="233"/>
      <c r="SRB18" s="233"/>
      <c r="SRC18" s="232"/>
      <c r="SRD18" s="233"/>
      <c r="SRE18" s="233"/>
      <c r="SRF18" s="233"/>
      <c r="SRG18" s="233"/>
      <c r="SRH18" s="233"/>
      <c r="SRI18" s="233"/>
      <c r="SRJ18" s="232"/>
      <c r="SRK18" s="233"/>
      <c r="SRL18" s="233"/>
      <c r="SRM18" s="233"/>
      <c r="SRN18" s="233"/>
      <c r="SRO18" s="233"/>
      <c r="SRP18" s="233"/>
      <c r="SRQ18" s="232"/>
      <c r="SRR18" s="233"/>
      <c r="SRS18" s="233"/>
      <c r="SRT18" s="233"/>
      <c r="SRU18" s="233"/>
      <c r="SRV18" s="233"/>
      <c r="SRW18" s="233"/>
      <c r="SRX18" s="232"/>
      <c r="SRY18" s="233"/>
      <c r="SRZ18" s="233"/>
      <c r="SSA18" s="233"/>
      <c r="SSB18" s="233"/>
      <c r="SSC18" s="233"/>
      <c r="SSD18" s="233"/>
      <c r="SSE18" s="232"/>
      <c r="SSF18" s="233"/>
      <c r="SSG18" s="233"/>
      <c r="SSH18" s="233"/>
      <c r="SSI18" s="233"/>
      <c r="SSJ18" s="233"/>
      <c r="SSK18" s="233"/>
      <c r="SSL18" s="232"/>
      <c r="SSM18" s="233"/>
      <c r="SSN18" s="233"/>
      <c r="SSO18" s="233"/>
      <c r="SSP18" s="233"/>
      <c r="SSQ18" s="233"/>
      <c r="SSR18" s="233"/>
      <c r="SSS18" s="232"/>
      <c r="SST18" s="233"/>
      <c r="SSU18" s="233"/>
      <c r="SSV18" s="233"/>
      <c r="SSW18" s="233"/>
      <c r="SSX18" s="233"/>
      <c r="SSY18" s="233"/>
      <c r="SSZ18" s="232"/>
      <c r="STA18" s="233"/>
      <c r="STB18" s="233"/>
      <c r="STC18" s="233"/>
      <c r="STD18" s="233"/>
      <c r="STE18" s="233"/>
      <c r="STF18" s="233"/>
      <c r="STG18" s="232"/>
      <c r="STH18" s="233"/>
      <c r="STI18" s="233"/>
      <c r="STJ18" s="233"/>
      <c r="STK18" s="233"/>
      <c r="STL18" s="233"/>
      <c r="STM18" s="233"/>
      <c r="STN18" s="232"/>
      <c r="STO18" s="233"/>
      <c r="STP18" s="233"/>
      <c r="STQ18" s="233"/>
      <c r="STR18" s="233"/>
      <c r="STS18" s="233"/>
      <c r="STT18" s="233"/>
      <c r="STU18" s="232"/>
      <c r="STV18" s="233"/>
      <c r="STW18" s="233"/>
      <c r="STX18" s="233"/>
      <c r="STY18" s="233"/>
      <c r="STZ18" s="233"/>
      <c r="SUA18" s="233"/>
      <c r="SUB18" s="232"/>
      <c r="SUC18" s="233"/>
      <c r="SUD18" s="233"/>
      <c r="SUE18" s="233"/>
      <c r="SUF18" s="233"/>
      <c r="SUG18" s="233"/>
      <c r="SUH18" s="233"/>
      <c r="SUI18" s="232"/>
      <c r="SUJ18" s="233"/>
      <c r="SUK18" s="233"/>
      <c r="SUL18" s="233"/>
      <c r="SUM18" s="233"/>
      <c r="SUN18" s="233"/>
      <c r="SUO18" s="233"/>
      <c r="SUP18" s="232"/>
      <c r="SUQ18" s="233"/>
      <c r="SUR18" s="233"/>
      <c r="SUS18" s="233"/>
      <c r="SUT18" s="233"/>
      <c r="SUU18" s="233"/>
      <c r="SUV18" s="233"/>
      <c r="SUW18" s="232"/>
      <c r="SUX18" s="233"/>
      <c r="SUY18" s="233"/>
      <c r="SUZ18" s="233"/>
      <c r="SVA18" s="233"/>
      <c r="SVB18" s="233"/>
      <c r="SVC18" s="233"/>
      <c r="SVD18" s="232"/>
      <c r="SVE18" s="233"/>
      <c r="SVF18" s="233"/>
      <c r="SVG18" s="233"/>
      <c r="SVH18" s="233"/>
      <c r="SVI18" s="233"/>
      <c r="SVJ18" s="233"/>
      <c r="SVK18" s="232"/>
      <c r="SVL18" s="233"/>
      <c r="SVM18" s="233"/>
      <c r="SVN18" s="233"/>
      <c r="SVO18" s="233"/>
      <c r="SVP18" s="233"/>
      <c r="SVQ18" s="233"/>
      <c r="SVR18" s="232"/>
      <c r="SVS18" s="233"/>
      <c r="SVT18" s="233"/>
      <c r="SVU18" s="233"/>
      <c r="SVV18" s="233"/>
      <c r="SVW18" s="233"/>
      <c r="SVX18" s="233"/>
      <c r="SVY18" s="232"/>
      <c r="SVZ18" s="233"/>
      <c r="SWA18" s="233"/>
      <c r="SWB18" s="233"/>
      <c r="SWC18" s="233"/>
      <c r="SWD18" s="233"/>
      <c r="SWE18" s="233"/>
      <c r="SWF18" s="232"/>
      <c r="SWG18" s="233"/>
      <c r="SWH18" s="233"/>
      <c r="SWI18" s="233"/>
      <c r="SWJ18" s="233"/>
      <c r="SWK18" s="233"/>
      <c r="SWL18" s="233"/>
      <c r="SWM18" s="232"/>
      <c r="SWN18" s="233"/>
      <c r="SWO18" s="233"/>
      <c r="SWP18" s="233"/>
      <c r="SWQ18" s="233"/>
      <c r="SWR18" s="233"/>
      <c r="SWS18" s="233"/>
      <c r="SWT18" s="232"/>
      <c r="SWU18" s="233"/>
      <c r="SWV18" s="233"/>
      <c r="SWW18" s="233"/>
      <c r="SWX18" s="233"/>
      <c r="SWY18" s="233"/>
      <c r="SWZ18" s="233"/>
      <c r="SXA18" s="232"/>
      <c r="SXB18" s="233"/>
      <c r="SXC18" s="233"/>
      <c r="SXD18" s="233"/>
      <c r="SXE18" s="233"/>
      <c r="SXF18" s="233"/>
      <c r="SXG18" s="233"/>
      <c r="SXH18" s="232"/>
      <c r="SXI18" s="233"/>
      <c r="SXJ18" s="233"/>
      <c r="SXK18" s="233"/>
      <c r="SXL18" s="233"/>
      <c r="SXM18" s="233"/>
      <c r="SXN18" s="233"/>
      <c r="SXO18" s="232"/>
      <c r="SXP18" s="233"/>
      <c r="SXQ18" s="233"/>
      <c r="SXR18" s="233"/>
      <c r="SXS18" s="233"/>
      <c r="SXT18" s="233"/>
      <c r="SXU18" s="233"/>
      <c r="SXV18" s="232"/>
      <c r="SXW18" s="233"/>
      <c r="SXX18" s="233"/>
      <c r="SXY18" s="233"/>
      <c r="SXZ18" s="233"/>
      <c r="SYA18" s="233"/>
      <c r="SYB18" s="233"/>
      <c r="SYC18" s="232"/>
      <c r="SYD18" s="233"/>
      <c r="SYE18" s="233"/>
      <c r="SYF18" s="233"/>
      <c r="SYG18" s="233"/>
      <c r="SYH18" s="233"/>
      <c r="SYI18" s="233"/>
      <c r="SYJ18" s="232"/>
      <c r="SYK18" s="233"/>
      <c r="SYL18" s="233"/>
      <c r="SYM18" s="233"/>
      <c r="SYN18" s="233"/>
      <c r="SYO18" s="233"/>
      <c r="SYP18" s="233"/>
      <c r="SYQ18" s="232"/>
      <c r="SYR18" s="233"/>
      <c r="SYS18" s="233"/>
      <c r="SYT18" s="233"/>
      <c r="SYU18" s="233"/>
      <c r="SYV18" s="233"/>
      <c r="SYW18" s="233"/>
      <c r="SYX18" s="232"/>
      <c r="SYY18" s="233"/>
      <c r="SYZ18" s="233"/>
      <c r="SZA18" s="233"/>
      <c r="SZB18" s="233"/>
      <c r="SZC18" s="233"/>
      <c r="SZD18" s="233"/>
      <c r="SZE18" s="232"/>
      <c r="SZF18" s="233"/>
      <c r="SZG18" s="233"/>
      <c r="SZH18" s="233"/>
      <c r="SZI18" s="233"/>
      <c r="SZJ18" s="233"/>
      <c r="SZK18" s="233"/>
      <c r="SZL18" s="232"/>
      <c r="SZM18" s="233"/>
      <c r="SZN18" s="233"/>
      <c r="SZO18" s="233"/>
      <c r="SZP18" s="233"/>
      <c r="SZQ18" s="233"/>
      <c r="SZR18" s="233"/>
      <c r="SZS18" s="232"/>
      <c r="SZT18" s="233"/>
      <c r="SZU18" s="233"/>
      <c r="SZV18" s="233"/>
      <c r="SZW18" s="233"/>
      <c r="SZX18" s="233"/>
      <c r="SZY18" s="233"/>
      <c r="SZZ18" s="232"/>
      <c r="TAA18" s="233"/>
      <c r="TAB18" s="233"/>
      <c r="TAC18" s="233"/>
      <c r="TAD18" s="233"/>
      <c r="TAE18" s="233"/>
      <c r="TAF18" s="233"/>
      <c r="TAG18" s="232"/>
      <c r="TAH18" s="233"/>
      <c r="TAI18" s="233"/>
      <c r="TAJ18" s="233"/>
      <c r="TAK18" s="233"/>
      <c r="TAL18" s="233"/>
      <c r="TAM18" s="233"/>
      <c r="TAN18" s="232"/>
      <c r="TAO18" s="233"/>
      <c r="TAP18" s="233"/>
      <c r="TAQ18" s="233"/>
      <c r="TAR18" s="233"/>
      <c r="TAS18" s="233"/>
      <c r="TAT18" s="233"/>
      <c r="TAU18" s="232"/>
      <c r="TAV18" s="233"/>
      <c r="TAW18" s="233"/>
      <c r="TAX18" s="233"/>
      <c r="TAY18" s="233"/>
      <c r="TAZ18" s="233"/>
      <c r="TBA18" s="233"/>
      <c r="TBB18" s="232"/>
      <c r="TBC18" s="233"/>
      <c r="TBD18" s="233"/>
      <c r="TBE18" s="233"/>
      <c r="TBF18" s="233"/>
      <c r="TBG18" s="233"/>
      <c r="TBH18" s="233"/>
      <c r="TBI18" s="232"/>
      <c r="TBJ18" s="233"/>
      <c r="TBK18" s="233"/>
      <c r="TBL18" s="233"/>
      <c r="TBM18" s="233"/>
      <c r="TBN18" s="233"/>
      <c r="TBO18" s="233"/>
      <c r="TBP18" s="232"/>
      <c r="TBQ18" s="233"/>
      <c r="TBR18" s="233"/>
      <c r="TBS18" s="233"/>
      <c r="TBT18" s="233"/>
      <c r="TBU18" s="233"/>
      <c r="TBV18" s="233"/>
      <c r="TBW18" s="232"/>
      <c r="TBX18" s="233"/>
      <c r="TBY18" s="233"/>
      <c r="TBZ18" s="233"/>
      <c r="TCA18" s="233"/>
      <c r="TCB18" s="233"/>
      <c r="TCC18" s="233"/>
      <c r="TCD18" s="232"/>
      <c r="TCE18" s="233"/>
      <c r="TCF18" s="233"/>
      <c r="TCG18" s="233"/>
      <c r="TCH18" s="233"/>
      <c r="TCI18" s="233"/>
      <c r="TCJ18" s="233"/>
      <c r="TCK18" s="232"/>
      <c r="TCL18" s="233"/>
      <c r="TCM18" s="233"/>
      <c r="TCN18" s="233"/>
      <c r="TCO18" s="233"/>
      <c r="TCP18" s="233"/>
      <c r="TCQ18" s="233"/>
      <c r="TCR18" s="232"/>
      <c r="TCS18" s="233"/>
      <c r="TCT18" s="233"/>
      <c r="TCU18" s="233"/>
      <c r="TCV18" s="233"/>
      <c r="TCW18" s="233"/>
      <c r="TCX18" s="233"/>
      <c r="TCY18" s="232"/>
      <c r="TCZ18" s="233"/>
      <c r="TDA18" s="233"/>
      <c r="TDB18" s="233"/>
      <c r="TDC18" s="233"/>
      <c r="TDD18" s="233"/>
      <c r="TDE18" s="233"/>
      <c r="TDF18" s="232"/>
      <c r="TDG18" s="233"/>
      <c r="TDH18" s="233"/>
      <c r="TDI18" s="233"/>
      <c r="TDJ18" s="233"/>
      <c r="TDK18" s="233"/>
      <c r="TDL18" s="233"/>
      <c r="TDM18" s="232"/>
      <c r="TDN18" s="233"/>
      <c r="TDO18" s="233"/>
      <c r="TDP18" s="233"/>
      <c r="TDQ18" s="233"/>
      <c r="TDR18" s="233"/>
      <c r="TDS18" s="233"/>
      <c r="TDT18" s="232"/>
      <c r="TDU18" s="233"/>
      <c r="TDV18" s="233"/>
      <c r="TDW18" s="233"/>
      <c r="TDX18" s="233"/>
      <c r="TDY18" s="233"/>
      <c r="TDZ18" s="233"/>
      <c r="TEA18" s="232"/>
      <c r="TEB18" s="233"/>
      <c r="TEC18" s="233"/>
      <c r="TED18" s="233"/>
      <c r="TEE18" s="233"/>
      <c r="TEF18" s="233"/>
      <c r="TEG18" s="233"/>
      <c r="TEH18" s="232"/>
      <c r="TEI18" s="233"/>
      <c r="TEJ18" s="233"/>
      <c r="TEK18" s="233"/>
      <c r="TEL18" s="233"/>
      <c r="TEM18" s="233"/>
      <c r="TEN18" s="233"/>
      <c r="TEO18" s="232"/>
      <c r="TEP18" s="233"/>
      <c r="TEQ18" s="233"/>
      <c r="TER18" s="233"/>
      <c r="TES18" s="233"/>
      <c r="TET18" s="233"/>
      <c r="TEU18" s="233"/>
      <c r="TEV18" s="232"/>
      <c r="TEW18" s="233"/>
      <c r="TEX18" s="233"/>
      <c r="TEY18" s="233"/>
      <c r="TEZ18" s="233"/>
      <c r="TFA18" s="233"/>
      <c r="TFB18" s="233"/>
      <c r="TFC18" s="232"/>
      <c r="TFD18" s="233"/>
      <c r="TFE18" s="233"/>
      <c r="TFF18" s="233"/>
      <c r="TFG18" s="233"/>
      <c r="TFH18" s="233"/>
      <c r="TFI18" s="233"/>
      <c r="TFJ18" s="232"/>
      <c r="TFK18" s="233"/>
      <c r="TFL18" s="233"/>
      <c r="TFM18" s="233"/>
      <c r="TFN18" s="233"/>
      <c r="TFO18" s="233"/>
      <c r="TFP18" s="233"/>
      <c r="TFQ18" s="232"/>
      <c r="TFR18" s="233"/>
      <c r="TFS18" s="233"/>
      <c r="TFT18" s="233"/>
      <c r="TFU18" s="233"/>
      <c r="TFV18" s="233"/>
      <c r="TFW18" s="233"/>
      <c r="TFX18" s="232"/>
      <c r="TFY18" s="233"/>
      <c r="TFZ18" s="233"/>
      <c r="TGA18" s="233"/>
      <c r="TGB18" s="233"/>
      <c r="TGC18" s="233"/>
      <c r="TGD18" s="233"/>
      <c r="TGE18" s="232"/>
      <c r="TGF18" s="233"/>
      <c r="TGG18" s="233"/>
      <c r="TGH18" s="233"/>
      <c r="TGI18" s="233"/>
      <c r="TGJ18" s="233"/>
      <c r="TGK18" s="233"/>
      <c r="TGL18" s="232"/>
      <c r="TGM18" s="233"/>
      <c r="TGN18" s="233"/>
      <c r="TGO18" s="233"/>
      <c r="TGP18" s="233"/>
      <c r="TGQ18" s="233"/>
      <c r="TGR18" s="233"/>
      <c r="TGS18" s="232"/>
      <c r="TGT18" s="233"/>
      <c r="TGU18" s="233"/>
      <c r="TGV18" s="233"/>
      <c r="TGW18" s="233"/>
      <c r="TGX18" s="233"/>
      <c r="TGY18" s="233"/>
      <c r="TGZ18" s="232"/>
      <c r="THA18" s="233"/>
      <c r="THB18" s="233"/>
      <c r="THC18" s="233"/>
      <c r="THD18" s="233"/>
      <c r="THE18" s="233"/>
      <c r="THF18" s="233"/>
      <c r="THG18" s="232"/>
      <c r="THH18" s="233"/>
      <c r="THI18" s="233"/>
      <c r="THJ18" s="233"/>
      <c r="THK18" s="233"/>
      <c r="THL18" s="233"/>
      <c r="THM18" s="233"/>
      <c r="THN18" s="232"/>
      <c r="THO18" s="233"/>
      <c r="THP18" s="233"/>
      <c r="THQ18" s="233"/>
      <c r="THR18" s="233"/>
      <c r="THS18" s="233"/>
      <c r="THT18" s="233"/>
      <c r="THU18" s="232"/>
      <c r="THV18" s="233"/>
      <c r="THW18" s="233"/>
      <c r="THX18" s="233"/>
      <c r="THY18" s="233"/>
      <c r="THZ18" s="233"/>
      <c r="TIA18" s="233"/>
      <c r="TIB18" s="232"/>
      <c r="TIC18" s="233"/>
      <c r="TID18" s="233"/>
      <c r="TIE18" s="233"/>
      <c r="TIF18" s="233"/>
      <c r="TIG18" s="233"/>
      <c r="TIH18" s="233"/>
      <c r="TII18" s="232"/>
      <c r="TIJ18" s="233"/>
      <c r="TIK18" s="233"/>
      <c r="TIL18" s="233"/>
      <c r="TIM18" s="233"/>
      <c r="TIN18" s="233"/>
      <c r="TIO18" s="233"/>
      <c r="TIP18" s="232"/>
      <c r="TIQ18" s="233"/>
      <c r="TIR18" s="233"/>
      <c r="TIS18" s="233"/>
      <c r="TIT18" s="233"/>
      <c r="TIU18" s="233"/>
      <c r="TIV18" s="233"/>
      <c r="TIW18" s="232"/>
      <c r="TIX18" s="233"/>
      <c r="TIY18" s="233"/>
      <c r="TIZ18" s="233"/>
      <c r="TJA18" s="233"/>
      <c r="TJB18" s="233"/>
      <c r="TJC18" s="233"/>
      <c r="TJD18" s="232"/>
      <c r="TJE18" s="233"/>
      <c r="TJF18" s="233"/>
      <c r="TJG18" s="233"/>
      <c r="TJH18" s="233"/>
      <c r="TJI18" s="233"/>
      <c r="TJJ18" s="233"/>
      <c r="TJK18" s="232"/>
      <c r="TJL18" s="233"/>
      <c r="TJM18" s="233"/>
      <c r="TJN18" s="233"/>
      <c r="TJO18" s="233"/>
      <c r="TJP18" s="233"/>
      <c r="TJQ18" s="233"/>
      <c r="TJR18" s="232"/>
      <c r="TJS18" s="233"/>
      <c r="TJT18" s="233"/>
      <c r="TJU18" s="233"/>
      <c r="TJV18" s="233"/>
      <c r="TJW18" s="233"/>
      <c r="TJX18" s="233"/>
      <c r="TJY18" s="232"/>
      <c r="TJZ18" s="233"/>
      <c r="TKA18" s="233"/>
      <c r="TKB18" s="233"/>
      <c r="TKC18" s="233"/>
      <c r="TKD18" s="233"/>
      <c r="TKE18" s="233"/>
      <c r="TKF18" s="232"/>
      <c r="TKG18" s="233"/>
      <c r="TKH18" s="233"/>
      <c r="TKI18" s="233"/>
      <c r="TKJ18" s="233"/>
      <c r="TKK18" s="233"/>
      <c r="TKL18" s="233"/>
      <c r="TKM18" s="232"/>
      <c r="TKN18" s="233"/>
      <c r="TKO18" s="233"/>
      <c r="TKP18" s="233"/>
      <c r="TKQ18" s="233"/>
      <c r="TKR18" s="233"/>
      <c r="TKS18" s="233"/>
      <c r="TKT18" s="232"/>
      <c r="TKU18" s="233"/>
      <c r="TKV18" s="233"/>
      <c r="TKW18" s="233"/>
      <c r="TKX18" s="233"/>
      <c r="TKY18" s="233"/>
      <c r="TKZ18" s="233"/>
      <c r="TLA18" s="232"/>
      <c r="TLB18" s="233"/>
      <c r="TLC18" s="233"/>
      <c r="TLD18" s="233"/>
      <c r="TLE18" s="233"/>
      <c r="TLF18" s="233"/>
      <c r="TLG18" s="233"/>
      <c r="TLH18" s="232"/>
      <c r="TLI18" s="233"/>
      <c r="TLJ18" s="233"/>
      <c r="TLK18" s="233"/>
      <c r="TLL18" s="233"/>
      <c r="TLM18" s="233"/>
      <c r="TLN18" s="233"/>
      <c r="TLO18" s="232"/>
      <c r="TLP18" s="233"/>
      <c r="TLQ18" s="233"/>
      <c r="TLR18" s="233"/>
      <c r="TLS18" s="233"/>
      <c r="TLT18" s="233"/>
      <c r="TLU18" s="233"/>
      <c r="TLV18" s="232"/>
      <c r="TLW18" s="233"/>
      <c r="TLX18" s="233"/>
      <c r="TLY18" s="233"/>
      <c r="TLZ18" s="233"/>
      <c r="TMA18" s="233"/>
      <c r="TMB18" s="233"/>
      <c r="TMC18" s="232"/>
      <c r="TMD18" s="233"/>
      <c r="TME18" s="233"/>
      <c r="TMF18" s="233"/>
      <c r="TMG18" s="233"/>
      <c r="TMH18" s="233"/>
      <c r="TMI18" s="233"/>
      <c r="TMJ18" s="232"/>
      <c r="TMK18" s="233"/>
      <c r="TML18" s="233"/>
      <c r="TMM18" s="233"/>
      <c r="TMN18" s="233"/>
      <c r="TMO18" s="233"/>
      <c r="TMP18" s="233"/>
      <c r="TMQ18" s="232"/>
      <c r="TMR18" s="233"/>
      <c r="TMS18" s="233"/>
      <c r="TMT18" s="233"/>
      <c r="TMU18" s="233"/>
      <c r="TMV18" s="233"/>
      <c r="TMW18" s="233"/>
      <c r="TMX18" s="232"/>
      <c r="TMY18" s="233"/>
      <c r="TMZ18" s="233"/>
      <c r="TNA18" s="233"/>
      <c r="TNB18" s="233"/>
      <c r="TNC18" s="233"/>
      <c r="TND18" s="233"/>
      <c r="TNE18" s="232"/>
      <c r="TNF18" s="233"/>
      <c r="TNG18" s="233"/>
      <c r="TNH18" s="233"/>
      <c r="TNI18" s="233"/>
      <c r="TNJ18" s="233"/>
      <c r="TNK18" s="233"/>
      <c r="TNL18" s="232"/>
      <c r="TNM18" s="233"/>
      <c r="TNN18" s="233"/>
      <c r="TNO18" s="233"/>
      <c r="TNP18" s="233"/>
      <c r="TNQ18" s="233"/>
      <c r="TNR18" s="233"/>
      <c r="TNS18" s="232"/>
      <c r="TNT18" s="233"/>
      <c r="TNU18" s="233"/>
      <c r="TNV18" s="233"/>
      <c r="TNW18" s="233"/>
      <c r="TNX18" s="233"/>
      <c r="TNY18" s="233"/>
      <c r="TNZ18" s="232"/>
      <c r="TOA18" s="233"/>
      <c r="TOB18" s="233"/>
      <c r="TOC18" s="233"/>
      <c r="TOD18" s="233"/>
      <c r="TOE18" s="233"/>
      <c r="TOF18" s="233"/>
      <c r="TOG18" s="232"/>
      <c r="TOH18" s="233"/>
      <c r="TOI18" s="233"/>
      <c r="TOJ18" s="233"/>
      <c r="TOK18" s="233"/>
      <c r="TOL18" s="233"/>
      <c r="TOM18" s="233"/>
      <c r="TON18" s="232"/>
      <c r="TOO18" s="233"/>
      <c r="TOP18" s="233"/>
      <c r="TOQ18" s="233"/>
      <c r="TOR18" s="233"/>
      <c r="TOS18" s="233"/>
      <c r="TOT18" s="233"/>
      <c r="TOU18" s="232"/>
      <c r="TOV18" s="233"/>
      <c r="TOW18" s="233"/>
      <c r="TOX18" s="233"/>
      <c r="TOY18" s="233"/>
      <c r="TOZ18" s="233"/>
      <c r="TPA18" s="233"/>
      <c r="TPB18" s="232"/>
      <c r="TPC18" s="233"/>
      <c r="TPD18" s="233"/>
      <c r="TPE18" s="233"/>
      <c r="TPF18" s="233"/>
      <c r="TPG18" s="233"/>
      <c r="TPH18" s="233"/>
      <c r="TPI18" s="232"/>
      <c r="TPJ18" s="233"/>
      <c r="TPK18" s="233"/>
      <c r="TPL18" s="233"/>
      <c r="TPM18" s="233"/>
      <c r="TPN18" s="233"/>
      <c r="TPO18" s="233"/>
      <c r="TPP18" s="232"/>
      <c r="TPQ18" s="233"/>
      <c r="TPR18" s="233"/>
      <c r="TPS18" s="233"/>
      <c r="TPT18" s="233"/>
      <c r="TPU18" s="233"/>
      <c r="TPV18" s="233"/>
      <c r="TPW18" s="232"/>
      <c r="TPX18" s="233"/>
      <c r="TPY18" s="233"/>
      <c r="TPZ18" s="233"/>
      <c r="TQA18" s="233"/>
      <c r="TQB18" s="233"/>
      <c r="TQC18" s="233"/>
      <c r="TQD18" s="232"/>
      <c r="TQE18" s="233"/>
      <c r="TQF18" s="233"/>
      <c r="TQG18" s="233"/>
      <c r="TQH18" s="233"/>
      <c r="TQI18" s="233"/>
      <c r="TQJ18" s="233"/>
      <c r="TQK18" s="232"/>
      <c r="TQL18" s="233"/>
      <c r="TQM18" s="233"/>
      <c r="TQN18" s="233"/>
      <c r="TQO18" s="233"/>
      <c r="TQP18" s="233"/>
      <c r="TQQ18" s="233"/>
      <c r="TQR18" s="232"/>
      <c r="TQS18" s="233"/>
      <c r="TQT18" s="233"/>
      <c r="TQU18" s="233"/>
      <c r="TQV18" s="233"/>
      <c r="TQW18" s="233"/>
      <c r="TQX18" s="233"/>
      <c r="TQY18" s="232"/>
      <c r="TQZ18" s="233"/>
      <c r="TRA18" s="233"/>
      <c r="TRB18" s="233"/>
      <c r="TRC18" s="233"/>
      <c r="TRD18" s="233"/>
      <c r="TRE18" s="233"/>
      <c r="TRF18" s="232"/>
      <c r="TRG18" s="233"/>
      <c r="TRH18" s="233"/>
      <c r="TRI18" s="233"/>
      <c r="TRJ18" s="233"/>
      <c r="TRK18" s="233"/>
      <c r="TRL18" s="233"/>
      <c r="TRM18" s="232"/>
      <c r="TRN18" s="233"/>
      <c r="TRO18" s="233"/>
      <c r="TRP18" s="233"/>
      <c r="TRQ18" s="233"/>
      <c r="TRR18" s="233"/>
      <c r="TRS18" s="233"/>
      <c r="TRT18" s="232"/>
      <c r="TRU18" s="233"/>
      <c r="TRV18" s="233"/>
      <c r="TRW18" s="233"/>
      <c r="TRX18" s="233"/>
      <c r="TRY18" s="233"/>
      <c r="TRZ18" s="233"/>
      <c r="TSA18" s="232"/>
      <c r="TSB18" s="233"/>
      <c r="TSC18" s="233"/>
      <c r="TSD18" s="233"/>
      <c r="TSE18" s="233"/>
      <c r="TSF18" s="233"/>
      <c r="TSG18" s="233"/>
      <c r="TSH18" s="232"/>
      <c r="TSI18" s="233"/>
      <c r="TSJ18" s="233"/>
      <c r="TSK18" s="233"/>
      <c r="TSL18" s="233"/>
      <c r="TSM18" s="233"/>
      <c r="TSN18" s="233"/>
      <c r="TSO18" s="232"/>
      <c r="TSP18" s="233"/>
      <c r="TSQ18" s="233"/>
      <c r="TSR18" s="233"/>
      <c r="TSS18" s="233"/>
      <c r="TST18" s="233"/>
      <c r="TSU18" s="233"/>
      <c r="TSV18" s="232"/>
      <c r="TSW18" s="233"/>
      <c r="TSX18" s="233"/>
      <c r="TSY18" s="233"/>
      <c r="TSZ18" s="233"/>
      <c r="TTA18" s="233"/>
      <c r="TTB18" s="233"/>
      <c r="TTC18" s="232"/>
      <c r="TTD18" s="233"/>
      <c r="TTE18" s="233"/>
      <c r="TTF18" s="233"/>
      <c r="TTG18" s="233"/>
      <c r="TTH18" s="233"/>
      <c r="TTI18" s="233"/>
      <c r="TTJ18" s="232"/>
      <c r="TTK18" s="233"/>
      <c r="TTL18" s="233"/>
      <c r="TTM18" s="233"/>
      <c r="TTN18" s="233"/>
      <c r="TTO18" s="233"/>
      <c r="TTP18" s="233"/>
      <c r="TTQ18" s="232"/>
      <c r="TTR18" s="233"/>
      <c r="TTS18" s="233"/>
      <c r="TTT18" s="233"/>
      <c r="TTU18" s="233"/>
      <c r="TTV18" s="233"/>
      <c r="TTW18" s="233"/>
      <c r="TTX18" s="232"/>
      <c r="TTY18" s="233"/>
      <c r="TTZ18" s="233"/>
      <c r="TUA18" s="233"/>
      <c r="TUB18" s="233"/>
      <c r="TUC18" s="233"/>
      <c r="TUD18" s="233"/>
      <c r="TUE18" s="232"/>
      <c r="TUF18" s="233"/>
      <c r="TUG18" s="233"/>
      <c r="TUH18" s="233"/>
      <c r="TUI18" s="233"/>
      <c r="TUJ18" s="233"/>
      <c r="TUK18" s="233"/>
      <c r="TUL18" s="232"/>
      <c r="TUM18" s="233"/>
      <c r="TUN18" s="233"/>
      <c r="TUO18" s="233"/>
      <c r="TUP18" s="233"/>
      <c r="TUQ18" s="233"/>
      <c r="TUR18" s="233"/>
      <c r="TUS18" s="232"/>
      <c r="TUT18" s="233"/>
      <c r="TUU18" s="233"/>
      <c r="TUV18" s="233"/>
      <c r="TUW18" s="233"/>
      <c r="TUX18" s="233"/>
      <c r="TUY18" s="233"/>
      <c r="TUZ18" s="232"/>
      <c r="TVA18" s="233"/>
      <c r="TVB18" s="233"/>
      <c r="TVC18" s="233"/>
      <c r="TVD18" s="233"/>
      <c r="TVE18" s="233"/>
      <c r="TVF18" s="233"/>
      <c r="TVG18" s="232"/>
      <c r="TVH18" s="233"/>
      <c r="TVI18" s="233"/>
      <c r="TVJ18" s="233"/>
      <c r="TVK18" s="233"/>
      <c r="TVL18" s="233"/>
      <c r="TVM18" s="233"/>
      <c r="TVN18" s="232"/>
      <c r="TVO18" s="233"/>
      <c r="TVP18" s="233"/>
      <c r="TVQ18" s="233"/>
      <c r="TVR18" s="233"/>
      <c r="TVS18" s="233"/>
      <c r="TVT18" s="233"/>
      <c r="TVU18" s="232"/>
      <c r="TVV18" s="233"/>
      <c r="TVW18" s="233"/>
      <c r="TVX18" s="233"/>
      <c r="TVY18" s="233"/>
      <c r="TVZ18" s="233"/>
      <c r="TWA18" s="233"/>
      <c r="TWB18" s="232"/>
      <c r="TWC18" s="233"/>
      <c r="TWD18" s="233"/>
      <c r="TWE18" s="233"/>
      <c r="TWF18" s="233"/>
      <c r="TWG18" s="233"/>
      <c r="TWH18" s="233"/>
      <c r="TWI18" s="232"/>
      <c r="TWJ18" s="233"/>
      <c r="TWK18" s="233"/>
      <c r="TWL18" s="233"/>
      <c r="TWM18" s="233"/>
      <c r="TWN18" s="233"/>
      <c r="TWO18" s="233"/>
      <c r="TWP18" s="232"/>
      <c r="TWQ18" s="233"/>
      <c r="TWR18" s="233"/>
      <c r="TWS18" s="233"/>
      <c r="TWT18" s="233"/>
      <c r="TWU18" s="233"/>
      <c r="TWV18" s="233"/>
      <c r="TWW18" s="232"/>
      <c r="TWX18" s="233"/>
      <c r="TWY18" s="233"/>
      <c r="TWZ18" s="233"/>
      <c r="TXA18" s="233"/>
      <c r="TXB18" s="233"/>
      <c r="TXC18" s="233"/>
      <c r="TXD18" s="232"/>
      <c r="TXE18" s="233"/>
      <c r="TXF18" s="233"/>
      <c r="TXG18" s="233"/>
      <c r="TXH18" s="233"/>
      <c r="TXI18" s="233"/>
      <c r="TXJ18" s="233"/>
      <c r="TXK18" s="232"/>
      <c r="TXL18" s="233"/>
      <c r="TXM18" s="233"/>
      <c r="TXN18" s="233"/>
      <c r="TXO18" s="233"/>
      <c r="TXP18" s="233"/>
      <c r="TXQ18" s="233"/>
      <c r="TXR18" s="232"/>
      <c r="TXS18" s="233"/>
      <c r="TXT18" s="233"/>
      <c r="TXU18" s="233"/>
      <c r="TXV18" s="233"/>
      <c r="TXW18" s="233"/>
      <c r="TXX18" s="233"/>
      <c r="TXY18" s="232"/>
      <c r="TXZ18" s="233"/>
      <c r="TYA18" s="233"/>
      <c r="TYB18" s="233"/>
      <c r="TYC18" s="233"/>
      <c r="TYD18" s="233"/>
      <c r="TYE18" s="233"/>
      <c r="TYF18" s="232"/>
      <c r="TYG18" s="233"/>
      <c r="TYH18" s="233"/>
      <c r="TYI18" s="233"/>
      <c r="TYJ18" s="233"/>
      <c r="TYK18" s="233"/>
      <c r="TYL18" s="233"/>
      <c r="TYM18" s="232"/>
      <c r="TYN18" s="233"/>
      <c r="TYO18" s="233"/>
      <c r="TYP18" s="233"/>
      <c r="TYQ18" s="233"/>
      <c r="TYR18" s="233"/>
      <c r="TYS18" s="233"/>
      <c r="TYT18" s="232"/>
      <c r="TYU18" s="233"/>
      <c r="TYV18" s="233"/>
      <c r="TYW18" s="233"/>
      <c r="TYX18" s="233"/>
      <c r="TYY18" s="233"/>
      <c r="TYZ18" s="233"/>
      <c r="TZA18" s="232"/>
      <c r="TZB18" s="233"/>
      <c r="TZC18" s="233"/>
      <c r="TZD18" s="233"/>
      <c r="TZE18" s="233"/>
      <c r="TZF18" s="233"/>
      <c r="TZG18" s="233"/>
      <c r="TZH18" s="232"/>
      <c r="TZI18" s="233"/>
      <c r="TZJ18" s="233"/>
      <c r="TZK18" s="233"/>
      <c r="TZL18" s="233"/>
      <c r="TZM18" s="233"/>
      <c r="TZN18" s="233"/>
      <c r="TZO18" s="232"/>
      <c r="TZP18" s="233"/>
      <c r="TZQ18" s="233"/>
      <c r="TZR18" s="233"/>
      <c r="TZS18" s="233"/>
      <c r="TZT18" s="233"/>
      <c r="TZU18" s="233"/>
      <c r="TZV18" s="232"/>
      <c r="TZW18" s="233"/>
      <c r="TZX18" s="233"/>
      <c r="TZY18" s="233"/>
      <c r="TZZ18" s="233"/>
      <c r="UAA18" s="233"/>
      <c r="UAB18" s="233"/>
      <c r="UAC18" s="232"/>
      <c r="UAD18" s="233"/>
      <c r="UAE18" s="233"/>
      <c r="UAF18" s="233"/>
      <c r="UAG18" s="233"/>
      <c r="UAH18" s="233"/>
      <c r="UAI18" s="233"/>
      <c r="UAJ18" s="232"/>
      <c r="UAK18" s="233"/>
      <c r="UAL18" s="233"/>
      <c r="UAM18" s="233"/>
      <c r="UAN18" s="233"/>
      <c r="UAO18" s="233"/>
      <c r="UAP18" s="233"/>
      <c r="UAQ18" s="232"/>
      <c r="UAR18" s="233"/>
      <c r="UAS18" s="233"/>
      <c r="UAT18" s="233"/>
      <c r="UAU18" s="233"/>
      <c r="UAV18" s="233"/>
      <c r="UAW18" s="233"/>
      <c r="UAX18" s="232"/>
      <c r="UAY18" s="233"/>
      <c r="UAZ18" s="233"/>
      <c r="UBA18" s="233"/>
      <c r="UBB18" s="233"/>
      <c r="UBC18" s="233"/>
      <c r="UBD18" s="233"/>
      <c r="UBE18" s="232"/>
      <c r="UBF18" s="233"/>
      <c r="UBG18" s="233"/>
      <c r="UBH18" s="233"/>
      <c r="UBI18" s="233"/>
      <c r="UBJ18" s="233"/>
      <c r="UBK18" s="233"/>
      <c r="UBL18" s="232"/>
      <c r="UBM18" s="233"/>
      <c r="UBN18" s="233"/>
      <c r="UBO18" s="233"/>
      <c r="UBP18" s="233"/>
      <c r="UBQ18" s="233"/>
      <c r="UBR18" s="233"/>
      <c r="UBS18" s="232"/>
      <c r="UBT18" s="233"/>
      <c r="UBU18" s="233"/>
      <c r="UBV18" s="233"/>
      <c r="UBW18" s="233"/>
      <c r="UBX18" s="233"/>
      <c r="UBY18" s="233"/>
      <c r="UBZ18" s="232"/>
      <c r="UCA18" s="233"/>
      <c r="UCB18" s="233"/>
      <c r="UCC18" s="233"/>
      <c r="UCD18" s="233"/>
      <c r="UCE18" s="233"/>
      <c r="UCF18" s="233"/>
      <c r="UCG18" s="232"/>
      <c r="UCH18" s="233"/>
      <c r="UCI18" s="233"/>
      <c r="UCJ18" s="233"/>
      <c r="UCK18" s="233"/>
      <c r="UCL18" s="233"/>
      <c r="UCM18" s="233"/>
      <c r="UCN18" s="232"/>
      <c r="UCO18" s="233"/>
      <c r="UCP18" s="233"/>
      <c r="UCQ18" s="233"/>
      <c r="UCR18" s="233"/>
      <c r="UCS18" s="233"/>
      <c r="UCT18" s="233"/>
      <c r="UCU18" s="232"/>
      <c r="UCV18" s="233"/>
      <c r="UCW18" s="233"/>
      <c r="UCX18" s="233"/>
      <c r="UCY18" s="233"/>
      <c r="UCZ18" s="233"/>
      <c r="UDA18" s="233"/>
      <c r="UDB18" s="232"/>
      <c r="UDC18" s="233"/>
      <c r="UDD18" s="233"/>
      <c r="UDE18" s="233"/>
      <c r="UDF18" s="233"/>
      <c r="UDG18" s="233"/>
      <c r="UDH18" s="233"/>
      <c r="UDI18" s="232"/>
      <c r="UDJ18" s="233"/>
      <c r="UDK18" s="233"/>
      <c r="UDL18" s="233"/>
      <c r="UDM18" s="233"/>
      <c r="UDN18" s="233"/>
      <c r="UDO18" s="233"/>
      <c r="UDP18" s="232"/>
      <c r="UDQ18" s="233"/>
      <c r="UDR18" s="233"/>
      <c r="UDS18" s="233"/>
      <c r="UDT18" s="233"/>
      <c r="UDU18" s="233"/>
      <c r="UDV18" s="233"/>
      <c r="UDW18" s="232"/>
      <c r="UDX18" s="233"/>
      <c r="UDY18" s="233"/>
      <c r="UDZ18" s="233"/>
      <c r="UEA18" s="233"/>
      <c r="UEB18" s="233"/>
      <c r="UEC18" s="233"/>
      <c r="UED18" s="232"/>
      <c r="UEE18" s="233"/>
      <c r="UEF18" s="233"/>
      <c r="UEG18" s="233"/>
      <c r="UEH18" s="233"/>
      <c r="UEI18" s="233"/>
      <c r="UEJ18" s="233"/>
      <c r="UEK18" s="232"/>
      <c r="UEL18" s="233"/>
      <c r="UEM18" s="233"/>
      <c r="UEN18" s="233"/>
      <c r="UEO18" s="233"/>
      <c r="UEP18" s="233"/>
      <c r="UEQ18" s="233"/>
      <c r="UER18" s="232"/>
      <c r="UES18" s="233"/>
      <c r="UET18" s="233"/>
      <c r="UEU18" s="233"/>
      <c r="UEV18" s="233"/>
      <c r="UEW18" s="233"/>
      <c r="UEX18" s="233"/>
      <c r="UEY18" s="232"/>
      <c r="UEZ18" s="233"/>
      <c r="UFA18" s="233"/>
      <c r="UFB18" s="233"/>
      <c r="UFC18" s="233"/>
      <c r="UFD18" s="233"/>
      <c r="UFE18" s="233"/>
      <c r="UFF18" s="232"/>
      <c r="UFG18" s="233"/>
      <c r="UFH18" s="233"/>
      <c r="UFI18" s="233"/>
      <c r="UFJ18" s="233"/>
      <c r="UFK18" s="233"/>
      <c r="UFL18" s="233"/>
      <c r="UFM18" s="232"/>
      <c r="UFN18" s="233"/>
      <c r="UFO18" s="233"/>
      <c r="UFP18" s="233"/>
      <c r="UFQ18" s="233"/>
      <c r="UFR18" s="233"/>
      <c r="UFS18" s="233"/>
      <c r="UFT18" s="232"/>
      <c r="UFU18" s="233"/>
      <c r="UFV18" s="233"/>
      <c r="UFW18" s="233"/>
      <c r="UFX18" s="233"/>
      <c r="UFY18" s="233"/>
      <c r="UFZ18" s="233"/>
      <c r="UGA18" s="232"/>
      <c r="UGB18" s="233"/>
      <c r="UGC18" s="233"/>
      <c r="UGD18" s="233"/>
      <c r="UGE18" s="233"/>
      <c r="UGF18" s="233"/>
      <c r="UGG18" s="233"/>
      <c r="UGH18" s="232"/>
      <c r="UGI18" s="233"/>
      <c r="UGJ18" s="233"/>
      <c r="UGK18" s="233"/>
      <c r="UGL18" s="233"/>
      <c r="UGM18" s="233"/>
      <c r="UGN18" s="233"/>
      <c r="UGO18" s="232"/>
      <c r="UGP18" s="233"/>
      <c r="UGQ18" s="233"/>
      <c r="UGR18" s="233"/>
      <c r="UGS18" s="233"/>
      <c r="UGT18" s="233"/>
      <c r="UGU18" s="233"/>
      <c r="UGV18" s="232"/>
      <c r="UGW18" s="233"/>
      <c r="UGX18" s="233"/>
      <c r="UGY18" s="233"/>
      <c r="UGZ18" s="233"/>
      <c r="UHA18" s="233"/>
      <c r="UHB18" s="233"/>
      <c r="UHC18" s="232"/>
      <c r="UHD18" s="233"/>
      <c r="UHE18" s="233"/>
      <c r="UHF18" s="233"/>
      <c r="UHG18" s="233"/>
      <c r="UHH18" s="233"/>
      <c r="UHI18" s="233"/>
      <c r="UHJ18" s="232"/>
      <c r="UHK18" s="233"/>
      <c r="UHL18" s="233"/>
      <c r="UHM18" s="233"/>
      <c r="UHN18" s="233"/>
      <c r="UHO18" s="233"/>
      <c r="UHP18" s="233"/>
      <c r="UHQ18" s="232"/>
      <c r="UHR18" s="233"/>
      <c r="UHS18" s="233"/>
      <c r="UHT18" s="233"/>
      <c r="UHU18" s="233"/>
      <c r="UHV18" s="233"/>
      <c r="UHW18" s="233"/>
      <c r="UHX18" s="232"/>
      <c r="UHY18" s="233"/>
      <c r="UHZ18" s="233"/>
      <c r="UIA18" s="233"/>
      <c r="UIB18" s="233"/>
      <c r="UIC18" s="233"/>
      <c r="UID18" s="233"/>
      <c r="UIE18" s="232"/>
      <c r="UIF18" s="233"/>
      <c r="UIG18" s="233"/>
      <c r="UIH18" s="233"/>
      <c r="UII18" s="233"/>
      <c r="UIJ18" s="233"/>
      <c r="UIK18" s="233"/>
      <c r="UIL18" s="232"/>
      <c r="UIM18" s="233"/>
      <c r="UIN18" s="233"/>
      <c r="UIO18" s="233"/>
      <c r="UIP18" s="233"/>
      <c r="UIQ18" s="233"/>
      <c r="UIR18" s="233"/>
      <c r="UIS18" s="232"/>
      <c r="UIT18" s="233"/>
      <c r="UIU18" s="233"/>
      <c r="UIV18" s="233"/>
      <c r="UIW18" s="233"/>
      <c r="UIX18" s="233"/>
      <c r="UIY18" s="233"/>
      <c r="UIZ18" s="232"/>
      <c r="UJA18" s="233"/>
      <c r="UJB18" s="233"/>
      <c r="UJC18" s="233"/>
      <c r="UJD18" s="233"/>
      <c r="UJE18" s="233"/>
      <c r="UJF18" s="233"/>
      <c r="UJG18" s="232"/>
      <c r="UJH18" s="233"/>
      <c r="UJI18" s="233"/>
      <c r="UJJ18" s="233"/>
      <c r="UJK18" s="233"/>
      <c r="UJL18" s="233"/>
      <c r="UJM18" s="233"/>
      <c r="UJN18" s="232"/>
      <c r="UJO18" s="233"/>
      <c r="UJP18" s="233"/>
      <c r="UJQ18" s="233"/>
      <c r="UJR18" s="233"/>
      <c r="UJS18" s="233"/>
      <c r="UJT18" s="233"/>
      <c r="UJU18" s="232"/>
      <c r="UJV18" s="233"/>
      <c r="UJW18" s="233"/>
      <c r="UJX18" s="233"/>
      <c r="UJY18" s="233"/>
      <c r="UJZ18" s="233"/>
      <c r="UKA18" s="233"/>
      <c r="UKB18" s="232"/>
      <c r="UKC18" s="233"/>
      <c r="UKD18" s="233"/>
      <c r="UKE18" s="233"/>
      <c r="UKF18" s="233"/>
      <c r="UKG18" s="233"/>
      <c r="UKH18" s="233"/>
      <c r="UKI18" s="232"/>
      <c r="UKJ18" s="233"/>
      <c r="UKK18" s="233"/>
      <c r="UKL18" s="233"/>
      <c r="UKM18" s="233"/>
      <c r="UKN18" s="233"/>
      <c r="UKO18" s="233"/>
      <c r="UKP18" s="232"/>
      <c r="UKQ18" s="233"/>
      <c r="UKR18" s="233"/>
      <c r="UKS18" s="233"/>
      <c r="UKT18" s="233"/>
      <c r="UKU18" s="233"/>
      <c r="UKV18" s="233"/>
      <c r="UKW18" s="232"/>
      <c r="UKX18" s="233"/>
      <c r="UKY18" s="233"/>
      <c r="UKZ18" s="233"/>
      <c r="ULA18" s="233"/>
      <c r="ULB18" s="233"/>
      <c r="ULC18" s="233"/>
      <c r="ULD18" s="232"/>
      <c r="ULE18" s="233"/>
      <c r="ULF18" s="233"/>
      <c r="ULG18" s="233"/>
      <c r="ULH18" s="233"/>
      <c r="ULI18" s="233"/>
      <c r="ULJ18" s="233"/>
      <c r="ULK18" s="232"/>
      <c r="ULL18" s="233"/>
      <c r="ULM18" s="233"/>
      <c r="ULN18" s="233"/>
      <c r="ULO18" s="233"/>
      <c r="ULP18" s="233"/>
      <c r="ULQ18" s="233"/>
      <c r="ULR18" s="232"/>
      <c r="ULS18" s="233"/>
      <c r="ULT18" s="233"/>
      <c r="ULU18" s="233"/>
      <c r="ULV18" s="233"/>
      <c r="ULW18" s="233"/>
      <c r="ULX18" s="233"/>
      <c r="ULY18" s="232"/>
      <c r="ULZ18" s="233"/>
      <c r="UMA18" s="233"/>
      <c r="UMB18" s="233"/>
      <c r="UMC18" s="233"/>
      <c r="UMD18" s="233"/>
      <c r="UME18" s="233"/>
      <c r="UMF18" s="232"/>
      <c r="UMG18" s="233"/>
      <c r="UMH18" s="233"/>
      <c r="UMI18" s="233"/>
      <c r="UMJ18" s="233"/>
      <c r="UMK18" s="233"/>
      <c r="UML18" s="233"/>
      <c r="UMM18" s="232"/>
      <c r="UMN18" s="233"/>
      <c r="UMO18" s="233"/>
      <c r="UMP18" s="233"/>
      <c r="UMQ18" s="233"/>
      <c r="UMR18" s="233"/>
      <c r="UMS18" s="233"/>
      <c r="UMT18" s="232"/>
      <c r="UMU18" s="233"/>
      <c r="UMV18" s="233"/>
      <c r="UMW18" s="233"/>
      <c r="UMX18" s="233"/>
      <c r="UMY18" s="233"/>
      <c r="UMZ18" s="233"/>
      <c r="UNA18" s="232"/>
      <c r="UNB18" s="233"/>
      <c r="UNC18" s="233"/>
      <c r="UND18" s="233"/>
      <c r="UNE18" s="233"/>
      <c r="UNF18" s="233"/>
      <c r="UNG18" s="233"/>
      <c r="UNH18" s="232"/>
      <c r="UNI18" s="233"/>
      <c r="UNJ18" s="233"/>
      <c r="UNK18" s="233"/>
      <c r="UNL18" s="233"/>
      <c r="UNM18" s="233"/>
      <c r="UNN18" s="233"/>
      <c r="UNO18" s="232"/>
      <c r="UNP18" s="233"/>
      <c r="UNQ18" s="233"/>
      <c r="UNR18" s="233"/>
      <c r="UNS18" s="233"/>
      <c r="UNT18" s="233"/>
      <c r="UNU18" s="233"/>
      <c r="UNV18" s="232"/>
      <c r="UNW18" s="233"/>
      <c r="UNX18" s="233"/>
      <c r="UNY18" s="233"/>
      <c r="UNZ18" s="233"/>
      <c r="UOA18" s="233"/>
      <c r="UOB18" s="233"/>
      <c r="UOC18" s="232"/>
      <c r="UOD18" s="233"/>
      <c r="UOE18" s="233"/>
      <c r="UOF18" s="233"/>
      <c r="UOG18" s="233"/>
      <c r="UOH18" s="233"/>
      <c r="UOI18" s="233"/>
      <c r="UOJ18" s="232"/>
      <c r="UOK18" s="233"/>
      <c r="UOL18" s="233"/>
      <c r="UOM18" s="233"/>
      <c r="UON18" s="233"/>
      <c r="UOO18" s="233"/>
      <c r="UOP18" s="233"/>
      <c r="UOQ18" s="232"/>
      <c r="UOR18" s="233"/>
      <c r="UOS18" s="233"/>
      <c r="UOT18" s="233"/>
      <c r="UOU18" s="233"/>
      <c r="UOV18" s="233"/>
      <c r="UOW18" s="233"/>
      <c r="UOX18" s="232"/>
      <c r="UOY18" s="233"/>
      <c r="UOZ18" s="233"/>
      <c r="UPA18" s="233"/>
      <c r="UPB18" s="233"/>
      <c r="UPC18" s="233"/>
      <c r="UPD18" s="233"/>
      <c r="UPE18" s="232"/>
      <c r="UPF18" s="233"/>
      <c r="UPG18" s="233"/>
      <c r="UPH18" s="233"/>
      <c r="UPI18" s="233"/>
      <c r="UPJ18" s="233"/>
      <c r="UPK18" s="233"/>
      <c r="UPL18" s="232"/>
      <c r="UPM18" s="233"/>
      <c r="UPN18" s="233"/>
      <c r="UPO18" s="233"/>
      <c r="UPP18" s="233"/>
      <c r="UPQ18" s="233"/>
      <c r="UPR18" s="233"/>
      <c r="UPS18" s="232"/>
      <c r="UPT18" s="233"/>
      <c r="UPU18" s="233"/>
      <c r="UPV18" s="233"/>
      <c r="UPW18" s="233"/>
      <c r="UPX18" s="233"/>
      <c r="UPY18" s="233"/>
      <c r="UPZ18" s="232"/>
      <c r="UQA18" s="233"/>
      <c r="UQB18" s="233"/>
      <c r="UQC18" s="233"/>
      <c r="UQD18" s="233"/>
      <c r="UQE18" s="233"/>
      <c r="UQF18" s="233"/>
      <c r="UQG18" s="232"/>
      <c r="UQH18" s="233"/>
      <c r="UQI18" s="233"/>
      <c r="UQJ18" s="233"/>
      <c r="UQK18" s="233"/>
      <c r="UQL18" s="233"/>
      <c r="UQM18" s="233"/>
      <c r="UQN18" s="232"/>
      <c r="UQO18" s="233"/>
      <c r="UQP18" s="233"/>
      <c r="UQQ18" s="233"/>
      <c r="UQR18" s="233"/>
      <c r="UQS18" s="233"/>
      <c r="UQT18" s="233"/>
      <c r="UQU18" s="232"/>
      <c r="UQV18" s="233"/>
      <c r="UQW18" s="233"/>
      <c r="UQX18" s="233"/>
      <c r="UQY18" s="233"/>
      <c r="UQZ18" s="233"/>
      <c r="URA18" s="233"/>
      <c r="URB18" s="232"/>
      <c r="URC18" s="233"/>
      <c r="URD18" s="233"/>
      <c r="URE18" s="233"/>
      <c r="URF18" s="233"/>
      <c r="URG18" s="233"/>
      <c r="URH18" s="233"/>
      <c r="URI18" s="232"/>
      <c r="URJ18" s="233"/>
      <c r="URK18" s="233"/>
      <c r="URL18" s="233"/>
      <c r="URM18" s="233"/>
      <c r="URN18" s="233"/>
      <c r="URO18" s="233"/>
      <c r="URP18" s="232"/>
      <c r="URQ18" s="233"/>
      <c r="URR18" s="233"/>
      <c r="URS18" s="233"/>
      <c r="URT18" s="233"/>
      <c r="URU18" s="233"/>
      <c r="URV18" s="233"/>
      <c r="URW18" s="232"/>
      <c r="URX18" s="233"/>
      <c r="URY18" s="233"/>
      <c r="URZ18" s="233"/>
      <c r="USA18" s="233"/>
      <c r="USB18" s="233"/>
      <c r="USC18" s="233"/>
      <c r="USD18" s="232"/>
      <c r="USE18" s="233"/>
      <c r="USF18" s="233"/>
      <c r="USG18" s="233"/>
      <c r="USH18" s="233"/>
      <c r="USI18" s="233"/>
      <c r="USJ18" s="233"/>
      <c r="USK18" s="232"/>
      <c r="USL18" s="233"/>
      <c r="USM18" s="233"/>
      <c r="USN18" s="233"/>
      <c r="USO18" s="233"/>
      <c r="USP18" s="233"/>
      <c r="USQ18" s="233"/>
      <c r="USR18" s="232"/>
      <c r="USS18" s="233"/>
      <c r="UST18" s="233"/>
      <c r="USU18" s="233"/>
      <c r="USV18" s="233"/>
      <c r="USW18" s="233"/>
      <c r="USX18" s="233"/>
      <c r="USY18" s="232"/>
      <c r="USZ18" s="233"/>
      <c r="UTA18" s="233"/>
      <c r="UTB18" s="233"/>
      <c r="UTC18" s="233"/>
      <c r="UTD18" s="233"/>
      <c r="UTE18" s="233"/>
      <c r="UTF18" s="232"/>
      <c r="UTG18" s="233"/>
      <c r="UTH18" s="233"/>
      <c r="UTI18" s="233"/>
      <c r="UTJ18" s="233"/>
      <c r="UTK18" s="233"/>
      <c r="UTL18" s="233"/>
      <c r="UTM18" s="232"/>
      <c r="UTN18" s="233"/>
      <c r="UTO18" s="233"/>
      <c r="UTP18" s="233"/>
      <c r="UTQ18" s="233"/>
      <c r="UTR18" s="233"/>
      <c r="UTS18" s="233"/>
      <c r="UTT18" s="232"/>
      <c r="UTU18" s="233"/>
      <c r="UTV18" s="233"/>
      <c r="UTW18" s="233"/>
      <c r="UTX18" s="233"/>
      <c r="UTY18" s="233"/>
      <c r="UTZ18" s="233"/>
      <c r="UUA18" s="232"/>
      <c r="UUB18" s="233"/>
      <c r="UUC18" s="233"/>
      <c r="UUD18" s="233"/>
      <c r="UUE18" s="233"/>
      <c r="UUF18" s="233"/>
      <c r="UUG18" s="233"/>
      <c r="UUH18" s="232"/>
      <c r="UUI18" s="233"/>
      <c r="UUJ18" s="233"/>
      <c r="UUK18" s="233"/>
      <c r="UUL18" s="233"/>
      <c r="UUM18" s="233"/>
      <c r="UUN18" s="233"/>
      <c r="UUO18" s="232"/>
      <c r="UUP18" s="233"/>
      <c r="UUQ18" s="233"/>
      <c r="UUR18" s="233"/>
      <c r="UUS18" s="233"/>
      <c r="UUT18" s="233"/>
      <c r="UUU18" s="233"/>
      <c r="UUV18" s="232"/>
      <c r="UUW18" s="233"/>
      <c r="UUX18" s="233"/>
      <c r="UUY18" s="233"/>
      <c r="UUZ18" s="233"/>
      <c r="UVA18" s="233"/>
      <c r="UVB18" s="233"/>
      <c r="UVC18" s="232"/>
      <c r="UVD18" s="233"/>
      <c r="UVE18" s="233"/>
      <c r="UVF18" s="233"/>
      <c r="UVG18" s="233"/>
      <c r="UVH18" s="233"/>
      <c r="UVI18" s="233"/>
      <c r="UVJ18" s="232"/>
      <c r="UVK18" s="233"/>
      <c r="UVL18" s="233"/>
      <c r="UVM18" s="233"/>
      <c r="UVN18" s="233"/>
      <c r="UVO18" s="233"/>
      <c r="UVP18" s="233"/>
      <c r="UVQ18" s="232"/>
      <c r="UVR18" s="233"/>
      <c r="UVS18" s="233"/>
      <c r="UVT18" s="233"/>
      <c r="UVU18" s="233"/>
      <c r="UVV18" s="233"/>
      <c r="UVW18" s="233"/>
      <c r="UVX18" s="232"/>
      <c r="UVY18" s="233"/>
      <c r="UVZ18" s="233"/>
      <c r="UWA18" s="233"/>
      <c r="UWB18" s="233"/>
      <c r="UWC18" s="233"/>
      <c r="UWD18" s="233"/>
      <c r="UWE18" s="232"/>
      <c r="UWF18" s="233"/>
      <c r="UWG18" s="233"/>
      <c r="UWH18" s="233"/>
      <c r="UWI18" s="233"/>
      <c r="UWJ18" s="233"/>
      <c r="UWK18" s="233"/>
      <c r="UWL18" s="232"/>
      <c r="UWM18" s="233"/>
      <c r="UWN18" s="233"/>
      <c r="UWO18" s="233"/>
      <c r="UWP18" s="233"/>
      <c r="UWQ18" s="233"/>
      <c r="UWR18" s="233"/>
      <c r="UWS18" s="232"/>
      <c r="UWT18" s="233"/>
      <c r="UWU18" s="233"/>
      <c r="UWV18" s="233"/>
      <c r="UWW18" s="233"/>
      <c r="UWX18" s="233"/>
      <c r="UWY18" s="233"/>
      <c r="UWZ18" s="232"/>
      <c r="UXA18" s="233"/>
      <c r="UXB18" s="233"/>
      <c r="UXC18" s="233"/>
      <c r="UXD18" s="233"/>
      <c r="UXE18" s="233"/>
      <c r="UXF18" s="233"/>
      <c r="UXG18" s="232"/>
      <c r="UXH18" s="233"/>
      <c r="UXI18" s="233"/>
      <c r="UXJ18" s="233"/>
      <c r="UXK18" s="233"/>
      <c r="UXL18" s="233"/>
      <c r="UXM18" s="233"/>
      <c r="UXN18" s="232"/>
      <c r="UXO18" s="233"/>
      <c r="UXP18" s="233"/>
      <c r="UXQ18" s="233"/>
      <c r="UXR18" s="233"/>
      <c r="UXS18" s="233"/>
      <c r="UXT18" s="233"/>
      <c r="UXU18" s="232"/>
      <c r="UXV18" s="233"/>
      <c r="UXW18" s="233"/>
      <c r="UXX18" s="233"/>
      <c r="UXY18" s="233"/>
      <c r="UXZ18" s="233"/>
      <c r="UYA18" s="233"/>
      <c r="UYB18" s="232"/>
      <c r="UYC18" s="233"/>
      <c r="UYD18" s="233"/>
      <c r="UYE18" s="233"/>
      <c r="UYF18" s="233"/>
      <c r="UYG18" s="233"/>
      <c r="UYH18" s="233"/>
      <c r="UYI18" s="232"/>
      <c r="UYJ18" s="233"/>
      <c r="UYK18" s="233"/>
      <c r="UYL18" s="233"/>
      <c r="UYM18" s="233"/>
      <c r="UYN18" s="233"/>
      <c r="UYO18" s="233"/>
      <c r="UYP18" s="232"/>
      <c r="UYQ18" s="233"/>
      <c r="UYR18" s="233"/>
      <c r="UYS18" s="233"/>
      <c r="UYT18" s="233"/>
      <c r="UYU18" s="233"/>
      <c r="UYV18" s="233"/>
      <c r="UYW18" s="232"/>
      <c r="UYX18" s="233"/>
      <c r="UYY18" s="233"/>
      <c r="UYZ18" s="233"/>
      <c r="UZA18" s="233"/>
      <c r="UZB18" s="233"/>
      <c r="UZC18" s="233"/>
      <c r="UZD18" s="232"/>
      <c r="UZE18" s="233"/>
      <c r="UZF18" s="233"/>
      <c r="UZG18" s="233"/>
      <c r="UZH18" s="233"/>
      <c r="UZI18" s="233"/>
      <c r="UZJ18" s="233"/>
      <c r="UZK18" s="232"/>
      <c r="UZL18" s="233"/>
      <c r="UZM18" s="233"/>
      <c r="UZN18" s="233"/>
      <c r="UZO18" s="233"/>
      <c r="UZP18" s="233"/>
      <c r="UZQ18" s="233"/>
      <c r="UZR18" s="232"/>
      <c r="UZS18" s="233"/>
      <c r="UZT18" s="233"/>
      <c r="UZU18" s="233"/>
      <c r="UZV18" s="233"/>
      <c r="UZW18" s="233"/>
      <c r="UZX18" s="233"/>
      <c r="UZY18" s="232"/>
      <c r="UZZ18" s="233"/>
      <c r="VAA18" s="233"/>
      <c r="VAB18" s="233"/>
      <c r="VAC18" s="233"/>
      <c r="VAD18" s="233"/>
      <c r="VAE18" s="233"/>
      <c r="VAF18" s="232"/>
      <c r="VAG18" s="233"/>
      <c r="VAH18" s="233"/>
      <c r="VAI18" s="233"/>
      <c r="VAJ18" s="233"/>
      <c r="VAK18" s="233"/>
      <c r="VAL18" s="233"/>
      <c r="VAM18" s="232"/>
      <c r="VAN18" s="233"/>
      <c r="VAO18" s="233"/>
      <c r="VAP18" s="233"/>
      <c r="VAQ18" s="233"/>
      <c r="VAR18" s="233"/>
      <c r="VAS18" s="233"/>
      <c r="VAT18" s="232"/>
      <c r="VAU18" s="233"/>
      <c r="VAV18" s="233"/>
      <c r="VAW18" s="233"/>
      <c r="VAX18" s="233"/>
      <c r="VAY18" s="233"/>
      <c r="VAZ18" s="233"/>
      <c r="VBA18" s="232"/>
      <c r="VBB18" s="233"/>
      <c r="VBC18" s="233"/>
      <c r="VBD18" s="233"/>
      <c r="VBE18" s="233"/>
      <c r="VBF18" s="233"/>
      <c r="VBG18" s="233"/>
      <c r="VBH18" s="232"/>
      <c r="VBI18" s="233"/>
      <c r="VBJ18" s="233"/>
      <c r="VBK18" s="233"/>
      <c r="VBL18" s="233"/>
      <c r="VBM18" s="233"/>
      <c r="VBN18" s="233"/>
      <c r="VBO18" s="232"/>
      <c r="VBP18" s="233"/>
      <c r="VBQ18" s="233"/>
      <c r="VBR18" s="233"/>
      <c r="VBS18" s="233"/>
      <c r="VBT18" s="233"/>
      <c r="VBU18" s="233"/>
      <c r="VBV18" s="232"/>
      <c r="VBW18" s="233"/>
      <c r="VBX18" s="233"/>
      <c r="VBY18" s="233"/>
      <c r="VBZ18" s="233"/>
      <c r="VCA18" s="233"/>
      <c r="VCB18" s="233"/>
      <c r="VCC18" s="232"/>
      <c r="VCD18" s="233"/>
      <c r="VCE18" s="233"/>
      <c r="VCF18" s="233"/>
      <c r="VCG18" s="233"/>
      <c r="VCH18" s="233"/>
      <c r="VCI18" s="233"/>
      <c r="VCJ18" s="232"/>
      <c r="VCK18" s="233"/>
      <c r="VCL18" s="233"/>
      <c r="VCM18" s="233"/>
      <c r="VCN18" s="233"/>
      <c r="VCO18" s="233"/>
      <c r="VCP18" s="233"/>
      <c r="VCQ18" s="232"/>
      <c r="VCR18" s="233"/>
      <c r="VCS18" s="233"/>
      <c r="VCT18" s="233"/>
      <c r="VCU18" s="233"/>
      <c r="VCV18" s="233"/>
      <c r="VCW18" s="233"/>
      <c r="VCX18" s="232"/>
      <c r="VCY18" s="233"/>
      <c r="VCZ18" s="233"/>
      <c r="VDA18" s="233"/>
      <c r="VDB18" s="233"/>
      <c r="VDC18" s="233"/>
      <c r="VDD18" s="233"/>
      <c r="VDE18" s="232"/>
      <c r="VDF18" s="233"/>
      <c r="VDG18" s="233"/>
      <c r="VDH18" s="233"/>
      <c r="VDI18" s="233"/>
      <c r="VDJ18" s="233"/>
      <c r="VDK18" s="233"/>
      <c r="VDL18" s="232"/>
      <c r="VDM18" s="233"/>
      <c r="VDN18" s="233"/>
      <c r="VDO18" s="233"/>
      <c r="VDP18" s="233"/>
      <c r="VDQ18" s="233"/>
      <c r="VDR18" s="233"/>
      <c r="VDS18" s="232"/>
      <c r="VDT18" s="233"/>
      <c r="VDU18" s="233"/>
      <c r="VDV18" s="233"/>
      <c r="VDW18" s="233"/>
      <c r="VDX18" s="233"/>
      <c r="VDY18" s="233"/>
      <c r="VDZ18" s="232"/>
      <c r="VEA18" s="233"/>
      <c r="VEB18" s="233"/>
      <c r="VEC18" s="233"/>
      <c r="VED18" s="233"/>
      <c r="VEE18" s="233"/>
      <c r="VEF18" s="233"/>
      <c r="VEG18" s="232"/>
      <c r="VEH18" s="233"/>
      <c r="VEI18" s="233"/>
      <c r="VEJ18" s="233"/>
      <c r="VEK18" s="233"/>
      <c r="VEL18" s="233"/>
      <c r="VEM18" s="233"/>
      <c r="VEN18" s="232"/>
      <c r="VEO18" s="233"/>
      <c r="VEP18" s="233"/>
      <c r="VEQ18" s="233"/>
      <c r="VER18" s="233"/>
      <c r="VES18" s="233"/>
      <c r="VET18" s="233"/>
      <c r="VEU18" s="232"/>
      <c r="VEV18" s="233"/>
      <c r="VEW18" s="233"/>
      <c r="VEX18" s="233"/>
      <c r="VEY18" s="233"/>
      <c r="VEZ18" s="233"/>
      <c r="VFA18" s="233"/>
      <c r="VFB18" s="232"/>
      <c r="VFC18" s="233"/>
      <c r="VFD18" s="233"/>
      <c r="VFE18" s="233"/>
      <c r="VFF18" s="233"/>
      <c r="VFG18" s="233"/>
      <c r="VFH18" s="233"/>
      <c r="VFI18" s="232"/>
      <c r="VFJ18" s="233"/>
      <c r="VFK18" s="233"/>
      <c r="VFL18" s="233"/>
      <c r="VFM18" s="233"/>
      <c r="VFN18" s="233"/>
      <c r="VFO18" s="233"/>
      <c r="VFP18" s="232"/>
      <c r="VFQ18" s="233"/>
      <c r="VFR18" s="233"/>
      <c r="VFS18" s="233"/>
      <c r="VFT18" s="233"/>
      <c r="VFU18" s="233"/>
      <c r="VFV18" s="233"/>
      <c r="VFW18" s="232"/>
      <c r="VFX18" s="233"/>
      <c r="VFY18" s="233"/>
      <c r="VFZ18" s="233"/>
      <c r="VGA18" s="233"/>
      <c r="VGB18" s="233"/>
      <c r="VGC18" s="233"/>
      <c r="VGD18" s="232"/>
      <c r="VGE18" s="233"/>
      <c r="VGF18" s="233"/>
      <c r="VGG18" s="233"/>
      <c r="VGH18" s="233"/>
      <c r="VGI18" s="233"/>
      <c r="VGJ18" s="233"/>
      <c r="VGK18" s="232"/>
      <c r="VGL18" s="233"/>
      <c r="VGM18" s="233"/>
      <c r="VGN18" s="233"/>
      <c r="VGO18" s="233"/>
      <c r="VGP18" s="233"/>
      <c r="VGQ18" s="233"/>
      <c r="VGR18" s="232"/>
      <c r="VGS18" s="233"/>
      <c r="VGT18" s="233"/>
      <c r="VGU18" s="233"/>
      <c r="VGV18" s="233"/>
      <c r="VGW18" s="233"/>
      <c r="VGX18" s="233"/>
      <c r="VGY18" s="232"/>
      <c r="VGZ18" s="233"/>
      <c r="VHA18" s="233"/>
      <c r="VHB18" s="233"/>
      <c r="VHC18" s="233"/>
      <c r="VHD18" s="233"/>
      <c r="VHE18" s="233"/>
      <c r="VHF18" s="232"/>
      <c r="VHG18" s="233"/>
      <c r="VHH18" s="233"/>
      <c r="VHI18" s="233"/>
      <c r="VHJ18" s="233"/>
      <c r="VHK18" s="233"/>
      <c r="VHL18" s="233"/>
      <c r="VHM18" s="232"/>
      <c r="VHN18" s="233"/>
      <c r="VHO18" s="233"/>
      <c r="VHP18" s="233"/>
      <c r="VHQ18" s="233"/>
      <c r="VHR18" s="233"/>
      <c r="VHS18" s="233"/>
      <c r="VHT18" s="232"/>
      <c r="VHU18" s="233"/>
      <c r="VHV18" s="233"/>
      <c r="VHW18" s="233"/>
      <c r="VHX18" s="233"/>
      <c r="VHY18" s="233"/>
      <c r="VHZ18" s="233"/>
      <c r="VIA18" s="232"/>
      <c r="VIB18" s="233"/>
      <c r="VIC18" s="233"/>
      <c r="VID18" s="233"/>
      <c r="VIE18" s="233"/>
      <c r="VIF18" s="233"/>
      <c r="VIG18" s="233"/>
      <c r="VIH18" s="232"/>
      <c r="VII18" s="233"/>
      <c r="VIJ18" s="233"/>
      <c r="VIK18" s="233"/>
      <c r="VIL18" s="233"/>
      <c r="VIM18" s="233"/>
      <c r="VIN18" s="233"/>
      <c r="VIO18" s="232"/>
      <c r="VIP18" s="233"/>
      <c r="VIQ18" s="233"/>
      <c r="VIR18" s="233"/>
      <c r="VIS18" s="233"/>
      <c r="VIT18" s="233"/>
      <c r="VIU18" s="233"/>
      <c r="VIV18" s="232"/>
      <c r="VIW18" s="233"/>
      <c r="VIX18" s="233"/>
      <c r="VIY18" s="233"/>
      <c r="VIZ18" s="233"/>
      <c r="VJA18" s="233"/>
      <c r="VJB18" s="233"/>
      <c r="VJC18" s="232"/>
      <c r="VJD18" s="233"/>
      <c r="VJE18" s="233"/>
      <c r="VJF18" s="233"/>
      <c r="VJG18" s="233"/>
      <c r="VJH18" s="233"/>
      <c r="VJI18" s="233"/>
      <c r="VJJ18" s="232"/>
      <c r="VJK18" s="233"/>
      <c r="VJL18" s="233"/>
      <c r="VJM18" s="233"/>
      <c r="VJN18" s="233"/>
      <c r="VJO18" s="233"/>
      <c r="VJP18" s="233"/>
      <c r="VJQ18" s="232"/>
      <c r="VJR18" s="233"/>
      <c r="VJS18" s="233"/>
      <c r="VJT18" s="233"/>
      <c r="VJU18" s="233"/>
      <c r="VJV18" s="233"/>
      <c r="VJW18" s="233"/>
      <c r="VJX18" s="232"/>
      <c r="VJY18" s="233"/>
      <c r="VJZ18" s="233"/>
      <c r="VKA18" s="233"/>
      <c r="VKB18" s="233"/>
      <c r="VKC18" s="233"/>
      <c r="VKD18" s="233"/>
      <c r="VKE18" s="232"/>
      <c r="VKF18" s="233"/>
      <c r="VKG18" s="233"/>
      <c r="VKH18" s="233"/>
      <c r="VKI18" s="233"/>
      <c r="VKJ18" s="233"/>
      <c r="VKK18" s="233"/>
      <c r="VKL18" s="232"/>
      <c r="VKM18" s="233"/>
      <c r="VKN18" s="233"/>
      <c r="VKO18" s="233"/>
      <c r="VKP18" s="233"/>
      <c r="VKQ18" s="233"/>
      <c r="VKR18" s="233"/>
      <c r="VKS18" s="232"/>
      <c r="VKT18" s="233"/>
      <c r="VKU18" s="233"/>
      <c r="VKV18" s="233"/>
      <c r="VKW18" s="233"/>
      <c r="VKX18" s="233"/>
      <c r="VKY18" s="233"/>
      <c r="VKZ18" s="232"/>
      <c r="VLA18" s="233"/>
      <c r="VLB18" s="233"/>
      <c r="VLC18" s="233"/>
      <c r="VLD18" s="233"/>
      <c r="VLE18" s="233"/>
      <c r="VLF18" s="233"/>
      <c r="VLG18" s="232"/>
      <c r="VLH18" s="233"/>
      <c r="VLI18" s="233"/>
      <c r="VLJ18" s="233"/>
      <c r="VLK18" s="233"/>
      <c r="VLL18" s="233"/>
      <c r="VLM18" s="233"/>
      <c r="VLN18" s="232"/>
      <c r="VLO18" s="233"/>
      <c r="VLP18" s="233"/>
      <c r="VLQ18" s="233"/>
      <c r="VLR18" s="233"/>
      <c r="VLS18" s="233"/>
      <c r="VLT18" s="233"/>
      <c r="VLU18" s="232"/>
      <c r="VLV18" s="233"/>
      <c r="VLW18" s="233"/>
      <c r="VLX18" s="233"/>
      <c r="VLY18" s="233"/>
      <c r="VLZ18" s="233"/>
      <c r="VMA18" s="233"/>
      <c r="VMB18" s="232"/>
      <c r="VMC18" s="233"/>
      <c r="VMD18" s="233"/>
      <c r="VME18" s="233"/>
      <c r="VMF18" s="233"/>
      <c r="VMG18" s="233"/>
      <c r="VMH18" s="233"/>
      <c r="VMI18" s="232"/>
      <c r="VMJ18" s="233"/>
      <c r="VMK18" s="233"/>
      <c r="VML18" s="233"/>
      <c r="VMM18" s="233"/>
      <c r="VMN18" s="233"/>
      <c r="VMO18" s="233"/>
      <c r="VMP18" s="232"/>
      <c r="VMQ18" s="233"/>
      <c r="VMR18" s="233"/>
      <c r="VMS18" s="233"/>
      <c r="VMT18" s="233"/>
      <c r="VMU18" s="233"/>
      <c r="VMV18" s="233"/>
      <c r="VMW18" s="232"/>
      <c r="VMX18" s="233"/>
      <c r="VMY18" s="233"/>
      <c r="VMZ18" s="233"/>
      <c r="VNA18" s="233"/>
      <c r="VNB18" s="233"/>
      <c r="VNC18" s="233"/>
      <c r="VND18" s="232"/>
      <c r="VNE18" s="233"/>
      <c r="VNF18" s="233"/>
      <c r="VNG18" s="233"/>
      <c r="VNH18" s="233"/>
      <c r="VNI18" s="233"/>
      <c r="VNJ18" s="233"/>
      <c r="VNK18" s="232"/>
      <c r="VNL18" s="233"/>
      <c r="VNM18" s="233"/>
      <c r="VNN18" s="233"/>
      <c r="VNO18" s="233"/>
      <c r="VNP18" s="233"/>
      <c r="VNQ18" s="233"/>
      <c r="VNR18" s="232"/>
      <c r="VNS18" s="233"/>
      <c r="VNT18" s="233"/>
      <c r="VNU18" s="233"/>
      <c r="VNV18" s="233"/>
      <c r="VNW18" s="233"/>
      <c r="VNX18" s="233"/>
      <c r="VNY18" s="232"/>
      <c r="VNZ18" s="233"/>
      <c r="VOA18" s="233"/>
      <c r="VOB18" s="233"/>
      <c r="VOC18" s="233"/>
      <c r="VOD18" s="233"/>
      <c r="VOE18" s="233"/>
      <c r="VOF18" s="232"/>
      <c r="VOG18" s="233"/>
      <c r="VOH18" s="233"/>
      <c r="VOI18" s="233"/>
      <c r="VOJ18" s="233"/>
      <c r="VOK18" s="233"/>
      <c r="VOL18" s="233"/>
      <c r="VOM18" s="232"/>
      <c r="VON18" s="233"/>
      <c r="VOO18" s="233"/>
      <c r="VOP18" s="233"/>
      <c r="VOQ18" s="233"/>
      <c r="VOR18" s="233"/>
      <c r="VOS18" s="233"/>
      <c r="VOT18" s="232"/>
      <c r="VOU18" s="233"/>
      <c r="VOV18" s="233"/>
      <c r="VOW18" s="233"/>
      <c r="VOX18" s="233"/>
      <c r="VOY18" s="233"/>
      <c r="VOZ18" s="233"/>
      <c r="VPA18" s="232"/>
      <c r="VPB18" s="233"/>
      <c r="VPC18" s="233"/>
      <c r="VPD18" s="233"/>
      <c r="VPE18" s="233"/>
      <c r="VPF18" s="233"/>
      <c r="VPG18" s="233"/>
      <c r="VPH18" s="232"/>
      <c r="VPI18" s="233"/>
      <c r="VPJ18" s="233"/>
      <c r="VPK18" s="233"/>
      <c r="VPL18" s="233"/>
      <c r="VPM18" s="233"/>
      <c r="VPN18" s="233"/>
      <c r="VPO18" s="232"/>
      <c r="VPP18" s="233"/>
      <c r="VPQ18" s="233"/>
      <c r="VPR18" s="233"/>
      <c r="VPS18" s="233"/>
      <c r="VPT18" s="233"/>
      <c r="VPU18" s="233"/>
      <c r="VPV18" s="232"/>
      <c r="VPW18" s="233"/>
      <c r="VPX18" s="233"/>
      <c r="VPY18" s="233"/>
      <c r="VPZ18" s="233"/>
      <c r="VQA18" s="233"/>
      <c r="VQB18" s="233"/>
      <c r="VQC18" s="232"/>
      <c r="VQD18" s="233"/>
      <c r="VQE18" s="233"/>
      <c r="VQF18" s="233"/>
      <c r="VQG18" s="233"/>
      <c r="VQH18" s="233"/>
      <c r="VQI18" s="233"/>
      <c r="VQJ18" s="232"/>
      <c r="VQK18" s="233"/>
      <c r="VQL18" s="233"/>
      <c r="VQM18" s="233"/>
      <c r="VQN18" s="233"/>
      <c r="VQO18" s="233"/>
      <c r="VQP18" s="233"/>
      <c r="VQQ18" s="232"/>
      <c r="VQR18" s="233"/>
      <c r="VQS18" s="233"/>
      <c r="VQT18" s="233"/>
      <c r="VQU18" s="233"/>
      <c r="VQV18" s="233"/>
      <c r="VQW18" s="233"/>
      <c r="VQX18" s="232"/>
      <c r="VQY18" s="233"/>
      <c r="VQZ18" s="233"/>
      <c r="VRA18" s="233"/>
      <c r="VRB18" s="233"/>
      <c r="VRC18" s="233"/>
      <c r="VRD18" s="233"/>
      <c r="VRE18" s="232"/>
      <c r="VRF18" s="233"/>
      <c r="VRG18" s="233"/>
      <c r="VRH18" s="233"/>
      <c r="VRI18" s="233"/>
      <c r="VRJ18" s="233"/>
      <c r="VRK18" s="233"/>
      <c r="VRL18" s="232"/>
      <c r="VRM18" s="233"/>
      <c r="VRN18" s="233"/>
      <c r="VRO18" s="233"/>
      <c r="VRP18" s="233"/>
      <c r="VRQ18" s="233"/>
      <c r="VRR18" s="233"/>
      <c r="VRS18" s="232"/>
      <c r="VRT18" s="233"/>
      <c r="VRU18" s="233"/>
      <c r="VRV18" s="233"/>
      <c r="VRW18" s="233"/>
      <c r="VRX18" s="233"/>
      <c r="VRY18" s="233"/>
      <c r="VRZ18" s="232"/>
      <c r="VSA18" s="233"/>
      <c r="VSB18" s="233"/>
      <c r="VSC18" s="233"/>
      <c r="VSD18" s="233"/>
      <c r="VSE18" s="233"/>
      <c r="VSF18" s="233"/>
      <c r="VSG18" s="232"/>
      <c r="VSH18" s="233"/>
      <c r="VSI18" s="233"/>
      <c r="VSJ18" s="233"/>
      <c r="VSK18" s="233"/>
      <c r="VSL18" s="233"/>
      <c r="VSM18" s="233"/>
      <c r="VSN18" s="232"/>
      <c r="VSO18" s="233"/>
      <c r="VSP18" s="233"/>
      <c r="VSQ18" s="233"/>
      <c r="VSR18" s="233"/>
      <c r="VSS18" s="233"/>
      <c r="VST18" s="233"/>
      <c r="VSU18" s="232"/>
      <c r="VSV18" s="233"/>
      <c r="VSW18" s="233"/>
      <c r="VSX18" s="233"/>
      <c r="VSY18" s="233"/>
      <c r="VSZ18" s="233"/>
      <c r="VTA18" s="233"/>
      <c r="VTB18" s="232"/>
      <c r="VTC18" s="233"/>
      <c r="VTD18" s="233"/>
      <c r="VTE18" s="233"/>
      <c r="VTF18" s="233"/>
      <c r="VTG18" s="233"/>
      <c r="VTH18" s="233"/>
      <c r="VTI18" s="232"/>
      <c r="VTJ18" s="233"/>
      <c r="VTK18" s="233"/>
      <c r="VTL18" s="233"/>
      <c r="VTM18" s="233"/>
      <c r="VTN18" s="233"/>
      <c r="VTO18" s="233"/>
      <c r="VTP18" s="232"/>
      <c r="VTQ18" s="233"/>
      <c r="VTR18" s="233"/>
      <c r="VTS18" s="233"/>
      <c r="VTT18" s="233"/>
      <c r="VTU18" s="233"/>
      <c r="VTV18" s="233"/>
      <c r="VTW18" s="232"/>
      <c r="VTX18" s="233"/>
      <c r="VTY18" s="233"/>
      <c r="VTZ18" s="233"/>
      <c r="VUA18" s="233"/>
      <c r="VUB18" s="233"/>
      <c r="VUC18" s="233"/>
      <c r="VUD18" s="232"/>
      <c r="VUE18" s="233"/>
      <c r="VUF18" s="233"/>
      <c r="VUG18" s="233"/>
      <c r="VUH18" s="233"/>
      <c r="VUI18" s="233"/>
      <c r="VUJ18" s="233"/>
      <c r="VUK18" s="232"/>
      <c r="VUL18" s="233"/>
      <c r="VUM18" s="233"/>
      <c r="VUN18" s="233"/>
      <c r="VUO18" s="233"/>
      <c r="VUP18" s="233"/>
      <c r="VUQ18" s="233"/>
      <c r="VUR18" s="232"/>
      <c r="VUS18" s="233"/>
      <c r="VUT18" s="233"/>
      <c r="VUU18" s="233"/>
      <c r="VUV18" s="233"/>
      <c r="VUW18" s="233"/>
      <c r="VUX18" s="233"/>
      <c r="VUY18" s="232"/>
      <c r="VUZ18" s="233"/>
      <c r="VVA18" s="233"/>
      <c r="VVB18" s="233"/>
      <c r="VVC18" s="233"/>
      <c r="VVD18" s="233"/>
      <c r="VVE18" s="233"/>
      <c r="VVF18" s="232"/>
      <c r="VVG18" s="233"/>
      <c r="VVH18" s="233"/>
      <c r="VVI18" s="233"/>
      <c r="VVJ18" s="233"/>
      <c r="VVK18" s="233"/>
      <c r="VVL18" s="233"/>
      <c r="VVM18" s="232"/>
      <c r="VVN18" s="233"/>
      <c r="VVO18" s="233"/>
      <c r="VVP18" s="233"/>
      <c r="VVQ18" s="233"/>
      <c r="VVR18" s="233"/>
      <c r="VVS18" s="233"/>
      <c r="VVT18" s="232"/>
      <c r="VVU18" s="233"/>
      <c r="VVV18" s="233"/>
      <c r="VVW18" s="233"/>
      <c r="VVX18" s="233"/>
      <c r="VVY18" s="233"/>
      <c r="VVZ18" s="233"/>
      <c r="VWA18" s="232"/>
      <c r="VWB18" s="233"/>
      <c r="VWC18" s="233"/>
      <c r="VWD18" s="233"/>
      <c r="VWE18" s="233"/>
      <c r="VWF18" s="233"/>
      <c r="VWG18" s="233"/>
      <c r="VWH18" s="232"/>
      <c r="VWI18" s="233"/>
      <c r="VWJ18" s="233"/>
      <c r="VWK18" s="233"/>
      <c r="VWL18" s="233"/>
      <c r="VWM18" s="233"/>
      <c r="VWN18" s="233"/>
      <c r="VWO18" s="232"/>
      <c r="VWP18" s="233"/>
      <c r="VWQ18" s="233"/>
      <c r="VWR18" s="233"/>
      <c r="VWS18" s="233"/>
      <c r="VWT18" s="233"/>
      <c r="VWU18" s="233"/>
      <c r="VWV18" s="232"/>
      <c r="VWW18" s="233"/>
      <c r="VWX18" s="233"/>
      <c r="VWY18" s="233"/>
      <c r="VWZ18" s="233"/>
      <c r="VXA18" s="233"/>
      <c r="VXB18" s="233"/>
      <c r="VXC18" s="232"/>
      <c r="VXD18" s="233"/>
      <c r="VXE18" s="233"/>
      <c r="VXF18" s="233"/>
      <c r="VXG18" s="233"/>
      <c r="VXH18" s="233"/>
      <c r="VXI18" s="233"/>
      <c r="VXJ18" s="232"/>
      <c r="VXK18" s="233"/>
      <c r="VXL18" s="233"/>
      <c r="VXM18" s="233"/>
      <c r="VXN18" s="233"/>
      <c r="VXO18" s="233"/>
      <c r="VXP18" s="233"/>
      <c r="VXQ18" s="232"/>
      <c r="VXR18" s="233"/>
      <c r="VXS18" s="233"/>
      <c r="VXT18" s="233"/>
      <c r="VXU18" s="233"/>
      <c r="VXV18" s="233"/>
      <c r="VXW18" s="233"/>
      <c r="VXX18" s="232"/>
      <c r="VXY18" s="233"/>
      <c r="VXZ18" s="233"/>
      <c r="VYA18" s="233"/>
      <c r="VYB18" s="233"/>
      <c r="VYC18" s="233"/>
      <c r="VYD18" s="233"/>
      <c r="VYE18" s="232"/>
      <c r="VYF18" s="233"/>
      <c r="VYG18" s="233"/>
      <c r="VYH18" s="233"/>
      <c r="VYI18" s="233"/>
      <c r="VYJ18" s="233"/>
      <c r="VYK18" s="233"/>
      <c r="VYL18" s="232"/>
      <c r="VYM18" s="233"/>
      <c r="VYN18" s="233"/>
      <c r="VYO18" s="233"/>
      <c r="VYP18" s="233"/>
      <c r="VYQ18" s="233"/>
      <c r="VYR18" s="233"/>
      <c r="VYS18" s="232"/>
      <c r="VYT18" s="233"/>
      <c r="VYU18" s="233"/>
      <c r="VYV18" s="233"/>
      <c r="VYW18" s="233"/>
      <c r="VYX18" s="233"/>
      <c r="VYY18" s="233"/>
      <c r="VYZ18" s="232"/>
      <c r="VZA18" s="233"/>
      <c r="VZB18" s="233"/>
      <c r="VZC18" s="233"/>
      <c r="VZD18" s="233"/>
      <c r="VZE18" s="233"/>
      <c r="VZF18" s="233"/>
      <c r="VZG18" s="232"/>
      <c r="VZH18" s="233"/>
      <c r="VZI18" s="233"/>
      <c r="VZJ18" s="233"/>
      <c r="VZK18" s="233"/>
      <c r="VZL18" s="233"/>
      <c r="VZM18" s="233"/>
      <c r="VZN18" s="232"/>
      <c r="VZO18" s="233"/>
      <c r="VZP18" s="233"/>
      <c r="VZQ18" s="233"/>
      <c r="VZR18" s="233"/>
      <c r="VZS18" s="233"/>
      <c r="VZT18" s="233"/>
      <c r="VZU18" s="232"/>
      <c r="VZV18" s="233"/>
      <c r="VZW18" s="233"/>
      <c r="VZX18" s="233"/>
      <c r="VZY18" s="233"/>
      <c r="VZZ18" s="233"/>
      <c r="WAA18" s="233"/>
      <c r="WAB18" s="232"/>
      <c r="WAC18" s="233"/>
      <c r="WAD18" s="233"/>
      <c r="WAE18" s="233"/>
      <c r="WAF18" s="233"/>
      <c r="WAG18" s="233"/>
      <c r="WAH18" s="233"/>
      <c r="WAI18" s="232"/>
      <c r="WAJ18" s="233"/>
      <c r="WAK18" s="233"/>
      <c r="WAL18" s="233"/>
      <c r="WAM18" s="233"/>
      <c r="WAN18" s="233"/>
      <c r="WAO18" s="233"/>
      <c r="WAP18" s="232"/>
      <c r="WAQ18" s="233"/>
      <c r="WAR18" s="233"/>
      <c r="WAS18" s="233"/>
      <c r="WAT18" s="233"/>
      <c r="WAU18" s="233"/>
      <c r="WAV18" s="233"/>
      <c r="WAW18" s="232"/>
      <c r="WAX18" s="233"/>
      <c r="WAY18" s="233"/>
      <c r="WAZ18" s="233"/>
      <c r="WBA18" s="233"/>
      <c r="WBB18" s="233"/>
      <c r="WBC18" s="233"/>
      <c r="WBD18" s="232"/>
      <c r="WBE18" s="233"/>
      <c r="WBF18" s="233"/>
      <c r="WBG18" s="233"/>
      <c r="WBH18" s="233"/>
      <c r="WBI18" s="233"/>
      <c r="WBJ18" s="233"/>
      <c r="WBK18" s="232"/>
      <c r="WBL18" s="233"/>
      <c r="WBM18" s="233"/>
      <c r="WBN18" s="233"/>
      <c r="WBO18" s="233"/>
      <c r="WBP18" s="233"/>
      <c r="WBQ18" s="233"/>
      <c r="WBR18" s="232"/>
      <c r="WBS18" s="233"/>
      <c r="WBT18" s="233"/>
      <c r="WBU18" s="233"/>
      <c r="WBV18" s="233"/>
      <c r="WBW18" s="233"/>
      <c r="WBX18" s="233"/>
      <c r="WBY18" s="232"/>
      <c r="WBZ18" s="233"/>
      <c r="WCA18" s="233"/>
      <c r="WCB18" s="233"/>
      <c r="WCC18" s="233"/>
      <c r="WCD18" s="233"/>
      <c r="WCE18" s="233"/>
      <c r="WCF18" s="232"/>
      <c r="WCG18" s="233"/>
      <c r="WCH18" s="233"/>
      <c r="WCI18" s="233"/>
      <c r="WCJ18" s="233"/>
      <c r="WCK18" s="233"/>
      <c r="WCL18" s="233"/>
      <c r="WCM18" s="232"/>
      <c r="WCN18" s="233"/>
      <c r="WCO18" s="233"/>
      <c r="WCP18" s="233"/>
      <c r="WCQ18" s="233"/>
      <c r="WCR18" s="233"/>
      <c r="WCS18" s="233"/>
      <c r="WCT18" s="232"/>
      <c r="WCU18" s="233"/>
      <c r="WCV18" s="233"/>
      <c r="WCW18" s="233"/>
      <c r="WCX18" s="233"/>
      <c r="WCY18" s="233"/>
      <c r="WCZ18" s="233"/>
      <c r="WDA18" s="232"/>
      <c r="WDB18" s="233"/>
      <c r="WDC18" s="233"/>
      <c r="WDD18" s="233"/>
      <c r="WDE18" s="233"/>
      <c r="WDF18" s="233"/>
      <c r="WDG18" s="233"/>
      <c r="WDH18" s="232"/>
      <c r="WDI18" s="233"/>
      <c r="WDJ18" s="233"/>
      <c r="WDK18" s="233"/>
      <c r="WDL18" s="233"/>
      <c r="WDM18" s="233"/>
      <c r="WDN18" s="233"/>
      <c r="WDO18" s="232"/>
      <c r="WDP18" s="233"/>
      <c r="WDQ18" s="233"/>
      <c r="WDR18" s="233"/>
      <c r="WDS18" s="233"/>
      <c r="WDT18" s="233"/>
      <c r="WDU18" s="233"/>
      <c r="WDV18" s="232"/>
      <c r="WDW18" s="233"/>
      <c r="WDX18" s="233"/>
      <c r="WDY18" s="233"/>
      <c r="WDZ18" s="233"/>
      <c r="WEA18" s="233"/>
      <c r="WEB18" s="233"/>
      <c r="WEC18" s="232"/>
      <c r="WED18" s="233"/>
      <c r="WEE18" s="233"/>
      <c r="WEF18" s="233"/>
      <c r="WEG18" s="233"/>
      <c r="WEH18" s="233"/>
      <c r="WEI18" s="233"/>
      <c r="WEJ18" s="232"/>
      <c r="WEK18" s="233"/>
      <c r="WEL18" s="233"/>
      <c r="WEM18" s="233"/>
      <c r="WEN18" s="233"/>
      <c r="WEO18" s="233"/>
      <c r="WEP18" s="233"/>
      <c r="WEQ18" s="232"/>
      <c r="WER18" s="233"/>
      <c r="WES18" s="233"/>
      <c r="WET18" s="233"/>
      <c r="WEU18" s="233"/>
      <c r="WEV18" s="233"/>
      <c r="WEW18" s="233"/>
      <c r="WEX18" s="232"/>
      <c r="WEY18" s="233"/>
      <c r="WEZ18" s="233"/>
      <c r="WFA18" s="233"/>
      <c r="WFB18" s="233"/>
      <c r="WFC18" s="233"/>
      <c r="WFD18" s="233"/>
      <c r="WFE18" s="232"/>
      <c r="WFF18" s="233"/>
      <c r="WFG18" s="233"/>
      <c r="WFH18" s="233"/>
      <c r="WFI18" s="233"/>
      <c r="WFJ18" s="233"/>
      <c r="WFK18" s="233"/>
      <c r="WFL18" s="232"/>
      <c r="WFM18" s="233"/>
      <c r="WFN18" s="233"/>
      <c r="WFO18" s="233"/>
      <c r="WFP18" s="233"/>
      <c r="WFQ18" s="233"/>
      <c r="WFR18" s="233"/>
      <c r="WFS18" s="232"/>
      <c r="WFT18" s="233"/>
      <c r="WFU18" s="233"/>
      <c r="WFV18" s="233"/>
      <c r="WFW18" s="233"/>
      <c r="WFX18" s="233"/>
      <c r="WFY18" s="233"/>
      <c r="WFZ18" s="232"/>
      <c r="WGA18" s="233"/>
      <c r="WGB18" s="233"/>
      <c r="WGC18" s="233"/>
      <c r="WGD18" s="233"/>
      <c r="WGE18" s="233"/>
      <c r="WGF18" s="233"/>
      <c r="WGG18" s="232"/>
      <c r="WGH18" s="233"/>
      <c r="WGI18" s="233"/>
      <c r="WGJ18" s="233"/>
      <c r="WGK18" s="233"/>
      <c r="WGL18" s="233"/>
      <c r="WGM18" s="233"/>
      <c r="WGN18" s="232"/>
      <c r="WGO18" s="233"/>
      <c r="WGP18" s="233"/>
      <c r="WGQ18" s="233"/>
      <c r="WGR18" s="233"/>
      <c r="WGS18" s="233"/>
      <c r="WGT18" s="233"/>
      <c r="WGU18" s="232"/>
      <c r="WGV18" s="233"/>
      <c r="WGW18" s="233"/>
      <c r="WGX18" s="233"/>
      <c r="WGY18" s="233"/>
      <c r="WGZ18" s="233"/>
      <c r="WHA18" s="233"/>
      <c r="WHB18" s="232"/>
      <c r="WHC18" s="233"/>
      <c r="WHD18" s="233"/>
      <c r="WHE18" s="233"/>
      <c r="WHF18" s="233"/>
      <c r="WHG18" s="233"/>
      <c r="WHH18" s="233"/>
      <c r="WHI18" s="232"/>
      <c r="WHJ18" s="233"/>
      <c r="WHK18" s="233"/>
      <c r="WHL18" s="233"/>
      <c r="WHM18" s="233"/>
      <c r="WHN18" s="233"/>
      <c r="WHO18" s="233"/>
      <c r="WHP18" s="232"/>
      <c r="WHQ18" s="233"/>
      <c r="WHR18" s="233"/>
      <c r="WHS18" s="233"/>
      <c r="WHT18" s="233"/>
      <c r="WHU18" s="233"/>
      <c r="WHV18" s="233"/>
      <c r="WHW18" s="232"/>
      <c r="WHX18" s="233"/>
      <c r="WHY18" s="233"/>
      <c r="WHZ18" s="233"/>
      <c r="WIA18" s="233"/>
      <c r="WIB18" s="233"/>
      <c r="WIC18" s="233"/>
      <c r="WID18" s="232"/>
      <c r="WIE18" s="233"/>
      <c r="WIF18" s="233"/>
      <c r="WIG18" s="233"/>
      <c r="WIH18" s="233"/>
      <c r="WII18" s="233"/>
      <c r="WIJ18" s="233"/>
      <c r="WIK18" s="232"/>
      <c r="WIL18" s="233"/>
      <c r="WIM18" s="233"/>
      <c r="WIN18" s="233"/>
      <c r="WIO18" s="233"/>
      <c r="WIP18" s="233"/>
      <c r="WIQ18" s="233"/>
      <c r="WIR18" s="232"/>
      <c r="WIS18" s="233"/>
      <c r="WIT18" s="233"/>
      <c r="WIU18" s="233"/>
      <c r="WIV18" s="233"/>
      <c r="WIW18" s="233"/>
      <c r="WIX18" s="233"/>
      <c r="WIY18" s="232"/>
      <c r="WIZ18" s="233"/>
      <c r="WJA18" s="233"/>
      <c r="WJB18" s="233"/>
      <c r="WJC18" s="233"/>
      <c r="WJD18" s="233"/>
      <c r="WJE18" s="233"/>
      <c r="WJF18" s="232"/>
      <c r="WJG18" s="233"/>
      <c r="WJH18" s="233"/>
      <c r="WJI18" s="233"/>
      <c r="WJJ18" s="233"/>
      <c r="WJK18" s="233"/>
      <c r="WJL18" s="233"/>
      <c r="WJM18" s="232"/>
      <c r="WJN18" s="233"/>
      <c r="WJO18" s="233"/>
      <c r="WJP18" s="233"/>
      <c r="WJQ18" s="233"/>
      <c r="WJR18" s="233"/>
      <c r="WJS18" s="233"/>
      <c r="WJT18" s="232"/>
      <c r="WJU18" s="233"/>
      <c r="WJV18" s="233"/>
      <c r="WJW18" s="233"/>
      <c r="WJX18" s="233"/>
      <c r="WJY18" s="233"/>
      <c r="WJZ18" s="233"/>
      <c r="WKA18" s="232"/>
      <c r="WKB18" s="233"/>
      <c r="WKC18" s="233"/>
      <c r="WKD18" s="233"/>
      <c r="WKE18" s="233"/>
      <c r="WKF18" s="233"/>
      <c r="WKG18" s="233"/>
      <c r="WKH18" s="232"/>
      <c r="WKI18" s="233"/>
      <c r="WKJ18" s="233"/>
      <c r="WKK18" s="233"/>
      <c r="WKL18" s="233"/>
      <c r="WKM18" s="233"/>
      <c r="WKN18" s="233"/>
      <c r="WKO18" s="232"/>
      <c r="WKP18" s="233"/>
      <c r="WKQ18" s="233"/>
      <c r="WKR18" s="233"/>
      <c r="WKS18" s="233"/>
      <c r="WKT18" s="233"/>
      <c r="WKU18" s="233"/>
      <c r="WKV18" s="232"/>
      <c r="WKW18" s="233"/>
      <c r="WKX18" s="233"/>
      <c r="WKY18" s="233"/>
      <c r="WKZ18" s="233"/>
      <c r="WLA18" s="233"/>
      <c r="WLB18" s="233"/>
      <c r="WLC18" s="232"/>
      <c r="WLD18" s="233"/>
      <c r="WLE18" s="233"/>
      <c r="WLF18" s="233"/>
      <c r="WLG18" s="233"/>
      <c r="WLH18" s="233"/>
      <c r="WLI18" s="233"/>
      <c r="WLJ18" s="232"/>
      <c r="WLK18" s="233"/>
      <c r="WLL18" s="233"/>
      <c r="WLM18" s="233"/>
      <c r="WLN18" s="233"/>
      <c r="WLO18" s="233"/>
      <c r="WLP18" s="233"/>
      <c r="WLQ18" s="232"/>
      <c r="WLR18" s="233"/>
      <c r="WLS18" s="233"/>
      <c r="WLT18" s="233"/>
      <c r="WLU18" s="233"/>
      <c r="WLV18" s="233"/>
      <c r="WLW18" s="233"/>
      <c r="WLX18" s="232"/>
      <c r="WLY18" s="233"/>
      <c r="WLZ18" s="233"/>
      <c r="WMA18" s="233"/>
      <c r="WMB18" s="233"/>
      <c r="WMC18" s="233"/>
      <c r="WMD18" s="233"/>
      <c r="WME18" s="232"/>
      <c r="WMF18" s="233"/>
      <c r="WMG18" s="233"/>
      <c r="WMH18" s="233"/>
      <c r="WMI18" s="233"/>
      <c r="WMJ18" s="233"/>
      <c r="WMK18" s="233"/>
      <c r="WML18" s="232"/>
      <c r="WMM18" s="233"/>
      <c r="WMN18" s="233"/>
      <c r="WMO18" s="233"/>
      <c r="WMP18" s="233"/>
      <c r="WMQ18" s="233"/>
      <c r="WMR18" s="233"/>
      <c r="WMS18" s="232"/>
      <c r="WMT18" s="233"/>
      <c r="WMU18" s="233"/>
      <c r="WMV18" s="233"/>
      <c r="WMW18" s="233"/>
      <c r="WMX18" s="233"/>
      <c r="WMY18" s="233"/>
      <c r="WMZ18" s="232"/>
      <c r="WNA18" s="233"/>
      <c r="WNB18" s="233"/>
      <c r="WNC18" s="233"/>
      <c r="WND18" s="233"/>
      <c r="WNE18" s="233"/>
      <c r="WNF18" s="233"/>
      <c r="WNG18" s="232"/>
      <c r="WNH18" s="233"/>
      <c r="WNI18" s="233"/>
      <c r="WNJ18" s="233"/>
      <c r="WNK18" s="233"/>
      <c r="WNL18" s="233"/>
      <c r="WNM18" s="233"/>
      <c r="WNN18" s="232"/>
      <c r="WNO18" s="233"/>
      <c r="WNP18" s="233"/>
      <c r="WNQ18" s="233"/>
      <c r="WNR18" s="233"/>
      <c r="WNS18" s="233"/>
      <c r="WNT18" s="233"/>
      <c r="WNU18" s="232"/>
      <c r="WNV18" s="233"/>
      <c r="WNW18" s="233"/>
      <c r="WNX18" s="233"/>
      <c r="WNY18" s="233"/>
      <c r="WNZ18" s="233"/>
      <c r="WOA18" s="233"/>
      <c r="WOB18" s="232"/>
      <c r="WOC18" s="233"/>
      <c r="WOD18" s="233"/>
      <c r="WOE18" s="233"/>
      <c r="WOF18" s="233"/>
      <c r="WOG18" s="233"/>
      <c r="WOH18" s="233"/>
      <c r="WOI18" s="232"/>
      <c r="WOJ18" s="233"/>
      <c r="WOK18" s="233"/>
      <c r="WOL18" s="233"/>
      <c r="WOM18" s="233"/>
      <c r="WON18" s="233"/>
      <c r="WOO18" s="233"/>
      <c r="WOP18" s="232"/>
      <c r="WOQ18" s="233"/>
      <c r="WOR18" s="233"/>
      <c r="WOS18" s="233"/>
      <c r="WOT18" s="233"/>
      <c r="WOU18" s="233"/>
      <c r="WOV18" s="233"/>
      <c r="WOW18" s="232"/>
      <c r="WOX18" s="233"/>
      <c r="WOY18" s="233"/>
      <c r="WOZ18" s="233"/>
      <c r="WPA18" s="233"/>
      <c r="WPB18" s="233"/>
      <c r="WPC18" s="233"/>
      <c r="WPD18" s="232"/>
      <c r="WPE18" s="233"/>
      <c r="WPF18" s="233"/>
      <c r="WPG18" s="233"/>
      <c r="WPH18" s="233"/>
      <c r="WPI18" s="233"/>
      <c r="WPJ18" s="233"/>
      <c r="WPK18" s="232"/>
      <c r="WPL18" s="233"/>
      <c r="WPM18" s="233"/>
      <c r="WPN18" s="233"/>
      <c r="WPO18" s="233"/>
      <c r="WPP18" s="233"/>
      <c r="WPQ18" s="233"/>
      <c r="WPR18" s="232"/>
      <c r="WPS18" s="233"/>
      <c r="WPT18" s="233"/>
      <c r="WPU18" s="233"/>
      <c r="WPV18" s="233"/>
      <c r="WPW18" s="233"/>
      <c r="WPX18" s="233"/>
      <c r="WPY18" s="232"/>
      <c r="WPZ18" s="233"/>
      <c r="WQA18" s="233"/>
      <c r="WQB18" s="233"/>
      <c r="WQC18" s="233"/>
      <c r="WQD18" s="233"/>
      <c r="WQE18" s="233"/>
      <c r="WQF18" s="232"/>
      <c r="WQG18" s="233"/>
      <c r="WQH18" s="233"/>
      <c r="WQI18" s="233"/>
      <c r="WQJ18" s="233"/>
      <c r="WQK18" s="233"/>
      <c r="WQL18" s="233"/>
      <c r="WQM18" s="232"/>
      <c r="WQN18" s="233"/>
      <c r="WQO18" s="233"/>
      <c r="WQP18" s="233"/>
      <c r="WQQ18" s="233"/>
      <c r="WQR18" s="233"/>
      <c r="WQS18" s="233"/>
      <c r="WQT18" s="232"/>
      <c r="WQU18" s="233"/>
      <c r="WQV18" s="233"/>
      <c r="WQW18" s="233"/>
      <c r="WQX18" s="233"/>
      <c r="WQY18" s="233"/>
      <c r="WQZ18" s="233"/>
      <c r="WRA18" s="232"/>
      <c r="WRB18" s="233"/>
      <c r="WRC18" s="233"/>
      <c r="WRD18" s="233"/>
      <c r="WRE18" s="233"/>
      <c r="WRF18" s="233"/>
      <c r="WRG18" s="233"/>
      <c r="WRH18" s="232"/>
      <c r="WRI18" s="233"/>
      <c r="WRJ18" s="233"/>
      <c r="WRK18" s="233"/>
      <c r="WRL18" s="233"/>
      <c r="WRM18" s="233"/>
      <c r="WRN18" s="233"/>
      <c r="WRO18" s="232"/>
      <c r="WRP18" s="233"/>
      <c r="WRQ18" s="233"/>
      <c r="WRR18" s="233"/>
      <c r="WRS18" s="233"/>
      <c r="WRT18" s="233"/>
      <c r="WRU18" s="233"/>
      <c r="WRV18" s="232"/>
      <c r="WRW18" s="233"/>
      <c r="WRX18" s="233"/>
      <c r="WRY18" s="233"/>
      <c r="WRZ18" s="233"/>
      <c r="WSA18" s="233"/>
      <c r="WSB18" s="233"/>
      <c r="WSC18" s="232"/>
      <c r="WSD18" s="233"/>
      <c r="WSE18" s="233"/>
      <c r="WSF18" s="233"/>
      <c r="WSG18" s="233"/>
      <c r="WSH18" s="233"/>
      <c r="WSI18" s="233"/>
      <c r="WSJ18" s="232"/>
      <c r="WSK18" s="233"/>
      <c r="WSL18" s="233"/>
      <c r="WSM18" s="233"/>
      <c r="WSN18" s="233"/>
      <c r="WSO18" s="233"/>
      <c r="WSP18" s="233"/>
      <c r="WSQ18" s="232"/>
      <c r="WSR18" s="233"/>
      <c r="WSS18" s="233"/>
      <c r="WST18" s="233"/>
      <c r="WSU18" s="233"/>
      <c r="WSV18" s="233"/>
      <c r="WSW18" s="233"/>
      <c r="WSX18" s="232"/>
      <c r="WSY18" s="233"/>
      <c r="WSZ18" s="233"/>
      <c r="WTA18" s="233"/>
      <c r="WTB18" s="233"/>
      <c r="WTC18" s="233"/>
      <c r="WTD18" s="233"/>
      <c r="WTE18" s="232"/>
      <c r="WTF18" s="233"/>
      <c r="WTG18" s="233"/>
      <c r="WTH18" s="233"/>
      <c r="WTI18" s="233"/>
      <c r="WTJ18" s="233"/>
      <c r="WTK18" s="233"/>
      <c r="WTL18" s="232"/>
      <c r="WTM18" s="233"/>
      <c r="WTN18" s="233"/>
      <c r="WTO18" s="233"/>
      <c r="WTP18" s="233"/>
      <c r="WTQ18" s="233"/>
      <c r="WTR18" s="233"/>
      <c r="WTS18" s="232"/>
      <c r="WTT18" s="233"/>
      <c r="WTU18" s="233"/>
      <c r="WTV18" s="233"/>
      <c r="WTW18" s="233"/>
      <c r="WTX18" s="233"/>
      <c r="WTY18" s="233"/>
      <c r="WTZ18" s="232"/>
      <c r="WUA18" s="233"/>
      <c r="WUB18" s="233"/>
      <c r="WUC18" s="233"/>
      <c r="WUD18" s="233"/>
      <c r="WUE18" s="233"/>
      <c r="WUF18" s="233"/>
      <c r="WUG18" s="232"/>
      <c r="WUH18" s="233"/>
      <c r="WUI18" s="233"/>
      <c r="WUJ18" s="233"/>
      <c r="WUK18" s="233"/>
      <c r="WUL18" s="233"/>
      <c r="WUM18" s="233"/>
      <c r="WUN18" s="232"/>
      <c r="WUO18" s="233"/>
      <c r="WUP18" s="233"/>
      <c r="WUQ18" s="233"/>
      <c r="WUR18" s="233"/>
      <c r="WUS18" s="233"/>
      <c r="WUT18" s="233"/>
      <c r="WUU18" s="232"/>
      <c r="WUV18" s="233"/>
      <c r="WUW18" s="233"/>
      <c r="WUX18" s="233"/>
      <c r="WUY18" s="233"/>
      <c r="WUZ18" s="233"/>
      <c r="WVA18" s="233"/>
      <c r="WVB18" s="232"/>
      <c r="WVC18" s="233"/>
      <c r="WVD18" s="233"/>
      <c r="WVE18" s="233"/>
      <c r="WVF18" s="233"/>
      <c r="WVG18" s="233"/>
      <c r="WVH18" s="233"/>
      <c r="WVI18" s="232"/>
      <c r="WVJ18" s="233"/>
      <c r="WVK18" s="233"/>
      <c r="WVL18" s="233"/>
      <c r="WVM18" s="233"/>
      <c r="WVN18" s="233"/>
      <c r="WVO18" s="233"/>
      <c r="WVP18" s="232"/>
      <c r="WVQ18" s="233"/>
      <c r="WVR18" s="233"/>
      <c r="WVS18" s="233"/>
      <c r="WVT18" s="233"/>
      <c r="WVU18" s="233"/>
      <c r="WVV18" s="233"/>
      <c r="WVW18" s="232"/>
      <c r="WVX18" s="233"/>
      <c r="WVY18" s="233"/>
      <c r="WVZ18" s="233"/>
      <c r="WWA18" s="233"/>
      <c r="WWB18" s="233"/>
      <c r="WWC18" s="233"/>
      <c r="WWD18" s="232"/>
      <c r="WWE18" s="233"/>
      <c r="WWF18" s="233"/>
      <c r="WWG18" s="233"/>
      <c r="WWH18" s="233"/>
      <c r="WWI18" s="233"/>
      <c r="WWJ18" s="233"/>
      <c r="WWK18" s="232"/>
      <c r="WWL18" s="233"/>
      <c r="WWM18" s="233"/>
      <c r="WWN18" s="233"/>
      <c r="WWO18" s="233"/>
      <c r="WWP18" s="233"/>
      <c r="WWQ18" s="233"/>
      <c r="WWR18" s="232"/>
      <c r="WWS18" s="233"/>
      <c r="WWT18" s="233"/>
      <c r="WWU18" s="233"/>
      <c r="WWV18" s="233"/>
      <c r="WWW18" s="233"/>
      <c r="WWX18" s="233"/>
      <c r="WWY18" s="232"/>
      <c r="WWZ18" s="233"/>
      <c r="WXA18" s="233"/>
      <c r="WXB18" s="233"/>
      <c r="WXC18" s="233"/>
      <c r="WXD18" s="233"/>
      <c r="WXE18" s="233"/>
      <c r="WXF18" s="232"/>
      <c r="WXG18" s="233"/>
      <c r="WXH18" s="233"/>
      <c r="WXI18" s="233"/>
      <c r="WXJ18" s="233"/>
      <c r="WXK18" s="233"/>
      <c r="WXL18" s="233"/>
      <c r="WXM18" s="232"/>
      <c r="WXN18" s="233"/>
      <c r="WXO18" s="233"/>
      <c r="WXP18" s="233"/>
      <c r="WXQ18" s="233"/>
      <c r="WXR18" s="233"/>
      <c r="WXS18" s="233"/>
      <c r="WXT18" s="232"/>
      <c r="WXU18" s="233"/>
      <c r="WXV18" s="233"/>
      <c r="WXW18" s="233"/>
      <c r="WXX18" s="233"/>
      <c r="WXY18" s="233"/>
      <c r="WXZ18" s="233"/>
      <c r="WYA18" s="232"/>
      <c r="WYB18" s="233"/>
      <c r="WYC18" s="233"/>
      <c r="WYD18" s="233"/>
      <c r="WYE18" s="233"/>
      <c r="WYF18" s="233"/>
      <c r="WYG18" s="233"/>
      <c r="WYH18" s="232"/>
      <c r="WYI18" s="233"/>
      <c r="WYJ18" s="233"/>
      <c r="WYK18" s="233"/>
      <c r="WYL18" s="233"/>
      <c r="WYM18" s="233"/>
      <c r="WYN18" s="233"/>
      <c r="WYO18" s="232"/>
      <c r="WYP18" s="233"/>
      <c r="WYQ18" s="233"/>
      <c r="WYR18" s="233"/>
      <c r="WYS18" s="233"/>
      <c r="WYT18" s="233"/>
      <c r="WYU18" s="233"/>
      <c r="WYV18" s="232"/>
      <c r="WYW18" s="233"/>
      <c r="WYX18" s="233"/>
      <c r="WYY18" s="233"/>
      <c r="WYZ18" s="233"/>
      <c r="WZA18" s="233"/>
      <c r="WZB18" s="233"/>
      <c r="WZC18" s="232"/>
      <c r="WZD18" s="233"/>
      <c r="WZE18" s="233"/>
      <c r="WZF18" s="233"/>
      <c r="WZG18" s="233"/>
      <c r="WZH18" s="233"/>
      <c r="WZI18" s="233"/>
      <c r="WZJ18" s="232"/>
      <c r="WZK18" s="233"/>
      <c r="WZL18" s="233"/>
      <c r="WZM18" s="233"/>
      <c r="WZN18" s="233"/>
      <c r="WZO18" s="233"/>
      <c r="WZP18" s="233"/>
      <c r="WZQ18" s="232"/>
      <c r="WZR18" s="233"/>
      <c r="WZS18" s="233"/>
      <c r="WZT18" s="233"/>
      <c r="WZU18" s="233"/>
      <c r="WZV18" s="233"/>
      <c r="WZW18" s="233"/>
      <c r="WZX18" s="232"/>
      <c r="WZY18" s="233"/>
      <c r="WZZ18" s="233"/>
      <c r="XAA18" s="233"/>
      <c r="XAB18" s="233"/>
      <c r="XAC18" s="233"/>
      <c r="XAD18" s="233"/>
      <c r="XAE18" s="232"/>
      <c r="XAF18" s="233"/>
      <c r="XAG18" s="233"/>
      <c r="XAH18" s="233"/>
      <c r="XAI18" s="233"/>
      <c r="XAJ18" s="233"/>
      <c r="XAK18" s="233"/>
      <c r="XAL18" s="232"/>
      <c r="XAM18" s="233"/>
      <c r="XAN18" s="233"/>
      <c r="XAO18" s="233"/>
      <c r="XAP18" s="233"/>
      <c r="XAQ18" s="233"/>
      <c r="XAR18" s="233"/>
      <c r="XAS18" s="232"/>
      <c r="XAT18" s="233"/>
      <c r="XAU18" s="233"/>
      <c r="XAV18" s="233"/>
      <c r="XAW18" s="233"/>
      <c r="XAX18" s="233"/>
      <c r="XAY18" s="233"/>
      <c r="XAZ18" s="232"/>
      <c r="XBA18" s="233"/>
      <c r="XBB18" s="233"/>
      <c r="XBC18" s="233"/>
      <c r="XBD18" s="233"/>
      <c r="XBE18" s="233"/>
      <c r="XBF18" s="233"/>
      <c r="XBG18" s="232"/>
      <c r="XBH18" s="233"/>
      <c r="XBI18" s="233"/>
      <c r="XBJ18" s="233"/>
      <c r="XBK18" s="233"/>
      <c r="XBL18" s="233"/>
      <c r="XBM18" s="233"/>
      <c r="XBN18" s="232"/>
      <c r="XBO18" s="233"/>
      <c r="XBP18" s="233"/>
      <c r="XBQ18" s="233"/>
      <c r="XBR18" s="233"/>
      <c r="XBS18" s="233"/>
      <c r="XBT18" s="233"/>
      <c r="XBU18" s="232"/>
      <c r="XBV18" s="233"/>
      <c r="XBW18" s="233"/>
      <c r="XBX18" s="233"/>
      <c r="XBY18" s="233"/>
      <c r="XBZ18" s="233"/>
      <c r="XCA18" s="233"/>
      <c r="XCB18" s="232"/>
      <c r="XCC18" s="233"/>
      <c r="XCD18" s="233"/>
      <c r="XCE18" s="233"/>
      <c r="XCF18" s="233"/>
      <c r="XCG18" s="233"/>
      <c r="XCH18" s="233"/>
      <c r="XCI18" s="232"/>
      <c r="XCJ18" s="233"/>
      <c r="XCK18" s="233"/>
      <c r="XCL18" s="233"/>
      <c r="XCM18" s="233"/>
      <c r="XCN18" s="233"/>
      <c r="XCO18" s="233"/>
      <c r="XCP18" s="232"/>
      <c r="XCQ18" s="233"/>
      <c r="XCR18" s="233"/>
      <c r="XCS18" s="233"/>
      <c r="XCT18" s="233"/>
      <c r="XCU18" s="233"/>
      <c r="XCV18" s="233"/>
      <c r="XCW18" s="232"/>
      <c r="XCX18" s="233"/>
      <c r="XCY18" s="233"/>
      <c r="XCZ18" s="233"/>
      <c r="XDA18" s="233"/>
      <c r="XDB18" s="233"/>
      <c r="XDC18" s="233"/>
      <c r="XDD18" s="232"/>
      <c r="XDE18" s="233"/>
      <c r="XDF18" s="233"/>
      <c r="XDG18" s="233"/>
      <c r="XDH18" s="233"/>
      <c r="XDI18" s="233"/>
      <c r="XDJ18" s="233"/>
      <c r="XDK18" s="232"/>
      <c r="XDL18" s="233"/>
      <c r="XDM18" s="233"/>
      <c r="XDN18" s="233"/>
      <c r="XDO18" s="233"/>
      <c r="XDP18" s="233"/>
      <c r="XDQ18" s="233"/>
      <c r="XDR18" s="232"/>
      <c r="XDS18" s="233"/>
      <c r="XDT18" s="233"/>
      <c r="XDU18" s="233"/>
      <c r="XDV18" s="233"/>
      <c r="XDW18" s="233"/>
      <c r="XDX18" s="233"/>
      <c r="XDY18" s="232"/>
      <c r="XDZ18" s="233"/>
      <c r="XEA18" s="233"/>
      <c r="XEB18" s="233"/>
      <c r="XEC18" s="233"/>
      <c r="XED18" s="233"/>
      <c r="XEE18" s="233"/>
      <c r="XEF18" s="232"/>
      <c r="XEG18" s="233"/>
      <c r="XEH18" s="233"/>
      <c r="XEI18" s="233"/>
      <c r="XEJ18" s="233"/>
      <c r="XEK18" s="233"/>
      <c r="XEL18" s="233"/>
      <c r="XEM18" s="232"/>
      <c r="XEN18" s="233"/>
      <c r="XEO18" s="233"/>
      <c r="XEP18" s="233"/>
      <c r="XEQ18" s="233"/>
      <c r="XER18" s="233"/>
      <c r="XES18" s="233"/>
      <c r="XET18" s="232"/>
      <c r="XEU18" s="233"/>
      <c r="XEV18" s="233"/>
      <c r="XEW18" s="233"/>
      <c r="XEX18" s="233"/>
      <c r="XEY18" s="233"/>
      <c r="XEZ18" s="233"/>
      <c r="XFA18" s="232"/>
      <c r="XFB18" s="233"/>
      <c r="XFC18" s="233"/>
      <c r="XFD18" s="233"/>
    </row>
    <row r="19" spans="1:16384" s="11" customFormat="1" ht="15.6" x14ac:dyDescent="0.3">
      <c r="A19" s="234" t="str">
        <f>IF(K19="да",CONCATENATE("Режим работы: круглосуточно",J19),CONCATENATE("Режим работы: с ",H19," до ",I19,J19))</f>
        <v xml:space="preserve">Режим работы: с  до </v>
      </c>
      <c r="B19" s="234"/>
      <c r="C19" s="234"/>
      <c r="D19" s="234"/>
      <c r="E19" s="234"/>
      <c r="F19" s="234"/>
      <c r="G19" s="234"/>
      <c r="H19" s="179" t="str">
        <f>IF(Опросный_лист!C214="","",Опросный_лист!C214)</f>
        <v/>
      </c>
      <c r="I19" s="179" t="str">
        <f>IF(Опросный_лист!C215="","",Опросный_лист!C215)</f>
        <v/>
      </c>
      <c r="J19" s="179" t="str">
        <f>IF(Опросный_лист!C217="","",IF(Опросный_лист!C217="да",", работа в выходные и праздничные дни.",""))</f>
        <v/>
      </c>
      <c r="K19" s="179" t="str">
        <f>IF(Опросный_лист!C216="","",Опросный_лист!C216)</f>
        <v/>
      </c>
      <c r="L19" s="179"/>
      <c r="M19" s="179"/>
      <c r="N19" s="12"/>
      <c r="O19" s="232"/>
      <c r="P19" s="233"/>
      <c r="Q19" s="233"/>
      <c r="R19" s="233"/>
      <c r="S19" s="233"/>
      <c r="T19" s="233"/>
      <c r="U19" s="233"/>
      <c r="V19" s="232"/>
      <c r="W19" s="233"/>
      <c r="X19" s="233"/>
      <c r="Y19" s="233"/>
      <c r="Z19" s="233"/>
      <c r="AA19" s="233"/>
      <c r="AB19" s="233"/>
      <c r="AC19" s="232"/>
      <c r="AD19" s="233"/>
      <c r="AE19" s="233"/>
      <c r="AF19" s="233"/>
      <c r="AG19" s="233"/>
      <c r="AH19" s="233"/>
      <c r="AI19" s="233"/>
      <c r="AJ19" s="232"/>
      <c r="AK19" s="233"/>
      <c r="AL19" s="233"/>
      <c r="AM19" s="233"/>
      <c r="AN19" s="233"/>
      <c r="AO19" s="233"/>
      <c r="AP19" s="233"/>
      <c r="AQ19" s="232"/>
      <c r="AR19" s="233"/>
      <c r="AS19" s="233"/>
      <c r="AT19" s="233"/>
      <c r="AU19" s="233"/>
      <c r="AV19" s="233"/>
      <c r="AW19" s="233"/>
      <c r="AX19" s="232"/>
      <c r="AY19" s="233"/>
      <c r="AZ19" s="233"/>
      <c r="BA19" s="233"/>
      <c r="BB19" s="233"/>
      <c r="BC19" s="233"/>
      <c r="BD19" s="233"/>
      <c r="BE19" s="232"/>
      <c r="BF19" s="233"/>
      <c r="BG19" s="233"/>
      <c r="BH19" s="233"/>
      <c r="BI19" s="233"/>
      <c r="BJ19" s="233"/>
      <c r="BK19" s="233"/>
      <c r="BL19" s="232"/>
      <c r="BM19" s="233"/>
      <c r="BN19" s="233"/>
      <c r="BO19" s="233"/>
      <c r="BP19" s="233"/>
      <c r="BQ19" s="233"/>
      <c r="BR19" s="233"/>
      <c r="BS19" s="232"/>
      <c r="BT19" s="233"/>
      <c r="BU19" s="233"/>
      <c r="BV19" s="233"/>
      <c r="BW19" s="233"/>
      <c r="BX19" s="233"/>
      <c r="BY19" s="233"/>
      <c r="BZ19" s="232"/>
      <c r="CA19" s="233"/>
      <c r="CB19" s="233"/>
      <c r="CC19" s="233"/>
      <c r="CD19" s="233"/>
      <c r="CE19" s="233"/>
      <c r="CF19" s="233"/>
      <c r="CG19" s="232"/>
      <c r="CH19" s="233"/>
      <c r="CI19" s="233"/>
      <c r="CJ19" s="233"/>
      <c r="CK19" s="233"/>
      <c r="CL19" s="233"/>
      <c r="CM19" s="233"/>
      <c r="CN19" s="232"/>
      <c r="CO19" s="233"/>
      <c r="CP19" s="233"/>
      <c r="CQ19" s="233"/>
      <c r="CR19" s="233"/>
      <c r="CS19" s="233"/>
      <c r="CT19" s="233"/>
      <c r="CU19" s="232"/>
      <c r="CV19" s="233"/>
      <c r="CW19" s="233"/>
      <c r="CX19" s="233"/>
      <c r="CY19" s="233"/>
      <c r="CZ19" s="233"/>
      <c r="DA19" s="233"/>
      <c r="DB19" s="232"/>
      <c r="DC19" s="233"/>
      <c r="DD19" s="233"/>
      <c r="DE19" s="233"/>
      <c r="DF19" s="233"/>
      <c r="DG19" s="233"/>
      <c r="DH19" s="233"/>
      <c r="DI19" s="232"/>
      <c r="DJ19" s="233"/>
      <c r="DK19" s="233"/>
      <c r="DL19" s="233"/>
      <c r="DM19" s="233"/>
      <c r="DN19" s="233"/>
      <c r="DO19" s="233"/>
      <c r="DP19" s="232"/>
      <c r="DQ19" s="233"/>
      <c r="DR19" s="233"/>
      <c r="DS19" s="233"/>
      <c r="DT19" s="233"/>
      <c r="DU19" s="233"/>
      <c r="DV19" s="233"/>
      <c r="DW19" s="232"/>
      <c r="DX19" s="233"/>
      <c r="DY19" s="233"/>
      <c r="DZ19" s="233"/>
      <c r="EA19" s="233"/>
      <c r="EB19" s="233"/>
      <c r="EC19" s="233"/>
      <c r="ED19" s="232"/>
      <c r="EE19" s="233"/>
      <c r="EF19" s="233"/>
      <c r="EG19" s="233"/>
      <c r="EH19" s="233"/>
      <c r="EI19" s="233"/>
      <c r="EJ19" s="233"/>
      <c r="EK19" s="232"/>
      <c r="EL19" s="233"/>
      <c r="EM19" s="233"/>
      <c r="EN19" s="233"/>
      <c r="EO19" s="233"/>
      <c r="EP19" s="233"/>
      <c r="EQ19" s="233"/>
      <c r="ER19" s="232"/>
      <c r="ES19" s="233"/>
      <c r="ET19" s="233"/>
      <c r="EU19" s="233"/>
      <c r="EV19" s="233"/>
      <c r="EW19" s="233"/>
      <c r="EX19" s="233"/>
      <c r="EY19" s="232"/>
      <c r="EZ19" s="233"/>
      <c r="FA19" s="233"/>
      <c r="FB19" s="233"/>
      <c r="FC19" s="233"/>
      <c r="FD19" s="233"/>
      <c r="FE19" s="233"/>
      <c r="FF19" s="232"/>
      <c r="FG19" s="233"/>
      <c r="FH19" s="233"/>
      <c r="FI19" s="233"/>
      <c r="FJ19" s="233"/>
      <c r="FK19" s="233"/>
      <c r="FL19" s="233"/>
      <c r="FM19" s="232"/>
      <c r="FN19" s="233"/>
      <c r="FO19" s="233"/>
      <c r="FP19" s="233"/>
      <c r="FQ19" s="233"/>
      <c r="FR19" s="233"/>
      <c r="FS19" s="233"/>
      <c r="FT19" s="232"/>
      <c r="FU19" s="233"/>
      <c r="FV19" s="233"/>
      <c r="FW19" s="233"/>
      <c r="FX19" s="233"/>
      <c r="FY19" s="233"/>
      <c r="FZ19" s="233"/>
      <c r="GA19" s="232"/>
      <c r="GB19" s="233"/>
      <c r="GC19" s="233"/>
      <c r="GD19" s="233"/>
      <c r="GE19" s="233"/>
      <c r="GF19" s="233"/>
      <c r="GG19" s="233"/>
      <c r="GH19" s="232"/>
      <c r="GI19" s="233"/>
      <c r="GJ19" s="233"/>
      <c r="GK19" s="233"/>
      <c r="GL19" s="233"/>
      <c r="GM19" s="233"/>
      <c r="GN19" s="233"/>
      <c r="GO19" s="232"/>
      <c r="GP19" s="233"/>
      <c r="GQ19" s="233"/>
      <c r="GR19" s="233"/>
      <c r="GS19" s="233"/>
      <c r="GT19" s="233"/>
      <c r="GU19" s="233"/>
      <c r="GV19" s="232"/>
      <c r="GW19" s="233"/>
      <c r="GX19" s="233"/>
      <c r="GY19" s="233"/>
      <c r="GZ19" s="233"/>
      <c r="HA19" s="233"/>
      <c r="HB19" s="233"/>
      <c r="HC19" s="232"/>
      <c r="HD19" s="233"/>
      <c r="HE19" s="233"/>
      <c r="HF19" s="233"/>
      <c r="HG19" s="233"/>
      <c r="HH19" s="233"/>
      <c r="HI19" s="233"/>
      <c r="HJ19" s="232"/>
      <c r="HK19" s="233"/>
      <c r="HL19" s="233"/>
      <c r="HM19" s="233"/>
      <c r="HN19" s="233"/>
      <c r="HO19" s="233"/>
      <c r="HP19" s="233"/>
      <c r="HQ19" s="232"/>
      <c r="HR19" s="233"/>
      <c r="HS19" s="233"/>
      <c r="HT19" s="233"/>
      <c r="HU19" s="233"/>
      <c r="HV19" s="233"/>
      <c r="HW19" s="233"/>
      <c r="HX19" s="232"/>
      <c r="HY19" s="233"/>
      <c r="HZ19" s="233"/>
      <c r="IA19" s="233"/>
      <c r="IB19" s="233"/>
      <c r="IC19" s="233"/>
      <c r="ID19" s="233"/>
      <c r="IE19" s="232"/>
      <c r="IF19" s="233"/>
      <c r="IG19" s="233"/>
      <c r="IH19" s="233"/>
      <c r="II19" s="233"/>
      <c r="IJ19" s="233"/>
      <c r="IK19" s="233"/>
      <c r="IL19" s="232"/>
      <c r="IM19" s="233"/>
      <c r="IN19" s="233"/>
      <c r="IO19" s="233"/>
      <c r="IP19" s="233"/>
      <c r="IQ19" s="233"/>
      <c r="IR19" s="233"/>
      <c r="IS19" s="232"/>
      <c r="IT19" s="233"/>
      <c r="IU19" s="233"/>
      <c r="IV19" s="233"/>
      <c r="IW19" s="233"/>
      <c r="IX19" s="233"/>
      <c r="IY19" s="233"/>
      <c r="IZ19" s="232"/>
      <c r="JA19" s="233"/>
      <c r="JB19" s="233"/>
      <c r="JC19" s="233"/>
      <c r="JD19" s="233"/>
      <c r="JE19" s="233"/>
      <c r="JF19" s="233"/>
      <c r="JG19" s="232"/>
      <c r="JH19" s="233"/>
      <c r="JI19" s="233"/>
      <c r="JJ19" s="233"/>
      <c r="JK19" s="233"/>
      <c r="JL19" s="233"/>
      <c r="JM19" s="233"/>
      <c r="JN19" s="232"/>
      <c r="JO19" s="233"/>
      <c r="JP19" s="233"/>
      <c r="JQ19" s="233"/>
      <c r="JR19" s="233"/>
      <c r="JS19" s="233"/>
      <c r="JT19" s="233"/>
      <c r="JU19" s="232"/>
      <c r="JV19" s="233"/>
      <c r="JW19" s="233"/>
      <c r="JX19" s="233"/>
      <c r="JY19" s="233"/>
      <c r="JZ19" s="233"/>
      <c r="KA19" s="233"/>
      <c r="KB19" s="232"/>
      <c r="KC19" s="233"/>
      <c r="KD19" s="233"/>
      <c r="KE19" s="233"/>
      <c r="KF19" s="233"/>
      <c r="KG19" s="233"/>
      <c r="KH19" s="233"/>
      <c r="KI19" s="232"/>
      <c r="KJ19" s="233"/>
      <c r="KK19" s="233"/>
      <c r="KL19" s="233"/>
      <c r="KM19" s="233"/>
      <c r="KN19" s="233"/>
      <c r="KO19" s="233"/>
      <c r="KP19" s="232"/>
      <c r="KQ19" s="233"/>
      <c r="KR19" s="233"/>
      <c r="KS19" s="233"/>
      <c r="KT19" s="233"/>
      <c r="KU19" s="233"/>
      <c r="KV19" s="233"/>
      <c r="KW19" s="232"/>
      <c r="KX19" s="233"/>
      <c r="KY19" s="233"/>
      <c r="KZ19" s="233"/>
      <c r="LA19" s="233"/>
      <c r="LB19" s="233"/>
      <c r="LC19" s="233"/>
      <c r="LD19" s="232"/>
      <c r="LE19" s="233"/>
      <c r="LF19" s="233"/>
      <c r="LG19" s="233"/>
      <c r="LH19" s="233"/>
      <c r="LI19" s="233"/>
      <c r="LJ19" s="233"/>
      <c r="LK19" s="232"/>
      <c r="LL19" s="233"/>
      <c r="LM19" s="233"/>
      <c r="LN19" s="233"/>
      <c r="LO19" s="233"/>
      <c r="LP19" s="233"/>
      <c r="LQ19" s="233"/>
      <c r="LR19" s="232"/>
      <c r="LS19" s="233"/>
      <c r="LT19" s="233"/>
      <c r="LU19" s="233"/>
      <c r="LV19" s="233"/>
      <c r="LW19" s="233"/>
      <c r="LX19" s="233"/>
      <c r="LY19" s="232"/>
      <c r="LZ19" s="233"/>
      <c r="MA19" s="233"/>
      <c r="MB19" s="233"/>
      <c r="MC19" s="233"/>
      <c r="MD19" s="233"/>
      <c r="ME19" s="233"/>
      <c r="MF19" s="232"/>
      <c r="MG19" s="233"/>
      <c r="MH19" s="233"/>
      <c r="MI19" s="233"/>
      <c r="MJ19" s="233"/>
      <c r="MK19" s="233"/>
      <c r="ML19" s="233"/>
      <c r="MM19" s="232"/>
      <c r="MN19" s="233"/>
      <c r="MO19" s="233"/>
      <c r="MP19" s="233"/>
      <c r="MQ19" s="233"/>
      <c r="MR19" s="233"/>
      <c r="MS19" s="233"/>
      <c r="MT19" s="232"/>
      <c r="MU19" s="233"/>
      <c r="MV19" s="233"/>
      <c r="MW19" s="233"/>
      <c r="MX19" s="233"/>
      <c r="MY19" s="233"/>
      <c r="MZ19" s="233"/>
      <c r="NA19" s="232"/>
      <c r="NB19" s="233"/>
      <c r="NC19" s="233"/>
      <c r="ND19" s="233"/>
      <c r="NE19" s="233"/>
      <c r="NF19" s="233"/>
      <c r="NG19" s="233"/>
      <c r="NH19" s="232"/>
      <c r="NI19" s="233"/>
      <c r="NJ19" s="233"/>
      <c r="NK19" s="233"/>
      <c r="NL19" s="233"/>
      <c r="NM19" s="233"/>
      <c r="NN19" s="233"/>
      <c r="NO19" s="232"/>
      <c r="NP19" s="233"/>
      <c r="NQ19" s="233"/>
      <c r="NR19" s="233"/>
      <c r="NS19" s="233"/>
      <c r="NT19" s="233"/>
      <c r="NU19" s="233"/>
      <c r="NV19" s="232"/>
      <c r="NW19" s="233"/>
      <c r="NX19" s="233"/>
      <c r="NY19" s="233"/>
      <c r="NZ19" s="233"/>
      <c r="OA19" s="233"/>
      <c r="OB19" s="233"/>
      <c r="OC19" s="232"/>
      <c r="OD19" s="233"/>
      <c r="OE19" s="233"/>
      <c r="OF19" s="233"/>
      <c r="OG19" s="233"/>
      <c r="OH19" s="233"/>
      <c r="OI19" s="233"/>
      <c r="OJ19" s="232"/>
      <c r="OK19" s="233"/>
      <c r="OL19" s="233"/>
      <c r="OM19" s="233"/>
      <c r="ON19" s="233"/>
      <c r="OO19" s="233"/>
      <c r="OP19" s="233"/>
      <c r="OQ19" s="232"/>
      <c r="OR19" s="233"/>
      <c r="OS19" s="233"/>
      <c r="OT19" s="233"/>
      <c r="OU19" s="233"/>
      <c r="OV19" s="233"/>
      <c r="OW19" s="233"/>
      <c r="OX19" s="232"/>
      <c r="OY19" s="233"/>
      <c r="OZ19" s="233"/>
      <c r="PA19" s="233"/>
      <c r="PB19" s="233"/>
      <c r="PC19" s="233"/>
      <c r="PD19" s="233"/>
      <c r="PE19" s="232"/>
      <c r="PF19" s="233"/>
      <c r="PG19" s="233"/>
      <c r="PH19" s="233"/>
      <c r="PI19" s="233"/>
      <c r="PJ19" s="233"/>
      <c r="PK19" s="233"/>
      <c r="PL19" s="232"/>
      <c r="PM19" s="233"/>
      <c r="PN19" s="233"/>
      <c r="PO19" s="233"/>
      <c r="PP19" s="233"/>
      <c r="PQ19" s="233"/>
      <c r="PR19" s="233"/>
      <c r="PS19" s="232"/>
      <c r="PT19" s="233"/>
      <c r="PU19" s="233"/>
      <c r="PV19" s="233"/>
      <c r="PW19" s="233"/>
      <c r="PX19" s="233"/>
      <c r="PY19" s="233"/>
      <c r="PZ19" s="232"/>
      <c r="QA19" s="233"/>
      <c r="QB19" s="233"/>
      <c r="QC19" s="233"/>
      <c r="QD19" s="233"/>
      <c r="QE19" s="233"/>
      <c r="QF19" s="233"/>
      <c r="QG19" s="232"/>
      <c r="QH19" s="233"/>
      <c r="QI19" s="233"/>
      <c r="QJ19" s="233"/>
      <c r="QK19" s="233"/>
      <c r="QL19" s="233"/>
      <c r="QM19" s="233"/>
      <c r="QN19" s="232"/>
      <c r="QO19" s="233"/>
      <c r="QP19" s="233"/>
      <c r="QQ19" s="233"/>
      <c r="QR19" s="233"/>
      <c r="QS19" s="233"/>
      <c r="QT19" s="233"/>
      <c r="QU19" s="232"/>
      <c r="QV19" s="233"/>
      <c r="QW19" s="233"/>
      <c r="QX19" s="233"/>
      <c r="QY19" s="233"/>
      <c r="QZ19" s="233"/>
      <c r="RA19" s="233"/>
      <c r="RB19" s="232"/>
      <c r="RC19" s="233"/>
      <c r="RD19" s="233"/>
      <c r="RE19" s="233"/>
      <c r="RF19" s="233"/>
      <c r="RG19" s="233"/>
      <c r="RH19" s="233"/>
      <c r="RI19" s="232"/>
      <c r="RJ19" s="233"/>
      <c r="RK19" s="233"/>
      <c r="RL19" s="233"/>
      <c r="RM19" s="233"/>
      <c r="RN19" s="233"/>
      <c r="RO19" s="233"/>
      <c r="RP19" s="232"/>
      <c r="RQ19" s="233"/>
      <c r="RR19" s="233"/>
      <c r="RS19" s="233"/>
      <c r="RT19" s="233"/>
      <c r="RU19" s="233"/>
      <c r="RV19" s="233"/>
      <c r="RW19" s="232"/>
      <c r="RX19" s="233"/>
      <c r="RY19" s="233"/>
      <c r="RZ19" s="233"/>
      <c r="SA19" s="233"/>
      <c r="SB19" s="233"/>
      <c r="SC19" s="233"/>
      <c r="SD19" s="232"/>
      <c r="SE19" s="233"/>
      <c r="SF19" s="233"/>
      <c r="SG19" s="233"/>
      <c r="SH19" s="233"/>
      <c r="SI19" s="233"/>
      <c r="SJ19" s="233"/>
      <c r="SK19" s="232"/>
      <c r="SL19" s="233"/>
      <c r="SM19" s="233"/>
      <c r="SN19" s="233"/>
      <c r="SO19" s="233"/>
      <c r="SP19" s="233"/>
      <c r="SQ19" s="233"/>
      <c r="SR19" s="232"/>
      <c r="SS19" s="233"/>
      <c r="ST19" s="233"/>
      <c r="SU19" s="233"/>
      <c r="SV19" s="233"/>
      <c r="SW19" s="233"/>
      <c r="SX19" s="233"/>
      <c r="SY19" s="232"/>
      <c r="SZ19" s="233"/>
      <c r="TA19" s="233"/>
      <c r="TB19" s="233"/>
      <c r="TC19" s="233"/>
      <c r="TD19" s="233"/>
      <c r="TE19" s="233"/>
      <c r="TF19" s="232"/>
      <c r="TG19" s="233"/>
      <c r="TH19" s="233"/>
      <c r="TI19" s="233"/>
      <c r="TJ19" s="233"/>
      <c r="TK19" s="233"/>
      <c r="TL19" s="233"/>
      <c r="TM19" s="232"/>
      <c r="TN19" s="233"/>
      <c r="TO19" s="233"/>
      <c r="TP19" s="233"/>
      <c r="TQ19" s="233"/>
      <c r="TR19" s="233"/>
      <c r="TS19" s="233"/>
      <c r="TT19" s="232"/>
      <c r="TU19" s="233"/>
      <c r="TV19" s="233"/>
      <c r="TW19" s="233"/>
      <c r="TX19" s="233"/>
      <c r="TY19" s="233"/>
      <c r="TZ19" s="233"/>
      <c r="UA19" s="232"/>
      <c r="UB19" s="233"/>
      <c r="UC19" s="233"/>
      <c r="UD19" s="233"/>
      <c r="UE19" s="233"/>
      <c r="UF19" s="233"/>
      <c r="UG19" s="233"/>
      <c r="UH19" s="232"/>
      <c r="UI19" s="233"/>
      <c r="UJ19" s="233"/>
      <c r="UK19" s="233"/>
      <c r="UL19" s="233"/>
      <c r="UM19" s="233"/>
      <c r="UN19" s="233"/>
      <c r="UO19" s="232"/>
      <c r="UP19" s="233"/>
      <c r="UQ19" s="233"/>
      <c r="UR19" s="233"/>
      <c r="US19" s="233"/>
      <c r="UT19" s="233"/>
      <c r="UU19" s="233"/>
      <c r="UV19" s="232"/>
      <c r="UW19" s="233"/>
      <c r="UX19" s="233"/>
      <c r="UY19" s="233"/>
      <c r="UZ19" s="233"/>
      <c r="VA19" s="233"/>
      <c r="VB19" s="233"/>
      <c r="VC19" s="232"/>
      <c r="VD19" s="233"/>
      <c r="VE19" s="233"/>
      <c r="VF19" s="233"/>
      <c r="VG19" s="233"/>
      <c r="VH19" s="233"/>
      <c r="VI19" s="233"/>
      <c r="VJ19" s="232"/>
      <c r="VK19" s="233"/>
      <c r="VL19" s="233"/>
      <c r="VM19" s="233"/>
      <c r="VN19" s="233"/>
      <c r="VO19" s="233"/>
      <c r="VP19" s="233"/>
      <c r="VQ19" s="232"/>
      <c r="VR19" s="233"/>
      <c r="VS19" s="233"/>
      <c r="VT19" s="233"/>
      <c r="VU19" s="233"/>
      <c r="VV19" s="233"/>
      <c r="VW19" s="233"/>
      <c r="VX19" s="232"/>
      <c r="VY19" s="233"/>
      <c r="VZ19" s="233"/>
      <c r="WA19" s="233"/>
      <c r="WB19" s="233"/>
      <c r="WC19" s="233"/>
      <c r="WD19" s="233"/>
      <c r="WE19" s="232"/>
      <c r="WF19" s="233"/>
      <c r="WG19" s="233"/>
      <c r="WH19" s="233"/>
      <c r="WI19" s="233"/>
      <c r="WJ19" s="233"/>
      <c r="WK19" s="233"/>
      <c r="WL19" s="232"/>
      <c r="WM19" s="233"/>
      <c r="WN19" s="233"/>
      <c r="WO19" s="233"/>
      <c r="WP19" s="233"/>
      <c r="WQ19" s="233"/>
      <c r="WR19" s="233"/>
      <c r="WS19" s="232"/>
      <c r="WT19" s="233"/>
      <c r="WU19" s="233"/>
      <c r="WV19" s="233"/>
      <c r="WW19" s="233"/>
      <c r="WX19" s="233"/>
      <c r="WY19" s="233"/>
      <c r="WZ19" s="232"/>
      <c r="XA19" s="233"/>
      <c r="XB19" s="233"/>
      <c r="XC19" s="233"/>
      <c r="XD19" s="233"/>
      <c r="XE19" s="233"/>
      <c r="XF19" s="233"/>
      <c r="XG19" s="232"/>
      <c r="XH19" s="233"/>
      <c r="XI19" s="233"/>
      <c r="XJ19" s="233"/>
      <c r="XK19" s="233"/>
      <c r="XL19" s="233"/>
      <c r="XM19" s="233"/>
      <c r="XN19" s="232"/>
      <c r="XO19" s="233"/>
      <c r="XP19" s="233"/>
      <c r="XQ19" s="233"/>
      <c r="XR19" s="233"/>
      <c r="XS19" s="233"/>
      <c r="XT19" s="233"/>
      <c r="XU19" s="232"/>
      <c r="XV19" s="233"/>
      <c r="XW19" s="233"/>
      <c r="XX19" s="233"/>
      <c r="XY19" s="233"/>
      <c r="XZ19" s="233"/>
      <c r="YA19" s="233"/>
      <c r="YB19" s="232"/>
      <c r="YC19" s="233"/>
      <c r="YD19" s="233"/>
      <c r="YE19" s="233"/>
      <c r="YF19" s="233"/>
      <c r="YG19" s="233"/>
      <c r="YH19" s="233"/>
      <c r="YI19" s="232"/>
      <c r="YJ19" s="233"/>
      <c r="YK19" s="233"/>
      <c r="YL19" s="233"/>
      <c r="YM19" s="233"/>
      <c r="YN19" s="233"/>
      <c r="YO19" s="233"/>
      <c r="YP19" s="232"/>
      <c r="YQ19" s="233"/>
      <c r="YR19" s="233"/>
      <c r="YS19" s="233"/>
      <c r="YT19" s="233"/>
      <c r="YU19" s="233"/>
      <c r="YV19" s="233"/>
      <c r="YW19" s="232"/>
      <c r="YX19" s="233"/>
      <c r="YY19" s="233"/>
      <c r="YZ19" s="233"/>
      <c r="ZA19" s="233"/>
      <c r="ZB19" s="233"/>
      <c r="ZC19" s="233"/>
      <c r="ZD19" s="232"/>
      <c r="ZE19" s="233"/>
      <c r="ZF19" s="233"/>
      <c r="ZG19" s="233"/>
      <c r="ZH19" s="233"/>
      <c r="ZI19" s="233"/>
      <c r="ZJ19" s="233"/>
      <c r="ZK19" s="232"/>
      <c r="ZL19" s="233"/>
      <c r="ZM19" s="233"/>
      <c r="ZN19" s="233"/>
      <c r="ZO19" s="233"/>
      <c r="ZP19" s="233"/>
      <c r="ZQ19" s="233"/>
      <c r="ZR19" s="232"/>
      <c r="ZS19" s="233"/>
      <c r="ZT19" s="233"/>
      <c r="ZU19" s="233"/>
      <c r="ZV19" s="233"/>
      <c r="ZW19" s="233"/>
      <c r="ZX19" s="233"/>
      <c r="ZY19" s="232"/>
      <c r="ZZ19" s="233"/>
      <c r="AAA19" s="233"/>
      <c r="AAB19" s="233"/>
      <c r="AAC19" s="233"/>
      <c r="AAD19" s="233"/>
      <c r="AAE19" s="233"/>
      <c r="AAF19" s="232"/>
      <c r="AAG19" s="233"/>
      <c r="AAH19" s="233"/>
      <c r="AAI19" s="233"/>
      <c r="AAJ19" s="233"/>
      <c r="AAK19" s="233"/>
      <c r="AAL19" s="233"/>
      <c r="AAM19" s="232"/>
      <c r="AAN19" s="233"/>
      <c r="AAO19" s="233"/>
      <c r="AAP19" s="233"/>
      <c r="AAQ19" s="233"/>
      <c r="AAR19" s="233"/>
      <c r="AAS19" s="233"/>
      <c r="AAT19" s="232"/>
      <c r="AAU19" s="233"/>
      <c r="AAV19" s="233"/>
      <c r="AAW19" s="233"/>
      <c r="AAX19" s="233"/>
      <c r="AAY19" s="233"/>
      <c r="AAZ19" s="233"/>
      <c r="ABA19" s="232"/>
      <c r="ABB19" s="233"/>
      <c r="ABC19" s="233"/>
      <c r="ABD19" s="233"/>
      <c r="ABE19" s="233"/>
      <c r="ABF19" s="233"/>
      <c r="ABG19" s="233"/>
      <c r="ABH19" s="232"/>
      <c r="ABI19" s="233"/>
      <c r="ABJ19" s="233"/>
      <c r="ABK19" s="233"/>
      <c r="ABL19" s="233"/>
      <c r="ABM19" s="233"/>
      <c r="ABN19" s="233"/>
      <c r="ABO19" s="232"/>
      <c r="ABP19" s="233"/>
      <c r="ABQ19" s="233"/>
      <c r="ABR19" s="233"/>
      <c r="ABS19" s="233"/>
      <c r="ABT19" s="233"/>
      <c r="ABU19" s="233"/>
      <c r="ABV19" s="232"/>
      <c r="ABW19" s="233"/>
      <c r="ABX19" s="233"/>
      <c r="ABY19" s="233"/>
      <c r="ABZ19" s="233"/>
      <c r="ACA19" s="233"/>
      <c r="ACB19" s="233"/>
      <c r="ACC19" s="232"/>
      <c r="ACD19" s="233"/>
      <c r="ACE19" s="233"/>
      <c r="ACF19" s="233"/>
      <c r="ACG19" s="233"/>
      <c r="ACH19" s="233"/>
      <c r="ACI19" s="233"/>
      <c r="ACJ19" s="232"/>
      <c r="ACK19" s="233"/>
      <c r="ACL19" s="233"/>
      <c r="ACM19" s="233"/>
      <c r="ACN19" s="233"/>
      <c r="ACO19" s="233"/>
      <c r="ACP19" s="233"/>
      <c r="ACQ19" s="232"/>
      <c r="ACR19" s="233"/>
      <c r="ACS19" s="233"/>
      <c r="ACT19" s="233"/>
      <c r="ACU19" s="233"/>
      <c r="ACV19" s="233"/>
      <c r="ACW19" s="233"/>
      <c r="ACX19" s="232"/>
      <c r="ACY19" s="233"/>
      <c r="ACZ19" s="233"/>
      <c r="ADA19" s="233"/>
      <c r="ADB19" s="233"/>
      <c r="ADC19" s="233"/>
      <c r="ADD19" s="233"/>
      <c r="ADE19" s="232"/>
      <c r="ADF19" s="233"/>
      <c r="ADG19" s="233"/>
      <c r="ADH19" s="233"/>
      <c r="ADI19" s="233"/>
      <c r="ADJ19" s="233"/>
      <c r="ADK19" s="233"/>
      <c r="ADL19" s="232"/>
      <c r="ADM19" s="233"/>
      <c r="ADN19" s="233"/>
      <c r="ADO19" s="233"/>
      <c r="ADP19" s="233"/>
      <c r="ADQ19" s="233"/>
      <c r="ADR19" s="233"/>
      <c r="ADS19" s="232"/>
      <c r="ADT19" s="233"/>
      <c r="ADU19" s="233"/>
      <c r="ADV19" s="233"/>
      <c r="ADW19" s="233"/>
      <c r="ADX19" s="233"/>
      <c r="ADY19" s="233"/>
      <c r="ADZ19" s="232"/>
      <c r="AEA19" s="233"/>
      <c r="AEB19" s="233"/>
      <c r="AEC19" s="233"/>
      <c r="AED19" s="233"/>
      <c r="AEE19" s="233"/>
      <c r="AEF19" s="233"/>
      <c r="AEG19" s="232"/>
      <c r="AEH19" s="233"/>
      <c r="AEI19" s="233"/>
      <c r="AEJ19" s="233"/>
      <c r="AEK19" s="233"/>
      <c r="AEL19" s="233"/>
      <c r="AEM19" s="233"/>
      <c r="AEN19" s="232"/>
      <c r="AEO19" s="233"/>
      <c r="AEP19" s="233"/>
      <c r="AEQ19" s="233"/>
      <c r="AER19" s="233"/>
      <c r="AES19" s="233"/>
      <c r="AET19" s="233"/>
      <c r="AEU19" s="232"/>
      <c r="AEV19" s="233"/>
      <c r="AEW19" s="233"/>
      <c r="AEX19" s="233"/>
      <c r="AEY19" s="233"/>
      <c r="AEZ19" s="233"/>
      <c r="AFA19" s="233"/>
      <c r="AFB19" s="232"/>
      <c r="AFC19" s="233"/>
      <c r="AFD19" s="233"/>
      <c r="AFE19" s="233"/>
      <c r="AFF19" s="233"/>
      <c r="AFG19" s="233"/>
      <c r="AFH19" s="233"/>
      <c r="AFI19" s="232"/>
      <c r="AFJ19" s="233"/>
      <c r="AFK19" s="233"/>
      <c r="AFL19" s="233"/>
      <c r="AFM19" s="233"/>
      <c r="AFN19" s="233"/>
      <c r="AFO19" s="233"/>
      <c r="AFP19" s="232"/>
      <c r="AFQ19" s="233"/>
      <c r="AFR19" s="233"/>
      <c r="AFS19" s="233"/>
      <c r="AFT19" s="233"/>
      <c r="AFU19" s="233"/>
      <c r="AFV19" s="233"/>
      <c r="AFW19" s="232"/>
      <c r="AFX19" s="233"/>
      <c r="AFY19" s="233"/>
      <c r="AFZ19" s="233"/>
      <c r="AGA19" s="233"/>
      <c r="AGB19" s="233"/>
      <c r="AGC19" s="233"/>
      <c r="AGD19" s="232"/>
      <c r="AGE19" s="233"/>
      <c r="AGF19" s="233"/>
      <c r="AGG19" s="233"/>
      <c r="AGH19" s="233"/>
      <c r="AGI19" s="233"/>
      <c r="AGJ19" s="233"/>
      <c r="AGK19" s="232"/>
      <c r="AGL19" s="233"/>
      <c r="AGM19" s="233"/>
      <c r="AGN19" s="233"/>
      <c r="AGO19" s="233"/>
      <c r="AGP19" s="233"/>
      <c r="AGQ19" s="233"/>
      <c r="AGR19" s="232"/>
      <c r="AGS19" s="233"/>
      <c r="AGT19" s="233"/>
      <c r="AGU19" s="233"/>
      <c r="AGV19" s="233"/>
      <c r="AGW19" s="233"/>
      <c r="AGX19" s="233"/>
      <c r="AGY19" s="232"/>
      <c r="AGZ19" s="233"/>
      <c r="AHA19" s="233"/>
      <c r="AHB19" s="233"/>
      <c r="AHC19" s="233"/>
      <c r="AHD19" s="233"/>
      <c r="AHE19" s="233"/>
      <c r="AHF19" s="232"/>
      <c r="AHG19" s="233"/>
      <c r="AHH19" s="233"/>
      <c r="AHI19" s="233"/>
      <c r="AHJ19" s="233"/>
      <c r="AHK19" s="233"/>
      <c r="AHL19" s="233"/>
      <c r="AHM19" s="232"/>
      <c r="AHN19" s="233"/>
      <c r="AHO19" s="233"/>
      <c r="AHP19" s="233"/>
      <c r="AHQ19" s="233"/>
      <c r="AHR19" s="233"/>
      <c r="AHS19" s="233"/>
      <c r="AHT19" s="232"/>
      <c r="AHU19" s="233"/>
      <c r="AHV19" s="233"/>
      <c r="AHW19" s="233"/>
      <c r="AHX19" s="233"/>
      <c r="AHY19" s="233"/>
      <c r="AHZ19" s="233"/>
      <c r="AIA19" s="232"/>
      <c r="AIB19" s="233"/>
      <c r="AIC19" s="233"/>
      <c r="AID19" s="233"/>
      <c r="AIE19" s="233"/>
      <c r="AIF19" s="233"/>
      <c r="AIG19" s="233"/>
      <c r="AIH19" s="232"/>
      <c r="AII19" s="233"/>
      <c r="AIJ19" s="233"/>
      <c r="AIK19" s="233"/>
      <c r="AIL19" s="233"/>
      <c r="AIM19" s="233"/>
      <c r="AIN19" s="233"/>
      <c r="AIO19" s="232"/>
      <c r="AIP19" s="233"/>
      <c r="AIQ19" s="233"/>
      <c r="AIR19" s="233"/>
      <c r="AIS19" s="233"/>
      <c r="AIT19" s="233"/>
      <c r="AIU19" s="233"/>
      <c r="AIV19" s="232"/>
      <c r="AIW19" s="233"/>
      <c r="AIX19" s="233"/>
      <c r="AIY19" s="233"/>
      <c r="AIZ19" s="233"/>
      <c r="AJA19" s="233"/>
      <c r="AJB19" s="233"/>
      <c r="AJC19" s="232"/>
      <c r="AJD19" s="233"/>
      <c r="AJE19" s="233"/>
      <c r="AJF19" s="233"/>
      <c r="AJG19" s="233"/>
      <c r="AJH19" s="233"/>
      <c r="AJI19" s="233"/>
      <c r="AJJ19" s="232"/>
      <c r="AJK19" s="233"/>
      <c r="AJL19" s="233"/>
      <c r="AJM19" s="233"/>
      <c r="AJN19" s="233"/>
      <c r="AJO19" s="233"/>
      <c r="AJP19" s="233"/>
      <c r="AJQ19" s="232"/>
      <c r="AJR19" s="233"/>
      <c r="AJS19" s="233"/>
      <c r="AJT19" s="233"/>
      <c r="AJU19" s="233"/>
      <c r="AJV19" s="233"/>
      <c r="AJW19" s="233"/>
      <c r="AJX19" s="232"/>
      <c r="AJY19" s="233"/>
      <c r="AJZ19" s="233"/>
      <c r="AKA19" s="233"/>
      <c r="AKB19" s="233"/>
      <c r="AKC19" s="233"/>
      <c r="AKD19" s="233"/>
      <c r="AKE19" s="232"/>
      <c r="AKF19" s="233"/>
      <c r="AKG19" s="233"/>
      <c r="AKH19" s="233"/>
      <c r="AKI19" s="233"/>
      <c r="AKJ19" s="233"/>
      <c r="AKK19" s="233"/>
      <c r="AKL19" s="232"/>
      <c r="AKM19" s="233"/>
      <c r="AKN19" s="233"/>
      <c r="AKO19" s="233"/>
      <c r="AKP19" s="233"/>
      <c r="AKQ19" s="233"/>
      <c r="AKR19" s="233"/>
      <c r="AKS19" s="232"/>
      <c r="AKT19" s="233"/>
      <c r="AKU19" s="233"/>
      <c r="AKV19" s="233"/>
      <c r="AKW19" s="233"/>
      <c r="AKX19" s="233"/>
      <c r="AKY19" s="233"/>
      <c r="AKZ19" s="232"/>
      <c r="ALA19" s="233"/>
      <c r="ALB19" s="233"/>
      <c r="ALC19" s="233"/>
      <c r="ALD19" s="233"/>
      <c r="ALE19" s="233"/>
      <c r="ALF19" s="233"/>
      <c r="ALG19" s="232"/>
      <c r="ALH19" s="233"/>
      <c r="ALI19" s="233"/>
      <c r="ALJ19" s="233"/>
      <c r="ALK19" s="233"/>
      <c r="ALL19" s="233"/>
      <c r="ALM19" s="233"/>
      <c r="ALN19" s="232"/>
      <c r="ALO19" s="233"/>
      <c r="ALP19" s="233"/>
      <c r="ALQ19" s="233"/>
      <c r="ALR19" s="233"/>
      <c r="ALS19" s="233"/>
      <c r="ALT19" s="233"/>
      <c r="ALU19" s="232"/>
      <c r="ALV19" s="233"/>
      <c r="ALW19" s="233"/>
      <c r="ALX19" s="233"/>
      <c r="ALY19" s="233"/>
      <c r="ALZ19" s="233"/>
      <c r="AMA19" s="233"/>
      <c r="AMB19" s="232"/>
      <c r="AMC19" s="233"/>
      <c r="AMD19" s="233"/>
      <c r="AME19" s="233"/>
      <c r="AMF19" s="233"/>
      <c r="AMG19" s="233"/>
      <c r="AMH19" s="233"/>
      <c r="AMI19" s="232"/>
      <c r="AMJ19" s="233"/>
      <c r="AMK19" s="233"/>
      <c r="AML19" s="233"/>
      <c r="AMM19" s="233"/>
      <c r="AMN19" s="233"/>
      <c r="AMO19" s="233"/>
      <c r="AMP19" s="232"/>
      <c r="AMQ19" s="233"/>
      <c r="AMR19" s="233"/>
      <c r="AMS19" s="233"/>
      <c r="AMT19" s="233"/>
      <c r="AMU19" s="233"/>
      <c r="AMV19" s="233"/>
      <c r="AMW19" s="232"/>
      <c r="AMX19" s="233"/>
      <c r="AMY19" s="233"/>
      <c r="AMZ19" s="233"/>
      <c r="ANA19" s="233"/>
      <c r="ANB19" s="233"/>
      <c r="ANC19" s="233"/>
      <c r="AND19" s="232"/>
      <c r="ANE19" s="233"/>
      <c r="ANF19" s="233"/>
      <c r="ANG19" s="233"/>
      <c r="ANH19" s="233"/>
      <c r="ANI19" s="233"/>
      <c r="ANJ19" s="233"/>
      <c r="ANK19" s="232"/>
      <c r="ANL19" s="233"/>
      <c r="ANM19" s="233"/>
      <c r="ANN19" s="233"/>
      <c r="ANO19" s="233"/>
      <c r="ANP19" s="233"/>
      <c r="ANQ19" s="233"/>
      <c r="ANR19" s="232"/>
      <c r="ANS19" s="233"/>
      <c r="ANT19" s="233"/>
      <c r="ANU19" s="233"/>
      <c r="ANV19" s="233"/>
      <c r="ANW19" s="233"/>
      <c r="ANX19" s="233"/>
      <c r="ANY19" s="232"/>
      <c r="ANZ19" s="233"/>
      <c r="AOA19" s="233"/>
      <c r="AOB19" s="233"/>
      <c r="AOC19" s="233"/>
      <c r="AOD19" s="233"/>
      <c r="AOE19" s="233"/>
      <c r="AOF19" s="232"/>
      <c r="AOG19" s="233"/>
      <c r="AOH19" s="233"/>
      <c r="AOI19" s="233"/>
      <c r="AOJ19" s="233"/>
      <c r="AOK19" s="233"/>
      <c r="AOL19" s="233"/>
      <c r="AOM19" s="232"/>
      <c r="AON19" s="233"/>
      <c r="AOO19" s="233"/>
      <c r="AOP19" s="233"/>
      <c r="AOQ19" s="233"/>
      <c r="AOR19" s="233"/>
      <c r="AOS19" s="233"/>
      <c r="AOT19" s="232"/>
      <c r="AOU19" s="233"/>
      <c r="AOV19" s="233"/>
      <c r="AOW19" s="233"/>
      <c r="AOX19" s="233"/>
      <c r="AOY19" s="233"/>
      <c r="AOZ19" s="233"/>
      <c r="APA19" s="232"/>
      <c r="APB19" s="233"/>
      <c r="APC19" s="233"/>
      <c r="APD19" s="233"/>
      <c r="APE19" s="233"/>
      <c r="APF19" s="233"/>
      <c r="APG19" s="233"/>
      <c r="APH19" s="232"/>
      <c r="API19" s="233"/>
      <c r="APJ19" s="233"/>
      <c r="APK19" s="233"/>
      <c r="APL19" s="233"/>
      <c r="APM19" s="233"/>
      <c r="APN19" s="233"/>
      <c r="APO19" s="232"/>
      <c r="APP19" s="233"/>
      <c r="APQ19" s="233"/>
      <c r="APR19" s="233"/>
      <c r="APS19" s="233"/>
      <c r="APT19" s="233"/>
      <c r="APU19" s="233"/>
      <c r="APV19" s="232"/>
      <c r="APW19" s="233"/>
      <c r="APX19" s="233"/>
      <c r="APY19" s="233"/>
      <c r="APZ19" s="233"/>
      <c r="AQA19" s="233"/>
      <c r="AQB19" s="233"/>
      <c r="AQC19" s="232"/>
      <c r="AQD19" s="233"/>
      <c r="AQE19" s="233"/>
      <c r="AQF19" s="233"/>
      <c r="AQG19" s="233"/>
      <c r="AQH19" s="233"/>
      <c r="AQI19" s="233"/>
      <c r="AQJ19" s="232"/>
      <c r="AQK19" s="233"/>
      <c r="AQL19" s="233"/>
      <c r="AQM19" s="233"/>
      <c r="AQN19" s="233"/>
      <c r="AQO19" s="233"/>
      <c r="AQP19" s="233"/>
      <c r="AQQ19" s="232"/>
      <c r="AQR19" s="233"/>
      <c r="AQS19" s="233"/>
      <c r="AQT19" s="233"/>
      <c r="AQU19" s="233"/>
      <c r="AQV19" s="233"/>
      <c r="AQW19" s="233"/>
      <c r="AQX19" s="232"/>
      <c r="AQY19" s="233"/>
      <c r="AQZ19" s="233"/>
      <c r="ARA19" s="233"/>
      <c r="ARB19" s="233"/>
      <c r="ARC19" s="233"/>
      <c r="ARD19" s="233"/>
      <c r="ARE19" s="232"/>
      <c r="ARF19" s="233"/>
      <c r="ARG19" s="233"/>
      <c r="ARH19" s="233"/>
      <c r="ARI19" s="233"/>
      <c r="ARJ19" s="233"/>
      <c r="ARK19" s="233"/>
      <c r="ARL19" s="232"/>
      <c r="ARM19" s="233"/>
      <c r="ARN19" s="233"/>
      <c r="ARO19" s="233"/>
      <c r="ARP19" s="233"/>
      <c r="ARQ19" s="233"/>
      <c r="ARR19" s="233"/>
      <c r="ARS19" s="232"/>
      <c r="ART19" s="233"/>
      <c r="ARU19" s="233"/>
      <c r="ARV19" s="233"/>
      <c r="ARW19" s="233"/>
      <c r="ARX19" s="233"/>
      <c r="ARY19" s="233"/>
      <c r="ARZ19" s="232"/>
      <c r="ASA19" s="233"/>
      <c r="ASB19" s="233"/>
      <c r="ASC19" s="233"/>
      <c r="ASD19" s="233"/>
      <c r="ASE19" s="233"/>
      <c r="ASF19" s="233"/>
      <c r="ASG19" s="232"/>
      <c r="ASH19" s="233"/>
      <c r="ASI19" s="233"/>
      <c r="ASJ19" s="233"/>
      <c r="ASK19" s="233"/>
      <c r="ASL19" s="233"/>
      <c r="ASM19" s="233"/>
      <c r="ASN19" s="232"/>
      <c r="ASO19" s="233"/>
      <c r="ASP19" s="233"/>
      <c r="ASQ19" s="233"/>
      <c r="ASR19" s="233"/>
      <c r="ASS19" s="233"/>
      <c r="AST19" s="233"/>
      <c r="ASU19" s="232"/>
      <c r="ASV19" s="233"/>
      <c r="ASW19" s="233"/>
      <c r="ASX19" s="233"/>
      <c r="ASY19" s="233"/>
      <c r="ASZ19" s="233"/>
      <c r="ATA19" s="233"/>
      <c r="ATB19" s="232"/>
      <c r="ATC19" s="233"/>
      <c r="ATD19" s="233"/>
      <c r="ATE19" s="233"/>
      <c r="ATF19" s="233"/>
      <c r="ATG19" s="233"/>
      <c r="ATH19" s="233"/>
      <c r="ATI19" s="232"/>
      <c r="ATJ19" s="233"/>
      <c r="ATK19" s="233"/>
      <c r="ATL19" s="233"/>
      <c r="ATM19" s="233"/>
      <c r="ATN19" s="233"/>
      <c r="ATO19" s="233"/>
      <c r="ATP19" s="232"/>
      <c r="ATQ19" s="233"/>
      <c r="ATR19" s="233"/>
      <c r="ATS19" s="233"/>
      <c r="ATT19" s="233"/>
      <c r="ATU19" s="233"/>
      <c r="ATV19" s="233"/>
      <c r="ATW19" s="232"/>
      <c r="ATX19" s="233"/>
      <c r="ATY19" s="233"/>
      <c r="ATZ19" s="233"/>
      <c r="AUA19" s="233"/>
      <c r="AUB19" s="233"/>
      <c r="AUC19" s="233"/>
      <c r="AUD19" s="232"/>
      <c r="AUE19" s="233"/>
      <c r="AUF19" s="233"/>
      <c r="AUG19" s="233"/>
      <c r="AUH19" s="233"/>
      <c r="AUI19" s="233"/>
      <c r="AUJ19" s="233"/>
      <c r="AUK19" s="232"/>
      <c r="AUL19" s="233"/>
      <c r="AUM19" s="233"/>
      <c r="AUN19" s="233"/>
      <c r="AUO19" s="233"/>
      <c r="AUP19" s="233"/>
      <c r="AUQ19" s="233"/>
      <c r="AUR19" s="232"/>
      <c r="AUS19" s="233"/>
      <c r="AUT19" s="233"/>
      <c r="AUU19" s="233"/>
      <c r="AUV19" s="233"/>
      <c r="AUW19" s="233"/>
      <c r="AUX19" s="233"/>
      <c r="AUY19" s="232"/>
      <c r="AUZ19" s="233"/>
      <c r="AVA19" s="233"/>
      <c r="AVB19" s="233"/>
      <c r="AVC19" s="233"/>
      <c r="AVD19" s="233"/>
      <c r="AVE19" s="233"/>
      <c r="AVF19" s="232"/>
      <c r="AVG19" s="233"/>
      <c r="AVH19" s="233"/>
      <c r="AVI19" s="233"/>
      <c r="AVJ19" s="233"/>
      <c r="AVK19" s="233"/>
      <c r="AVL19" s="233"/>
      <c r="AVM19" s="232"/>
      <c r="AVN19" s="233"/>
      <c r="AVO19" s="233"/>
      <c r="AVP19" s="233"/>
      <c r="AVQ19" s="233"/>
      <c r="AVR19" s="233"/>
      <c r="AVS19" s="233"/>
      <c r="AVT19" s="232"/>
      <c r="AVU19" s="233"/>
      <c r="AVV19" s="233"/>
      <c r="AVW19" s="233"/>
      <c r="AVX19" s="233"/>
      <c r="AVY19" s="233"/>
      <c r="AVZ19" s="233"/>
      <c r="AWA19" s="232"/>
      <c r="AWB19" s="233"/>
      <c r="AWC19" s="233"/>
      <c r="AWD19" s="233"/>
      <c r="AWE19" s="233"/>
      <c r="AWF19" s="233"/>
      <c r="AWG19" s="233"/>
      <c r="AWH19" s="232"/>
      <c r="AWI19" s="233"/>
      <c r="AWJ19" s="233"/>
      <c r="AWK19" s="233"/>
      <c r="AWL19" s="233"/>
      <c r="AWM19" s="233"/>
      <c r="AWN19" s="233"/>
      <c r="AWO19" s="232"/>
      <c r="AWP19" s="233"/>
      <c r="AWQ19" s="233"/>
      <c r="AWR19" s="233"/>
      <c r="AWS19" s="233"/>
      <c r="AWT19" s="233"/>
      <c r="AWU19" s="233"/>
      <c r="AWV19" s="232"/>
      <c r="AWW19" s="233"/>
      <c r="AWX19" s="233"/>
      <c r="AWY19" s="233"/>
      <c r="AWZ19" s="233"/>
      <c r="AXA19" s="233"/>
      <c r="AXB19" s="233"/>
      <c r="AXC19" s="232"/>
      <c r="AXD19" s="233"/>
      <c r="AXE19" s="233"/>
      <c r="AXF19" s="233"/>
      <c r="AXG19" s="233"/>
      <c r="AXH19" s="233"/>
      <c r="AXI19" s="233"/>
      <c r="AXJ19" s="232"/>
      <c r="AXK19" s="233"/>
      <c r="AXL19" s="233"/>
      <c r="AXM19" s="233"/>
      <c r="AXN19" s="233"/>
      <c r="AXO19" s="233"/>
      <c r="AXP19" s="233"/>
      <c r="AXQ19" s="232"/>
      <c r="AXR19" s="233"/>
      <c r="AXS19" s="233"/>
      <c r="AXT19" s="233"/>
      <c r="AXU19" s="233"/>
      <c r="AXV19" s="233"/>
      <c r="AXW19" s="233"/>
      <c r="AXX19" s="232"/>
      <c r="AXY19" s="233"/>
      <c r="AXZ19" s="233"/>
      <c r="AYA19" s="233"/>
      <c r="AYB19" s="233"/>
      <c r="AYC19" s="233"/>
      <c r="AYD19" s="233"/>
      <c r="AYE19" s="232"/>
      <c r="AYF19" s="233"/>
      <c r="AYG19" s="233"/>
      <c r="AYH19" s="233"/>
      <c r="AYI19" s="233"/>
      <c r="AYJ19" s="233"/>
      <c r="AYK19" s="233"/>
      <c r="AYL19" s="232"/>
      <c r="AYM19" s="233"/>
      <c r="AYN19" s="233"/>
      <c r="AYO19" s="233"/>
      <c r="AYP19" s="233"/>
      <c r="AYQ19" s="233"/>
      <c r="AYR19" s="233"/>
      <c r="AYS19" s="232"/>
      <c r="AYT19" s="233"/>
      <c r="AYU19" s="233"/>
      <c r="AYV19" s="233"/>
      <c r="AYW19" s="233"/>
      <c r="AYX19" s="233"/>
      <c r="AYY19" s="233"/>
      <c r="AYZ19" s="232"/>
      <c r="AZA19" s="233"/>
      <c r="AZB19" s="233"/>
      <c r="AZC19" s="233"/>
      <c r="AZD19" s="233"/>
      <c r="AZE19" s="233"/>
      <c r="AZF19" s="233"/>
      <c r="AZG19" s="232"/>
      <c r="AZH19" s="233"/>
      <c r="AZI19" s="233"/>
      <c r="AZJ19" s="233"/>
      <c r="AZK19" s="233"/>
      <c r="AZL19" s="233"/>
      <c r="AZM19" s="233"/>
      <c r="AZN19" s="232"/>
      <c r="AZO19" s="233"/>
      <c r="AZP19" s="233"/>
      <c r="AZQ19" s="233"/>
      <c r="AZR19" s="233"/>
      <c r="AZS19" s="233"/>
      <c r="AZT19" s="233"/>
      <c r="AZU19" s="232"/>
      <c r="AZV19" s="233"/>
      <c r="AZW19" s="233"/>
      <c r="AZX19" s="233"/>
      <c r="AZY19" s="233"/>
      <c r="AZZ19" s="233"/>
      <c r="BAA19" s="233"/>
      <c r="BAB19" s="232"/>
      <c r="BAC19" s="233"/>
      <c r="BAD19" s="233"/>
      <c r="BAE19" s="233"/>
      <c r="BAF19" s="233"/>
      <c r="BAG19" s="233"/>
      <c r="BAH19" s="233"/>
      <c r="BAI19" s="232"/>
      <c r="BAJ19" s="233"/>
      <c r="BAK19" s="233"/>
      <c r="BAL19" s="233"/>
      <c r="BAM19" s="233"/>
      <c r="BAN19" s="233"/>
      <c r="BAO19" s="233"/>
      <c r="BAP19" s="232"/>
      <c r="BAQ19" s="233"/>
      <c r="BAR19" s="233"/>
      <c r="BAS19" s="233"/>
      <c r="BAT19" s="233"/>
      <c r="BAU19" s="233"/>
      <c r="BAV19" s="233"/>
      <c r="BAW19" s="232"/>
      <c r="BAX19" s="233"/>
      <c r="BAY19" s="233"/>
      <c r="BAZ19" s="233"/>
      <c r="BBA19" s="233"/>
      <c r="BBB19" s="233"/>
      <c r="BBC19" s="233"/>
      <c r="BBD19" s="232"/>
      <c r="BBE19" s="233"/>
      <c r="BBF19" s="233"/>
      <c r="BBG19" s="233"/>
      <c r="BBH19" s="233"/>
      <c r="BBI19" s="233"/>
      <c r="BBJ19" s="233"/>
      <c r="BBK19" s="232"/>
      <c r="BBL19" s="233"/>
      <c r="BBM19" s="233"/>
      <c r="BBN19" s="233"/>
      <c r="BBO19" s="233"/>
      <c r="BBP19" s="233"/>
      <c r="BBQ19" s="233"/>
      <c r="BBR19" s="232"/>
      <c r="BBS19" s="233"/>
      <c r="BBT19" s="233"/>
      <c r="BBU19" s="233"/>
      <c r="BBV19" s="233"/>
      <c r="BBW19" s="233"/>
      <c r="BBX19" s="233"/>
      <c r="BBY19" s="232"/>
      <c r="BBZ19" s="233"/>
      <c r="BCA19" s="233"/>
      <c r="BCB19" s="233"/>
      <c r="BCC19" s="233"/>
      <c r="BCD19" s="233"/>
      <c r="BCE19" s="233"/>
      <c r="BCF19" s="232"/>
      <c r="BCG19" s="233"/>
      <c r="BCH19" s="233"/>
      <c r="BCI19" s="233"/>
      <c r="BCJ19" s="233"/>
      <c r="BCK19" s="233"/>
      <c r="BCL19" s="233"/>
      <c r="BCM19" s="232"/>
      <c r="BCN19" s="233"/>
      <c r="BCO19" s="233"/>
      <c r="BCP19" s="233"/>
      <c r="BCQ19" s="233"/>
      <c r="BCR19" s="233"/>
      <c r="BCS19" s="233"/>
      <c r="BCT19" s="232"/>
      <c r="BCU19" s="233"/>
      <c r="BCV19" s="233"/>
      <c r="BCW19" s="233"/>
      <c r="BCX19" s="233"/>
      <c r="BCY19" s="233"/>
      <c r="BCZ19" s="233"/>
      <c r="BDA19" s="232"/>
      <c r="BDB19" s="233"/>
      <c r="BDC19" s="233"/>
      <c r="BDD19" s="233"/>
      <c r="BDE19" s="233"/>
      <c r="BDF19" s="233"/>
      <c r="BDG19" s="233"/>
      <c r="BDH19" s="232"/>
      <c r="BDI19" s="233"/>
      <c r="BDJ19" s="233"/>
      <c r="BDK19" s="233"/>
      <c r="BDL19" s="233"/>
      <c r="BDM19" s="233"/>
      <c r="BDN19" s="233"/>
      <c r="BDO19" s="232"/>
      <c r="BDP19" s="233"/>
      <c r="BDQ19" s="233"/>
      <c r="BDR19" s="233"/>
      <c r="BDS19" s="233"/>
      <c r="BDT19" s="233"/>
      <c r="BDU19" s="233"/>
      <c r="BDV19" s="232"/>
      <c r="BDW19" s="233"/>
      <c r="BDX19" s="233"/>
      <c r="BDY19" s="233"/>
      <c r="BDZ19" s="233"/>
      <c r="BEA19" s="233"/>
      <c r="BEB19" s="233"/>
      <c r="BEC19" s="232"/>
      <c r="BED19" s="233"/>
      <c r="BEE19" s="233"/>
      <c r="BEF19" s="233"/>
      <c r="BEG19" s="233"/>
      <c r="BEH19" s="233"/>
      <c r="BEI19" s="233"/>
      <c r="BEJ19" s="232"/>
      <c r="BEK19" s="233"/>
      <c r="BEL19" s="233"/>
      <c r="BEM19" s="233"/>
      <c r="BEN19" s="233"/>
      <c r="BEO19" s="233"/>
      <c r="BEP19" s="233"/>
      <c r="BEQ19" s="232"/>
      <c r="BER19" s="233"/>
      <c r="BES19" s="233"/>
      <c r="BET19" s="233"/>
      <c r="BEU19" s="233"/>
      <c r="BEV19" s="233"/>
      <c r="BEW19" s="233"/>
      <c r="BEX19" s="232"/>
      <c r="BEY19" s="233"/>
      <c r="BEZ19" s="233"/>
      <c r="BFA19" s="233"/>
      <c r="BFB19" s="233"/>
      <c r="BFC19" s="233"/>
      <c r="BFD19" s="233"/>
      <c r="BFE19" s="232"/>
      <c r="BFF19" s="233"/>
      <c r="BFG19" s="233"/>
      <c r="BFH19" s="233"/>
      <c r="BFI19" s="233"/>
      <c r="BFJ19" s="233"/>
      <c r="BFK19" s="233"/>
      <c r="BFL19" s="232"/>
      <c r="BFM19" s="233"/>
      <c r="BFN19" s="233"/>
      <c r="BFO19" s="233"/>
      <c r="BFP19" s="233"/>
      <c r="BFQ19" s="233"/>
      <c r="BFR19" s="233"/>
      <c r="BFS19" s="232"/>
      <c r="BFT19" s="233"/>
      <c r="BFU19" s="233"/>
      <c r="BFV19" s="233"/>
      <c r="BFW19" s="233"/>
      <c r="BFX19" s="233"/>
      <c r="BFY19" s="233"/>
      <c r="BFZ19" s="232"/>
      <c r="BGA19" s="233"/>
      <c r="BGB19" s="233"/>
      <c r="BGC19" s="233"/>
      <c r="BGD19" s="233"/>
      <c r="BGE19" s="233"/>
      <c r="BGF19" s="233"/>
      <c r="BGG19" s="232"/>
      <c r="BGH19" s="233"/>
      <c r="BGI19" s="233"/>
      <c r="BGJ19" s="233"/>
      <c r="BGK19" s="233"/>
      <c r="BGL19" s="233"/>
      <c r="BGM19" s="233"/>
      <c r="BGN19" s="232"/>
      <c r="BGO19" s="233"/>
      <c r="BGP19" s="233"/>
      <c r="BGQ19" s="233"/>
      <c r="BGR19" s="233"/>
      <c r="BGS19" s="233"/>
      <c r="BGT19" s="233"/>
      <c r="BGU19" s="232"/>
      <c r="BGV19" s="233"/>
      <c r="BGW19" s="233"/>
      <c r="BGX19" s="233"/>
      <c r="BGY19" s="233"/>
      <c r="BGZ19" s="233"/>
      <c r="BHA19" s="233"/>
      <c r="BHB19" s="232"/>
      <c r="BHC19" s="233"/>
      <c r="BHD19" s="233"/>
      <c r="BHE19" s="233"/>
      <c r="BHF19" s="233"/>
      <c r="BHG19" s="233"/>
      <c r="BHH19" s="233"/>
      <c r="BHI19" s="232"/>
      <c r="BHJ19" s="233"/>
      <c r="BHK19" s="233"/>
      <c r="BHL19" s="233"/>
      <c r="BHM19" s="233"/>
      <c r="BHN19" s="233"/>
      <c r="BHO19" s="233"/>
      <c r="BHP19" s="232"/>
      <c r="BHQ19" s="233"/>
      <c r="BHR19" s="233"/>
      <c r="BHS19" s="233"/>
      <c r="BHT19" s="233"/>
      <c r="BHU19" s="233"/>
      <c r="BHV19" s="233"/>
      <c r="BHW19" s="232"/>
      <c r="BHX19" s="233"/>
      <c r="BHY19" s="233"/>
      <c r="BHZ19" s="233"/>
      <c r="BIA19" s="233"/>
      <c r="BIB19" s="233"/>
      <c r="BIC19" s="233"/>
      <c r="BID19" s="232"/>
      <c r="BIE19" s="233"/>
      <c r="BIF19" s="233"/>
      <c r="BIG19" s="233"/>
      <c r="BIH19" s="233"/>
      <c r="BII19" s="233"/>
      <c r="BIJ19" s="233"/>
      <c r="BIK19" s="232"/>
      <c r="BIL19" s="233"/>
      <c r="BIM19" s="233"/>
      <c r="BIN19" s="233"/>
      <c r="BIO19" s="233"/>
      <c r="BIP19" s="233"/>
      <c r="BIQ19" s="233"/>
      <c r="BIR19" s="232"/>
      <c r="BIS19" s="233"/>
      <c r="BIT19" s="233"/>
      <c r="BIU19" s="233"/>
      <c r="BIV19" s="233"/>
      <c r="BIW19" s="233"/>
      <c r="BIX19" s="233"/>
      <c r="BIY19" s="232"/>
      <c r="BIZ19" s="233"/>
      <c r="BJA19" s="233"/>
      <c r="BJB19" s="233"/>
      <c r="BJC19" s="233"/>
      <c r="BJD19" s="233"/>
      <c r="BJE19" s="233"/>
      <c r="BJF19" s="232"/>
      <c r="BJG19" s="233"/>
      <c r="BJH19" s="233"/>
      <c r="BJI19" s="233"/>
      <c r="BJJ19" s="233"/>
      <c r="BJK19" s="233"/>
      <c r="BJL19" s="233"/>
      <c r="BJM19" s="232"/>
      <c r="BJN19" s="233"/>
      <c r="BJO19" s="233"/>
      <c r="BJP19" s="233"/>
      <c r="BJQ19" s="233"/>
      <c r="BJR19" s="233"/>
      <c r="BJS19" s="233"/>
      <c r="BJT19" s="232"/>
      <c r="BJU19" s="233"/>
      <c r="BJV19" s="233"/>
      <c r="BJW19" s="233"/>
      <c r="BJX19" s="233"/>
      <c r="BJY19" s="233"/>
      <c r="BJZ19" s="233"/>
      <c r="BKA19" s="232"/>
      <c r="BKB19" s="233"/>
      <c r="BKC19" s="233"/>
      <c r="BKD19" s="233"/>
      <c r="BKE19" s="233"/>
      <c r="BKF19" s="233"/>
      <c r="BKG19" s="233"/>
      <c r="BKH19" s="232"/>
      <c r="BKI19" s="233"/>
      <c r="BKJ19" s="233"/>
      <c r="BKK19" s="233"/>
      <c r="BKL19" s="233"/>
      <c r="BKM19" s="233"/>
      <c r="BKN19" s="233"/>
      <c r="BKO19" s="232"/>
      <c r="BKP19" s="233"/>
      <c r="BKQ19" s="233"/>
      <c r="BKR19" s="233"/>
      <c r="BKS19" s="233"/>
      <c r="BKT19" s="233"/>
      <c r="BKU19" s="233"/>
      <c r="BKV19" s="232"/>
      <c r="BKW19" s="233"/>
      <c r="BKX19" s="233"/>
      <c r="BKY19" s="233"/>
      <c r="BKZ19" s="233"/>
      <c r="BLA19" s="233"/>
      <c r="BLB19" s="233"/>
      <c r="BLC19" s="232"/>
      <c r="BLD19" s="233"/>
      <c r="BLE19" s="233"/>
      <c r="BLF19" s="233"/>
      <c r="BLG19" s="233"/>
      <c r="BLH19" s="233"/>
      <c r="BLI19" s="233"/>
      <c r="BLJ19" s="232"/>
      <c r="BLK19" s="233"/>
      <c r="BLL19" s="233"/>
      <c r="BLM19" s="233"/>
      <c r="BLN19" s="233"/>
      <c r="BLO19" s="233"/>
      <c r="BLP19" s="233"/>
      <c r="BLQ19" s="232"/>
      <c r="BLR19" s="233"/>
      <c r="BLS19" s="233"/>
      <c r="BLT19" s="233"/>
      <c r="BLU19" s="233"/>
      <c r="BLV19" s="233"/>
      <c r="BLW19" s="233"/>
      <c r="BLX19" s="232"/>
      <c r="BLY19" s="233"/>
      <c r="BLZ19" s="233"/>
      <c r="BMA19" s="233"/>
      <c r="BMB19" s="233"/>
      <c r="BMC19" s="233"/>
      <c r="BMD19" s="233"/>
      <c r="BME19" s="232"/>
      <c r="BMF19" s="233"/>
      <c r="BMG19" s="233"/>
      <c r="BMH19" s="233"/>
      <c r="BMI19" s="233"/>
      <c r="BMJ19" s="233"/>
      <c r="BMK19" s="233"/>
      <c r="BML19" s="232"/>
      <c r="BMM19" s="233"/>
      <c r="BMN19" s="233"/>
      <c r="BMO19" s="233"/>
      <c r="BMP19" s="233"/>
      <c r="BMQ19" s="233"/>
      <c r="BMR19" s="233"/>
      <c r="BMS19" s="232"/>
      <c r="BMT19" s="233"/>
      <c r="BMU19" s="233"/>
      <c r="BMV19" s="233"/>
      <c r="BMW19" s="233"/>
      <c r="BMX19" s="233"/>
      <c r="BMY19" s="233"/>
      <c r="BMZ19" s="232"/>
      <c r="BNA19" s="233"/>
      <c r="BNB19" s="233"/>
      <c r="BNC19" s="233"/>
      <c r="BND19" s="233"/>
      <c r="BNE19" s="233"/>
      <c r="BNF19" s="233"/>
      <c r="BNG19" s="232"/>
      <c r="BNH19" s="233"/>
      <c r="BNI19" s="233"/>
      <c r="BNJ19" s="233"/>
      <c r="BNK19" s="233"/>
      <c r="BNL19" s="233"/>
      <c r="BNM19" s="233"/>
      <c r="BNN19" s="232"/>
      <c r="BNO19" s="233"/>
      <c r="BNP19" s="233"/>
      <c r="BNQ19" s="233"/>
      <c r="BNR19" s="233"/>
      <c r="BNS19" s="233"/>
      <c r="BNT19" s="233"/>
      <c r="BNU19" s="232"/>
      <c r="BNV19" s="233"/>
      <c r="BNW19" s="233"/>
      <c r="BNX19" s="233"/>
      <c r="BNY19" s="233"/>
      <c r="BNZ19" s="233"/>
      <c r="BOA19" s="233"/>
      <c r="BOB19" s="232"/>
      <c r="BOC19" s="233"/>
      <c r="BOD19" s="233"/>
      <c r="BOE19" s="233"/>
      <c r="BOF19" s="233"/>
      <c r="BOG19" s="233"/>
      <c r="BOH19" s="233"/>
      <c r="BOI19" s="232"/>
      <c r="BOJ19" s="233"/>
      <c r="BOK19" s="233"/>
      <c r="BOL19" s="233"/>
      <c r="BOM19" s="233"/>
      <c r="BON19" s="233"/>
      <c r="BOO19" s="233"/>
      <c r="BOP19" s="232"/>
      <c r="BOQ19" s="233"/>
      <c r="BOR19" s="233"/>
      <c r="BOS19" s="233"/>
      <c r="BOT19" s="233"/>
      <c r="BOU19" s="233"/>
      <c r="BOV19" s="233"/>
      <c r="BOW19" s="232"/>
      <c r="BOX19" s="233"/>
      <c r="BOY19" s="233"/>
      <c r="BOZ19" s="233"/>
      <c r="BPA19" s="233"/>
      <c r="BPB19" s="233"/>
      <c r="BPC19" s="233"/>
      <c r="BPD19" s="232"/>
      <c r="BPE19" s="233"/>
      <c r="BPF19" s="233"/>
      <c r="BPG19" s="233"/>
      <c r="BPH19" s="233"/>
      <c r="BPI19" s="233"/>
      <c r="BPJ19" s="233"/>
      <c r="BPK19" s="232"/>
      <c r="BPL19" s="233"/>
      <c r="BPM19" s="233"/>
      <c r="BPN19" s="233"/>
      <c r="BPO19" s="233"/>
      <c r="BPP19" s="233"/>
      <c r="BPQ19" s="233"/>
      <c r="BPR19" s="232"/>
      <c r="BPS19" s="233"/>
      <c r="BPT19" s="233"/>
      <c r="BPU19" s="233"/>
      <c r="BPV19" s="233"/>
      <c r="BPW19" s="233"/>
      <c r="BPX19" s="233"/>
      <c r="BPY19" s="232"/>
      <c r="BPZ19" s="233"/>
      <c r="BQA19" s="233"/>
      <c r="BQB19" s="233"/>
      <c r="BQC19" s="233"/>
      <c r="BQD19" s="233"/>
      <c r="BQE19" s="233"/>
      <c r="BQF19" s="232"/>
      <c r="BQG19" s="233"/>
      <c r="BQH19" s="233"/>
      <c r="BQI19" s="233"/>
      <c r="BQJ19" s="233"/>
      <c r="BQK19" s="233"/>
      <c r="BQL19" s="233"/>
      <c r="BQM19" s="232"/>
      <c r="BQN19" s="233"/>
      <c r="BQO19" s="233"/>
      <c r="BQP19" s="233"/>
      <c r="BQQ19" s="233"/>
      <c r="BQR19" s="233"/>
      <c r="BQS19" s="233"/>
      <c r="BQT19" s="232"/>
      <c r="BQU19" s="233"/>
      <c r="BQV19" s="233"/>
      <c r="BQW19" s="233"/>
      <c r="BQX19" s="233"/>
      <c r="BQY19" s="233"/>
      <c r="BQZ19" s="233"/>
      <c r="BRA19" s="232"/>
      <c r="BRB19" s="233"/>
      <c r="BRC19" s="233"/>
      <c r="BRD19" s="233"/>
      <c r="BRE19" s="233"/>
      <c r="BRF19" s="233"/>
      <c r="BRG19" s="233"/>
      <c r="BRH19" s="232"/>
      <c r="BRI19" s="233"/>
      <c r="BRJ19" s="233"/>
      <c r="BRK19" s="233"/>
      <c r="BRL19" s="233"/>
      <c r="BRM19" s="233"/>
      <c r="BRN19" s="233"/>
      <c r="BRO19" s="232"/>
      <c r="BRP19" s="233"/>
      <c r="BRQ19" s="233"/>
      <c r="BRR19" s="233"/>
      <c r="BRS19" s="233"/>
      <c r="BRT19" s="233"/>
      <c r="BRU19" s="233"/>
      <c r="BRV19" s="232"/>
      <c r="BRW19" s="233"/>
      <c r="BRX19" s="233"/>
      <c r="BRY19" s="233"/>
      <c r="BRZ19" s="233"/>
      <c r="BSA19" s="233"/>
      <c r="BSB19" s="233"/>
      <c r="BSC19" s="232"/>
      <c r="BSD19" s="233"/>
      <c r="BSE19" s="233"/>
      <c r="BSF19" s="233"/>
      <c r="BSG19" s="233"/>
      <c r="BSH19" s="233"/>
      <c r="BSI19" s="233"/>
      <c r="BSJ19" s="232"/>
      <c r="BSK19" s="233"/>
      <c r="BSL19" s="233"/>
      <c r="BSM19" s="233"/>
      <c r="BSN19" s="233"/>
      <c r="BSO19" s="233"/>
      <c r="BSP19" s="233"/>
      <c r="BSQ19" s="232"/>
      <c r="BSR19" s="233"/>
      <c r="BSS19" s="233"/>
      <c r="BST19" s="233"/>
      <c r="BSU19" s="233"/>
      <c r="BSV19" s="233"/>
      <c r="BSW19" s="233"/>
      <c r="BSX19" s="232"/>
      <c r="BSY19" s="233"/>
      <c r="BSZ19" s="233"/>
      <c r="BTA19" s="233"/>
      <c r="BTB19" s="233"/>
      <c r="BTC19" s="233"/>
      <c r="BTD19" s="233"/>
      <c r="BTE19" s="232"/>
      <c r="BTF19" s="233"/>
      <c r="BTG19" s="233"/>
      <c r="BTH19" s="233"/>
      <c r="BTI19" s="233"/>
      <c r="BTJ19" s="233"/>
      <c r="BTK19" s="233"/>
      <c r="BTL19" s="232"/>
      <c r="BTM19" s="233"/>
      <c r="BTN19" s="233"/>
      <c r="BTO19" s="233"/>
      <c r="BTP19" s="233"/>
      <c r="BTQ19" s="233"/>
      <c r="BTR19" s="233"/>
      <c r="BTS19" s="232"/>
      <c r="BTT19" s="233"/>
      <c r="BTU19" s="233"/>
      <c r="BTV19" s="233"/>
      <c r="BTW19" s="233"/>
      <c r="BTX19" s="233"/>
      <c r="BTY19" s="233"/>
      <c r="BTZ19" s="232"/>
      <c r="BUA19" s="233"/>
      <c r="BUB19" s="233"/>
      <c r="BUC19" s="233"/>
      <c r="BUD19" s="233"/>
      <c r="BUE19" s="233"/>
      <c r="BUF19" s="233"/>
      <c r="BUG19" s="232"/>
      <c r="BUH19" s="233"/>
      <c r="BUI19" s="233"/>
      <c r="BUJ19" s="233"/>
      <c r="BUK19" s="233"/>
      <c r="BUL19" s="233"/>
      <c r="BUM19" s="233"/>
      <c r="BUN19" s="232"/>
      <c r="BUO19" s="233"/>
      <c r="BUP19" s="233"/>
      <c r="BUQ19" s="233"/>
      <c r="BUR19" s="233"/>
      <c r="BUS19" s="233"/>
      <c r="BUT19" s="233"/>
      <c r="BUU19" s="232"/>
      <c r="BUV19" s="233"/>
      <c r="BUW19" s="233"/>
      <c r="BUX19" s="233"/>
      <c r="BUY19" s="233"/>
      <c r="BUZ19" s="233"/>
      <c r="BVA19" s="233"/>
      <c r="BVB19" s="232"/>
      <c r="BVC19" s="233"/>
      <c r="BVD19" s="233"/>
      <c r="BVE19" s="233"/>
      <c r="BVF19" s="233"/>
      <c r="BVG19" s="233"/>
      <c r="BVH19" s="233"/>
      <c r="BVI19" s="232"/>
      <c r="BVJ19" s="233"/>
      <c r="BVK19" s="233"/>
      <c r="BVL19" s="233"/>
      <c r="BVM19" s="233"/>
      <c r="BVN19" s="233"/>
      <c r="BVO19" s="233"/>
      <c r="BVP19" s="232"/>
      <c r="BVQ19" s="233"/>
      <c r="BVR19" s="233"/>
      <c r="BVS19" s="233"/>
      <c r="BVT19" s="233"/>
      <c r="BVU19" s="233"/>
      <c r="BVV19" s="233"/>
      <c r="BVW19" s="232"/>
      <c r="BVX19" s="233"/>
      <c r="BVY19" s="233"/>
      <c r="BVZ19" s="233"/>
      <c r="BWA19" s="233"/>
      <c r="BWB19" s="233"/>
      <c r="BWC19" s="233"/>
      <c r="BWD19" s="232"/>
      <c r="BWE19" s="233"/>
      <c r="BWF19" s="233"/>
      <c r="BWG19" s="233"/>
      <c r="BWH19" s="233"/>
      <c r="BWI19" s="233"/>
      <c r="BWJ19" s="233"/>
      <c r="BWK19" s="232"/>
      <c r="BWL19" s="233"/>
      <c r="BWM19" s="233"/>
      <c r="BWN19" s="233"/>
      <c r="BWO19" s="233"/>
      <c r="BWP19" s="233"/>
      <c r="BWQ19" s="233"/>
      <c r="BWR19" s="232"/>
      <c r="BWS19" s="233"/>
      <c r="BWT19" s="233"/>
      <c r="BWU19" s="233"/>
      <c r="BWV19" s="233"/>
      <c r="BWW19" s="233"/>
      <c r="BWX19" s="233"/>
      <c r="BWY19" s="232"/>
      <c r="BWZ19" s="233"/>
      <c r="BXA19" s="233"/>
      <c r="BXB19" s="233"/>
      <c r="BXC19" s="233"/>
      <c r="BXD19" s="233"/>
      <c r="BXE19" s="233"/>
      <c r="BXF19" s="232"/>
      <c r="BXG19" s="233"/>
      <c r="BXH19" s="233"/>
      <c r="BXI19" s="233"/>
      <c r="BXJ19" s="233"/>
      <c r="BXK19" s="233"/>
      <c r="BXL19" s="233"/>
      <c r="BXM19" s="232"/>
      <c r="BXN19" s="233"/>
      <c r="BXO19" s="233"/>
      <c r="BXP19" s="233"/>
      <c r="BXQ19" s="233"/>
      <c r="BXR19" s="233"/>
      <c r="BXS19" s="233"/>
      <c r="BXT19" s="232"/>
      <c r="BXU19" s="233"/>
      <c r="BXV19" s="233"/>
      <c r="BXW19" s="233"/>
      <c r="BXX19" s="233"/>
      <c r="BXY19" s="233"/>
      <c r="BXZ19" s="233"/>
      <c r="BYA19" s="232"/>
      <c r="BYB19" s="233"/>
      <c r="BYC19" s="233"/>
      <c r="BYD19" s="233"/>
      <c r="BYE19" s="233"/>
      <c r="BYF19" s="233"/>
      <c r="BYG19" s="233"/>
      <c r="BYH19" s="232"/>
      <c r="BYI19" s="233"/>
      <c r="BYJ19" s="233"/>
      <c r="BYK19" s="233"/>
      <c r="BYL19" s="233"/>
      <c r="BYM19" s="233"/>
      <c r="BYN19" s="233"/>
      <c r="BYO19" s="232"/>
      <c r="BYP19" s="233"/>
      <c r="BYQ19" s="233"/>
      <c r="BYR19" s="233"/>
      <c r="BYS19" s="233"/>
      <c r="BYT19" s="233"/>
      <c r="BYU19" s="233"/>
      <c r="BYV19" s="232"/>
      <c r="BYW19" s="233"/>
      <c r="BYX19" s="233"/>
      <c r="BYY19" s="233"/>
      <c r="BYZ19" s="233"/>
      <c r="BZA19" s="233"/>
      <c r="BZB19" s="233"/>
      <c r="BZC19" s="232"/>
      <c r="BZD19" s="233"/>
      <c r="BZE19" s="233"/>
      <c r="BZF19" s="233"/>
      <c r="BZG19" s="233"/>
      <c r="BZH19" s="233"/>
      <c r="BZI19" s="233"/>
      <c r="BZJ19" s="232"/>
      <c r="BZK19" s="233"/>
      <c r="BZL19" s="233"/>
      <c r="BZM19" s="233"/>
      <c r="BZN19" s="233"/>
      <c r="BZO19" s="233"/>
      <c r="BZP19" s="233"/>
      <c r="BZQ19" s="232"/>
      <c r="BZR19" s="233"/>
      <c r="BZS19" s="233"/>
      <c r="BZT19" s="233"/>
      <c r="BZU19" s="233"/>
      <c r="BZV19" s="233"/>
      <c r="BZW19" s="233"/>
      <c r="BZX19" s="232"/>
      <c r="BZY19" s="233"/>
      <c r="BZZ19" s="233"/>
      <c r="CAA19" s="233"/>
      <c r="CAB19" s="233"/>
      <c r="CAC19" s="233"/>
      <c r="CAD19" s="233"/>
      <c r="CAE19" s="232"/>
      <c r="CAF19" s="233"/>
      <c r="CAG19" s="233"/>
      <c r="CAH19" s="233"/>
      <c r="CAI19" s="233"/>
      <c r="CAJ19" s="233"/>
      <c r="CAK19" s="233"/>
      <c r="CAL19" s="232"/>
      <c r="CAM19" s="233"/>
      <c r="CAN19" s="233"/>
      <c r="CAO19" s="233"/>
      <c r="CAP19" s="233"/>
      <c r="CAQ19" s="233"/>
      <c r="CAR19" s="233"/>
      <c r="CAS19" s="232"/>
      <c r="CAT19" s="233"/>
      <c r="CAU19" s="233"/>
      <c r="CAV19" s="233"/>
      <c r="CAW19" s="233"/>
      <c r="CAX19" s="233"/>
      <c r="CAY19" s="233"/>
      <c r="CAZ19" s="232"/>
      <c r="CBA19" s="233"/>
      <c r="CBB19" s="233"/>
      <c r="CBC19" s="233"/>
      <c r="CBD19" s="233"/>
      <c r="CBE19" s="233"/>
      <c r="CBF19" s="233"/>
      <c r="CBG19" s="232"/>
      <c r="CBH19" s="233"/>
      <c r="CBI19" s="233"/>
      <c r="CBJ19" s="233"/>
      <c r="CBK19" s="233"/>
      <c r="CBL19" s="233"/>
      <c r="CBM19" s="233"/>
      <c r="CBN19" s="232"/>
      <c r="CBO19" s="233"/>
      <c r="CBP19" s="233"/>
      <c r="CBQ19" s="233"/>
      <c r="CBR19" s="233"/>
      <c r="CBS19" s="233"/>
      <c r="CBT19" s="233"/>
      <c r="CBU19" s="232"/>
      <c r="CBV19" s="233"/>
      <c r="CBW19" s="233"/>
      <c r="CBX19" s="233"/>
      <c r="CBY19" s="233"/>
      <c r="CBZ19" s="233"/>
      <c r="CCA19" s="233"/>
      <c r="CCB19" s="232"/>
      <c r="CCC19" s="233"/>
      <c r="CCD19" s="233"/>
      <c r="CCE19" s="233"/>
      <c r="CCF19" s="233"/>
      <c r="CCG19" s="233"/>
      <c r="CCH19" s="233"/>
      <c r="CCI19" s="232"/>
      <c r="CCJ19" s="233"/>
      <c r="CCK19" s="233"/>
      <c r="CCL19" s="233"/>
      <c r="CCM19" s="233"/>
      <c r="CCN19" s="233"/>
      <c r="CCO19" s="233"/>
      <c r="CCP19" s="232"/>
      <c r="CCQ19" s="233"/>
      <c r="CCR19" s="233"/>
      <c r="CCS19" s="233"/>
      <c r="CCT19" s="233"/>
      <c r="CCU19" s="233"/>
      <c r="CCV19" s="233"/>
      <c r="CCW19" s="232"/>
      <c r="CCX19" s="233"/>
      <c r="CCY19" s="233"/>
      <c r="CCZ19" s="233"/>
      <c r="CDA19" s="233"/>
      <c r="CDB19" s="233"/>
      <c r="CDC19" s="233"/>
      <c r="CDD19" s="232"/>
      <c r="CDE19" s="233"/>
      <c r="CDF19" s="233"/>
      <c r="CDG19" s="233"/>
      <c r="CDH19" s="233"/>
      <c r="CDI19" s="233"/>
      <c r="CDJ19" s="233"/>
      <c r="CDK19" s="232"/>
      <c r="CDL19" s="233"/>
      <c r="CDM19" s="233"/>
      <c r="CDN19" s="233"/>
      <c r="CDO19" s="233"/>
      <c r="CDP19" s="233"/>
      <c r="CDQ19" s="233"/>
      <c r="CDR19" s="232"/>
      <c r="CDS19" s="233"/>
      <c r="CDT19" s="233"/>
      <c r="CDU19" s="233"/>
      <c r="CDV19" s="233"/>
      <c r="CDW19" s="233"/>
      <c r="CDX19" s="233"/>
      <c r="CDY19" s="232"/>
      <c r="CDZ19" s="233"/>
      <c r="CEA19" s="233"/>
      <c r="CEB19" s="233"/>
      <c r="CEC19" s="233"/>
      <c r="CED19" s="233"/>
      <c r="CEE19" s="233"/>
      <c r="CEF19" s="232"/>
      <c r="CEG19" s="233"/>
      <c r="CEH19" s="233"/>
      <c r="CEI19" s="233"/>
      <c r="CEJ19" s="233"/>
      <c r="CEK19" s="233"/>
      <c r="CEL19" s="233"/>
      <c r="CEM19" s="232"/>
      <c r="CEN19" s="233"/>
      <c r="CEO19" s="233"/>
      <c r="CEP19" s="233"/>
      <c r="CEQ19" s="233"/>
      <c r="CER19" s="233"/>
      <c r="CES19" s="233"/>
      <c r="CET19" s="232"/>
      <c r="CEU19" s="233"/>
      <c r="CEV19" s="233"/>
      <c r="CEW19" s="233"/>
      <c r="CEX19" s="233"/>
      <c r="CEY19" s="233"/>
      <c r="CEZ19" s="233"/>
      <c r="CFA19" s="232"/>
      <c r="CFB19" s="233"/>
      <c r="CFC19" s="233"/>
      <c r="CFD19" s="233"/>
      <c r="CFE19" s="233"/>
      <c r="CFF19" s="233"/>
      <c r="CFG19" s="233"/>
      <c r="CFH19" s="232"/>
      <c r="CFI19" s="233"/>
      <c r="CFJ19" s="233"/>
      <c r="CFK19" s="233"/>
      <c r="CFL19" s="233"/>
      <c r="CFM19" s="233"/>
      <c r="CFN19" s="233"/>
      <c r="CFO19" s="232"/>
      <c r="CFP19" s="233"/>
      <c r="CFQ19" s="233"/>
      <c r="CFR19" s="233"/>
      <c r="CFS19" s="233"/>
      <c r="CFT19" s="233"/>
      <c r="CFU19" s="233"/>
      <c r="CFV19" s="232"/>
      <c r="CFW19" s="233"/>
      <c r="CFX19" s="233"/>
      <c r="CFY19" s="233"/>
      <c r="CFZ19" s="233"/>
      <c r="CGA19" s="233"/>
      <c r="CGB19" s="233"/>
      <c r="CGC19" s="232"/>
      <c r="CGD19" s="233"/>
      <c r="CGE19" s="233"/>
      <c r="CGF19" s="233"/>
      <c r="CGG19" s="233"/>
      <c r="CGH19" s="233"/>
      <c r="CGI19" s="233"/>
      <c r="CGJ19" s="232"/>
      <c r="CGK19" s="233"/>
      <c r="CGL19" s="233"/>
      <c r="CGM19" s="233"/>
      <c r="CGN19" s="233"/>
      <c r="CGO19" s="233"/>
      <c r="CGP19" s="233"/>
      <c r="CGQ19" s="232"/>
      <c r="CGR19" s="233"/>
      <c r="CGS19" s="233"/>
      <c r="CGT19" s="233"/>
      <c r="CGU19" s="233"/>
      <c r="CGV19" s="233"/>
      <c r="CGW19" s="233"/>
      <c r="CGX19" s="232"/>
      <c r="CGY19" s="233"/>
      <c r="CGZ19" s="233"/>
      <c r="CHA19" s="233"/>
      <c r="CHB19" s="233"/>
      <c r="CHC19" s="233"/>
      <c r="CHD19" s="233"/>
      <c r="CHE19" s="232"/>
      <c r="CHF19" s="233"/>
      <c r="CHG19" s="233"/>
      <c r="CHH19" s="233"/>
      <c r="CHI19" s="233"/>
      <c r="CHJ19" s="233"/>
      <c r="CHK19" s="233"/>
      <c r="CHL19" s="232"/>
      <c r="CHM19" s="233"/>
      <c r="CHN19" s="233"/>
      <c r="CHO19" s="233"/>
      <c r="CHP19" s="233"/>
      <c r="CHQ19" s="233"/>
      <c r="CHR19" s="233"/>
      <c r="CHS19" s="232"/>
      <c r="CHT19" s="233"/>
      <c r="CHU19" s="233"/>
      <c r="CHV19" s="233"/>
      <c r="CHW19" s="233"/>
      <c r="CHX19" s="233"/>
      <c r="CHY19" s="233"/>
      <c r="CHZ19" s="232"/>
      <c r="CIA19" s="233"/>
      <c r="CIB19" s="233"/>
      <c r="CIC19" s="233"/>
      <c r="CID19" s="233"/>
      <c r="CIE19" s="233"/>
      <c r="CIF19" s="233"/>
      <c r="CIG19" s="232"/>
      <c r="CIH19" s="233"/>
      <c r="CII19" s="233"/>
      <c r="CIJ19" s="233"/>
      <c r="CIK19" s="233"/>
      <c r="CIL19" s="233"/>
      <c r="CIM19" s="233"/>
      <c r="CIN19" s="232"/>
      <c r="CIO19" s="233"/>
      <c r="CIP19" s="233"/>
      <c r="CIQ19" s="233"/>
      <c r="CIR19" s="233"/>
      <c r="CIS19" s="233"/>
      <c r="CIT19" s="233"/>
      <c r="CIU19" s="232"/>
      <c r="CIV19" s="233"/>
      <c r="CIW19" s="233"/>
      <c r="CIX19" s="233"/>
      <c r="CIY19" s="233"/>
      <c r="CIZ19" s="233"/>
      <c r="CJA19" s="233"/>
      <c r="CJB19" s="232"/>
      <c r="CJC19" s="233"/>
      <c r="CJD19" s="233"/>
      <c r="CJE19" s="233"/>
      <c r="CJF19" s="233"/>
      <c r="CJG19" s="233"/>
      <c r="CJH19" s="233"/>
      <c r="CJI19" s="232"/>
      <c r="CJJ19" s="233"/>
      <c r="CJK19" s="233"/>
      <c r="CJL19" s="233"/>
      <c r="CJM19" s="233"/>
      <c r="CJN19" s="233"/>
      <c r="CJO19" s="233"/>
      <c r="CJP19" s="232"/>
      <c r="CJQ19" s="233"/>
      <c r="CJR19" s="233"/>
      <c r="CJS19" s="233"/>
      <c r="CJT19" s="233"/>
      <c r="CJU19" s="233"/>
      <c r="CJV19" s="233"/>
      <c r="CJW19" s="232"/>
      <c r="CJX19" s="233"/>
      <c r="CJY19" s="233"/>
      <c r="CJZ19" s="233"/>
      <c r="CKA19" s="233"/>
      <c r="CKB19" s="233"/>
      <c r="CKC19" s="233"/>
      <c r="CKD19" s="232"/>
      <c r="CKE19" s="233"/>
      <c r="CKF19" s="233"/>
      <c r="CKG19" s="233"/>
      <c r="CKH19" s="233"/>
      <c r="CKI19" s="233"/>
      <c r="CKJ19" s="233"/>
      <c r="CKK19" s="232"/>
      <c r="CKL19" s="233"/>
      <c r="CKM19" s="233"/>
      <c r="CKN19" s="233"/>
      <c r="CKO19" s="233"/>
      <c r="CKP19" s="233"/>
      <c r="CKQ19" s="233"/>
      <c r="CKR19" s="232"/>
      <c r="CKS19" s="233"/>
      <c r="CKT19" s="233"/>
      <c r="CKU19" s="233"/>
      <c r="CKV19" s="233"/>
      <c r="CKW19" s="233"/>
      <c r="CKX19" s="233"/>
      <c r="CKY19" s="232"/>
      <c r="CKZ19" s="233"/>
      <c r="CLA19" s="233"/>
      <c r="CLB19" s="233"/>
      <c r="CLC19" s="233"/>
      <c r="CLD19" s="233"/>
      <c r="CLE19" s="233"/>
      <c r="CLF19" s="232"/>
      <c r="CLG19" s="233"/>
      <c r="CLH19" s="233"/>
      <c r="CLI19" s="233"/>
      <c r="CLJ19" s="233"/>
      <c r="CLK19" s="233"/>
      <c r="CLL19" s="233"/>
      <c r="CLM19" s="232"/>
      <c r="CLN19" s="233"/>
      <c r="CLO19" s="233"/>
      <c r="CLP19" s="233"/>
      <c r="CLQ19" s="233"/>
      <c r="CLR19" s="233"/>
      <c r="CLS19" s="233"/>
      <c r="CLT19" s="232"/>
      <c r="CLU19" s="233"/>
      <c r="CLV19" s="233"/>
      <c r="CLW19" s="233"/>
      <c r="CLX19" s="233"/>
      <c r="CLY19" s="233"/>
      <c r="CLZ19" s="233"/>
      <c r="CMA19" s="232"/>
      <c r="CMB19" s="233"/>
      <c r="CMC19" s="233"/>
      <c r="CMD19" s="233"/>
      <c r="CME19" s="233"/>
      <c r="CMF19" s="233"/>
      <c r="CMG19" s="233"/>
      <c r="CMH19" s="232"/>
      <c r="CMI19" s="233"/>
      <c r="CMJ19" s="233"/>
      <c r="CMK19" s="233"/>
      <c r="CML19" s="233"/>
      <c r="CMM19" s="233"/>
      <c r="CMN19" s="233"/>
      <c r="CMO19" s="232"/>
      <c r="CMP19" s="233"/>
      <c r="CMQ19" s="233"/>
      <c r="CMR19" s="233"/>
      <c r="CMS19" s="233"/>
      <c r="CMT19" s="233"/>
      <c r="CMU19" s="233"/>
      <c r="CMV19" s="232"/>
      <c r="CMW19" s="233"/>
      <c r="CMX19" s="233"/>
      <c r="CMY19" s="233"/>
      <c r="CMZ19" s="233"/>
      <c r="CNA19" s="233"/>
      <c r="CNB19" s="233"/>
      <c r="CNC19" s="232"/>
      <c r="CND19" s="233"/>
      <c r="CNE19" s="233"/>
      <c r="CNF19" s="233"/>
      <c r="CNG19" s="233"/>
      <c r="CNH19" s="233"/>
      <c r="CNI19" s="233"/>
      <c r="CNJ19" s="232"/>
      <c r="CNK19" s="233"/>
      <c r="CNL19" s="233"/>
      <c r="CNM19" s="233"/>
      <c r="CNN19" s="233"/>
      <c r="CNO19" s="233"/>
      <c r="CNP19" s="233"/>
      <c r="CNQ19" s="232"/>
      <c r="CNR19" s="233"/>
      <c r="CNS19" s="233"/>
      <c r="CNT19" s="233"/>
      <c r="CNU19" s="233"/>
      <c r="CNV19" s="233"/>
      <c r="CNW19" s="233"/>
      <c r="CNX19" s="232"/>
      <c r="CNY19" s="233"/>
      <c r="CNZ19" s="233"/>
      <c r="COA19" s="233"/>
      <c r="COB19" s="233"/>
      <c r="COC19" s="233"/>
      <c r="COD19" s="233"/>
      <c r="COE19" s="232"/>
      <c r="COF19" s="233"/>
      <c r="COG19" s="233"/>
      <c r="COH19" s="233"/>
      <c r="COI19" s="233"/>
      <c r="COJ19" s="233"/>
      <c r="COK19" s="233"/>
      <c r="COL19" s="232"/>
      <c r="COM19" s="233"/>
      <c r="CON19" s="233"/>
      <c r="COO19" s="233"/>
      <c r="COP19" s="233"/>
      <c r="COQ19" s="233"/>
      <c r="COR19" s="233"/>
      <c r="COS19" s="232"/>
      <c r="COT19" s="233"/>
      <c r="COU19" s="233"/>
      <c r="COV19" s="233"/>
      <c r="COW19" s="233"/>
      <c r="COX19" s="233"/>
      <c r="COY19" s="233"/>
      <c r="COZ19" s="232"/>
      <c r="CPA19" s="233"/>
      <c r="CPB19" s="233"/>
      <c r="CPC19" s="233"/>
      <c r="CPD19" s="233"/>
      <c r="CPE19" s="233"/>
      <c r="CPF19" s="233"/>
      <c r="CPG19" s="232"/>
      <c r="CPH19" s="233"/>
      <c r="CPI19" s="233"/>
      <c r="CPJ19" s="233"/>
      <c r="CPK19" s="233"/>
      <c r="CPL19" s="233"/>
      <c r="CPM19" s="233"/>
      <c r="CPN19" s="232"/>
      <c r="CPO19" s="233"/>
      <c r="CPP19" s="233"/>
      <c r="CPQ19" s="233"/>
      <c r="CPR19" s="233"/>
      <c r="CPS19" s="233"/>
      <c r="CPT19" s="233"/>
      <c r="CPU19" s="232"/>
      <c r="CPV19" s="233"/>
      <c r="CPW19" s="233"/>
      <c r="CPX19" s="233"/>
      <c r="CPY19" s="233"/>
      <c r="CPZ19" s="233"/>
      <c r="CQA19" s="233"/>
      <c r="CQB19" s="232"/>
      <c r="CQC19" s="233"/>
      <c r="CQD19" s="233"/>
      <c r="CQE19" s="233"/>
      <c r="CQF19" s="233"/>
      <c r="CQG19" s="233"/>
      <c r="CQH19" s="233"/>
      <c r="CQI19" s="232"/>
      <c r="CQJ19" s="233"/>
      <c r="CQK19" s="233"/>
      <c r="CQL19" s="233"/>
      <c r="CQM19" s="233"/>
      <c r="CQN19" s="233"/>
      <c r="CQO19" s="233"/>
      <c r="CQP19" s="232"/>
      <c r="CQQ19" s="233"/>
      <c r="CQR19" s="233"/>
      <c r="CQS19" s="233"/>
      <c r="CQT19" s="233"/>
      <c r="CQU19" s="233"/>
      <c r="CQV19" s="233"/>
      <c r="CQW19" s="232"/>
      <c r="CQX19" s="233"/>
      <c r="CQY19" s="233"/>
      <c r="CQZ19" s="233"/>
      <c r="CRA19" s="233"/>
      <c r="CRB19" s="233"/>
      <c r="CRC19" s="233"/>
      <c r="CRD19" s="232"/>
      <c r="CRE19" s="233"/>
      <c r="CRF19" s="233"/>
      <c r="CRG19" s="233"/>
      <c r="CRH19" s="233"/>
      <c r="CRI19" s="233"/>
      <c r="CRJ19" s="233"/>
      <c r="CRK19" s="232"/>
      <c r="CRL19" s="233"/>
      <c r="CRM19" s="233"/>
      <c r="CRN19" s="233"/>
      <c r="CRO19" s="233"/>
      <c r="CRP19" s="233"/>
      <c r="CRQ19" s="233"/>
      <c r="CRR19" s="232"/>
      <c r="CRS19" s="233"/>
      <c r="CRT19" s="233"/>
      <c r="CRU19" s="233"/>
      <c r="CRV19" s="233"/>
      <c r="CRW19" s="233"/>
      <c r="CRX19" s="233"/>
      <c r="CRY19" s="232"/>
      <c r="CRZ19" s="233"/>
      <c r="CSA19" s="233"/>
      <c r="CSB19" s="233"/>
      <c r="CSC19" s="233"/>
      <c r="CSD19" s="233"/>
      <c r="CSE19" s="233"/>
      <c r="CSF19" s="232"/>
      <c r="CSG19" s="233"/>
      <c r="CSH19" s="233"/>
      <c r="CSI19" s="233"/>
      <c r="CSJ19" s="233"/>
      <c r="CSK19" s="233"/>
      <c r="CSL19" s="233"/>
      <c r="CSM19" s="232"/>
      <c r="CSN19" s="233"/>
      <c r="CSO19" s="233"/>
      <c r="CSP19" s="233"/>
      <c r="CSQ19" s="233"/>
      <c r="CSR19" s="233"/>
      <c r="CSS19" s="233"/>
      <c r="CST19" s="232"/>
      <c r="CSU19" s="233"/>
      <c r="CSV19" s="233"/>
      <c r="CSW19" s="233"/>
      <c r="CSX19" s="233"/>
      <c r="CSY19" s="233"/>
      <c r="CSZ19" s="233"/>
      <c r="CTA19" s="232"/>
      <c r="CTB19" s="233"/>
      <c r="CTC19" s="233"/>
      <c r="CTD19" s="233"/>
      <c r="CTE19" s="233"/>
      <c r="CTF19" s="233"/>
      <c r="CTG19" s="233"/>
      <c r="CTH19" s="232"/>
      <c r="CTI19" s="233"/>
      <c r="CTJ19" s="233"/>
      <c r="CTK19" s="233"/>
      <c r="CTL19" s="233"/>
      <c r="CTM19" s="233"/>
      <c r="CTN19" s="233"/>
      <c r="CTO19" s="232"/>
      <c r="CTP19" s="233"/>
      <c r="CTQ19" s="233"/>
      <c r="CTR19" s="233"/>
      <c r="CTS19" s="233"/>
      <c r="CTT19" s="233"/>
      <c r="CTU19" s="233"/>
      <c r="CTV19" s="232"/>
      <c r="CTW19" s="233"/>
      <c r="CTX19" s="233"/>
      <c r="CTY19" s="233"/>
      <c r="CTZ19" s="233"/>
      <c r="CUA19" s="233"/>
      <c r="CUB19" s="233"/>
      <c r="CUC19" s="232"/>
      <c r="CUD19" s="233"/>
      <c r="CUE19" s="233"/>
      <c r="CUF19" s="233"/>
      <c r="CUG19" s="233"/>
      <c r="CUH19" s="233"/>
      <c r="CUI19" s="233"/>
      <c r="CUJ19" s="232"/>
      <c r="CUK19" s="233"/>
      <c r="CUL19" s="233"/>
      <c r="CUM19" s="233"/>
      <c r="CUN19" s="233"/>
      <c r="CUO19" s="233"/>
      <c r="CUP19" s="233"/>
      <c r="CUQ19" s="232"/>
      <c r="CUR19" s="233"/>
      <c r="CUS19" s="233"/>
      <c r="CUT19" s="233"/>
      <c r="CUU19" s="233"/>
      <c r="CUV19" s="233"/>
      <c r="CUW19" s="233"/>
      <c r="CUX19" s="232"/>
      <c r="CUY19" s="233"/>
      <c r="CUZ19" s="233"/>
      <c r="CVA19" s="233"/>
      <c r="CVB19" s="233"/>
      <c r="CVC19" s="233"/>
      <c r="CVD19" s="233"/>
      <c r="CVE19" s="232"/>
      <c r="CVF19" s="233"/>
      <c r="CVG19" s="233"/>
      <c r="CVH19" s="233"/>
      <c r="CVI19" s="233"/>
      <c r="CVJ19" s="233"/>
      <c r="CVK19" s="233"/>
      <c r="CVL19" s="232"/>
      <c r="CVM19" s="233"/>
      <c r="CVN19" s="233"/>
      <c r="CVO19" s="233"/>
      <c r="CVP19" s="233"/>
      <c r="CVQ19" s="233"/>
      <c r="CVR19" s="233"/>
      <c r="CVS19" s="232"/>
      <c r="CVT19" s="233"/>
      <c r="CVU19" s="233"/>
      <c r="CVV19" s="233"/>
      <c r="CVW19" s="233"/>
      <c r="CVX19" s="233"/>
      <c r="CVY19" s="233"/>
      <c r="CVZ19" s="232"/>
      <c r="CWA19" s="233"/>
      <c r="CWB19" s="233"/>
      <c r="CWC19" s="233"/>
      <c r="CWD19" s="233"/>
      <c r="CWE19" s="233"/>
      <c r="CWF19" s="233"/>
      <c r="CWG19" s="232"/>
      <c r="CWH19" s="233"/>
      <c r="CWI19" s="233"/>
      <c r="CWJ19" s="233"/>
      <c r="CWK19" s="233"/>
      <c r="CWL19" s="233"/>
      <c r="CWM19" s="233"/>
      <c r="CWN19" s="232"/>
      <c r="CWO19" s="233"/>
      <c r="CWP19" s="233"/>
      <c r="CWQ19" s="233"/>
      <c r="CWR19" s="233"/>
      <c r="CWS19" s="233"/>
      <c r="CWT19" s="233"/>
      <c r="CWU19" s="232"/>
      <c r="CWV19" s="233"/>
      <c r="CWW19" s="233"/>
      <c r="CWX19" s="233"/>
      <c r="CWY19" s="233"/>
      <c r="CWZ19" s="233"/>
      <c r="CXA19" s="233"/>
      <c r="CXB19" s="232"/>
      <c r="CXC19" s="233"/>
      <c r="CXD19" s="233"/>
      <c r="CXE19" s="233"/>
      <c r="CXF19" s="233"/>
      <c r="CXG19" s="233"/>
      <c r="CXH19" s="233"/>
      <c r="CXI19" s="232"/>
      <c r="CXJ19" s="233"/>
      <c r="CXK19" s="233"/>
      <c r="CXL19" s="233"/>
      <c r="CXM19" s="233"/>
      <c r="CXN19" s="233"/>
      <c r="CXO19" s="233"/>
      <c r="CXP19" s="232"/>
      <c r="CXQ19" s="233"/>
      <c r="CXR19" s="233"/>
      <c r="CXS19" s="233"/>
      <c r="CXT19" s="233"/>
      <c r="CXU19" s="233"/>
      <c r="CXV19" s="233"/>
      <c r="CXW19" s="232"/>
      <c r="CXX19" s="233"/>
      <c r="CXY19" s="233"/>
      <c r="CXZ19" s="233"/>
      <c r="CYA19" s="233"/>
      <c r="CYB19" s="233"/>
      <c r="CYC19" s="233"/>
      <c r="CYD19" s="232"/>
      <c r="CYE19" s="233"/>
      <c r="CYF19" s="233"/>
      <c r="CYG19" s="233"/>
      <c r="CYH19" s="233"/>
      <c r="CYI19" s="233"/>
      <c r="CYJ19" s="233"/>
      <c r="CYK19" s="232"/>
      <c r="CYL19" s="233"/>
      <c r="CYM19" s="233"/>
      <c r="CYN19" s="233"/>
      <c r="CYO19" s="233"/>
      <c r="CYP19" s="233"/>
      <c r="CYQ19" s="233"/>
      <c r="CYR19" s="232"/>
      <c r="CYS19" s="233"/>
      <c r="CYT19" s="233"/>
      <c r="CYU19" s="233"/>
      <c r="CYV19" s="233"/>
      <c r="CYW19" s="233"/>
      <c r="CYX19" s="233"/>
      <c r="CYY19" s="232"/>
      <c r="CYZ19" s="233"/>
      <c r="CZA19" s="233"/>
      <c r="CZB19" s="233"/>
      <c r="CZC19" s="233"/>
      <c r="CZD19" s="233"/>
      <c r="CZE19" s="233"/>
      <c r="CZF19" s="232"/>
      <c r="CZG19" s="233"/>
      <c r="CZH19" s="233"/>
      <c r="CZI19" s="233"/>
      <c r="CZJ19" s="233"/>
      <c r="CZK19" s="233"/>
      <c r="CZL19" s="233"/>
      <c r="CZM19" s="232"/>
      <c r="CZN19" s="233"/>
      <c r="CZO19" s="233"/>
      <c r="CZP19" s="233"/>
      <c r="CZQ19" s="233"/>
      <c r="CZR19" s="233"/>
      <c r="CZS19" s="233"/>
      <c r="CZT19" s="232"/>
      <c r="CZU19" s="233"/>
      <c r="CZV19" s="233"/>
      <c r="CZW19" s="233"/>
      <c r="CZX19" s="233"/>
      <c r="CZY19" s="233"/>
      <c r="CZZ19" s="233"/>
      <c r="DAA19" s="232"/>
      <c r="DAB19" s="233"/>
      <c r="DAC19" s="233"/>
      <c r="DAD19" s="233"/>
      <c r="DAE19" s="233"/>
      <c r="DAF19" s="233"/>
      <c r="DAG19" s="233"/>
      <c r="DAH19" s="232"/>
      <c r="DAI19" s="233"/>
      <c r="DAJ19" s="233"/>
      <c r="DAK19" s="233"/>
      <c r="DAL19" s="233"/>
      <c r="DAM19" s="233"/>
      <c r="DAN19" s="233"/>
      <c r="DAO19" s="232"/>
      <c r="DAP19" s="233"/>
      <c r="DAQ19" s="233"/>
      <c r="DAR19" s="233"/>
      <c r="DAS19" s="233"/>
      <c r="DAT19" s="233"/>
      <c r="DAU19" s="233"/>
      <c r="DAV19" s="232"/>
      <c r="DAW19" s="233"/>
      <c r="DAX19" s="233"/>
      <c r="DAY19" s="233"/>
      <c r="DAZ19" s="233"/>
      <c r="DBA19" s="233"/>
      <c r="DBB19" s="233"/>
      <c r="DBC19" s="232"/>
      <c r="DBD19" s="233"/>
      <c r="DBE19" s="233"/>
      <c r="DBF19" s="233"/>
      <c r="DBG19" s="233"/>
      <c r="DBH19" s="233"/>
      <c r="DBI19" s="233"/>
      <c r="DBJ19" s="232"/>
      <c r="DBK19" s="233"/>
      <c r="DBL19" s="233"/>
      <c r="DBM19" s="233"/>
      <c r="DBN19" s="233"/>
      <c r="DBO19" s="233"/>
      <c r="DBP19" s="233"/>
      <c r="DBQ19" s="232"/>
      <c r="DBR19" s="233"/>
      <c r="DBS19" s="233"/>
      <c r="DBT19" s="233"/>
      <c r="DBU19" s="233"/>
      <c r="DBV19" s="233"/>
      <c r="DBW19" s="233"/>
      <c r="DBX19" s="232"/>
      <c r="DBY19" s="233"/>
      <c r="DBZ19" s="233"/>
      <c r="DCA19" s="233"/>
      <c r="DCB19" s="233"/>
      <c r="DCC19" s="233"/>
      <c r="DCD19" s="233"/>
      <c r="DCE19" s="232"/>
      <c r="DCF19" s="233"/>
      <c r="DCG19" s="233"/>
      <c r="DCH19" s="233"/>
      <c r="DCI19" s="233"/>
      <c r="DCJ19" s="233"/>
      <c r="DCK19" s="233"/>
      <c r="DCL19" s="232"/>
      <c r="DCM19" s="233"/>
      <c r="DCN19" s="233"/>
      <c r="DCO19" s="233"/>
      <c r="DCP19" s="233"/>
      <c r="DCQ19" s="233"/>
      <c r="DCR19" s="233"/>
      <c r="DCS19" s="232"/>
      <c r="DCT19" s="233"/>
      <c r="DCU19" s="233"/>
      <c r="DCV19" s="233"/>
      <c r="DCW19" s="233"/>
      <c r="DCX19" s="233"/>
      <c r="DCY19" s="233"/>
      <c r="DCZ19" s="232"/>
      <c r="DDA19" s="233"/>
      <c r="DDB19" s="233"/>
      <c r="DDC19" s="233"/>
      <c r="DDD19" s="233"/>
      <c r="DDE19" s="233"/>
      <c r="DDF19" s="233"/>
      <c r="DDG19" s="232"/>
      <c r="DDH19" s="233"/>
      <c r="DDI19" s="233"/>
      <c r="DDJ19" s="233"/>
      <c r="DDK19" s="233"/>
      <c r="DDL19" s="233"/>
      <c r="DDM19" s="233"/>
      <c r="DDN19" s="232"/>
      <c r="DDO19" s="233"/>
      <c r="DDP19" s="233"/>
      <c r="DDQ19" s="233"/>
      <c r="DDR19" s="233"/>
      <c r="DDS19" s="233"/>
      <c r="DDT19" s="233"/>
      <c r="DDU19" s="232"/>
      <c r="DDV19" s="233"/>
      <c r="DDW19" s="233"/>
      <c r="DDX19" s="233"/>
      <c r="DDY19" s="233"/>
      <c r="DDZ19" s="233"/>
      <c r="DEA19" s="233"/>
      <c r="DEB19" s="232"/>
      <c r="DEC19" s="233"/>
      <c r="DED19" s="233"/>
      <c r="DEE19" s="233"/>
      <c r="DEF19" s="233"/>
      <c r="DEG19" s="233"/>
      <c r="DEH19" s="233"/>
      <c r="DEI19" s="232"/>
      <c r="DEJ19" s="233"/>
      <c r="DEK19" s="233"/>
      <c r="DEL19" s="233"/>
      <c r="DEM19" s="233"/>
      <c r="DEN19" s="233"/>
      <c r="DEO19" s="233"/>
      <c r="DEP19" s="232"/>
      <c r="DEQ19" s="233"/>
      <c r="DER19" s="233"/>
      <c r="DES19" s="233"/>
      <c r="DET19" s="233"/>
      <c r="DEU19" s="233"/>
      <c r="DEV19" s="233"/>
      <c r="DEW19" s="232"/>
      <c r="DEX19" s="233"/>
      <c r="DEY19" s="233"/>
      <c r="DEZ19" s="233"/>
      <c r="DFA19" s="233"/>
      <c r="DFB19" s="233"/>
      <c r="DFC19" s="233"/>
      <c r="DFD19" s="232"/>
      <c r="DFE19" s="233"/>
      <c r="DFF19" s="233"/>
      <c r="DFG19" s="233"/>
      <c r="DFH19" s="233"/>
      <c r="DFI19" s="233"/>
      <c r="DFJ19" s="233"/>
      <c r="DFK19" s="232"/>
      <c r="DFL19" s="233"/>
      <c r="DFM19" s="233"/>
      <c r="DFN19" s="233"/>
      <c r="DFO19" s="233"/>
      <c r="DFP19" s="233"/>
      <c r="DFQ19" s="233"/>
      <c r="DFR19" s="232"/>
      <c r="DFS19" s="233"/>
      <c r="DFT19" s="233"/>
      <c r="DFU19" s="233"/>
      <c r="DFV19" s="233"/>
      <c r="DFW19" s="233"/>
      <c r="DFX19" s="233"/>
      <c r="DFY19" s="232"/>
      <c r="DFZ19" s="233"/>
      <c r="DGA19" s="233"/>
      <c r="DGB19" s="233"/>
      <c r="DGC19" s="233"/>
      <c r="DGD19" s="233"/>
      <c r="DGE19" s="233"/>
      <c r="DGF19" s="232"/>
      <c r="DGG19" s="233"/>
      <c r="DGH19" s="233"/>
      <c r="DGI19" s="233"/>
      <c r="DGJ19" s="233"/>
      <c r="DGK19" s="233"/>
      <c r="DGL19" s="233"/>
      <c r="DGM19" s="232"/>
      <c r="DGN19" s="233"/>
      <c r="DGO19" s="233"/>
      <c r="DGP19" s="233"/>
      <c r="DGQ19" s="233"/>
      <c r="DGR19" s="233"/>
      <c r="DGS19" s="233"/>
      <c r="DGT19" s="232"/>
      <c r="DGU19" s="233"/>
      <c r="DGV19" s="233"/>
      <c r="DGW19" s="233"/>
      <c r="DGX19" s="233"/>
      <c r="DGY19" s="233"/>
      <c r="DGZ19" s="233"/>
      <c r="DHA19" s="232"/>
      <c r="DHB19" s="233"/>
      <c r="DHC19" s="233"/>
      <c r="DHD19" s="233"/>
      <c r="DHE19" s="233"/>
      <c r="DHF19" s="233"/>
      <c r="DHG19" s="233"/>
      <c r="DHH19" s="232"/>
      <c r="DHI19" s="233"/>
      <c r="DHJ19" s="233"/>
      <c r="DHK19" s="233"/>
      <c r="DHL19" s="233"/>
      <c r="DHM19" s="233"/>
      <c r="DHN19" s="233"/>
      <c r="DHO19" s="232"/>
      <c r="DHP19" s="233"/>
      <c r="DHQ19" s="233"/>
      <c r="DHR19" s="233"/>
      <c r="DHS19" s="233"/>
      <c r="DHT19" s="233"/>
      <c r="DHU19" s="233"/>
      <c r="DHV19" s="232"/>
      <c r="DHW19" s="233"/>
      <c r="DHX19" s="233"/>
      <c r="DHY19" s="233"/>
      <c r="DHZ19" s="233"/>
      <c r="DIA19" s="233"/>
      <c r="DIB19" s="233"/>
      <c r="DIC19" s="232"/>
      <c r="DID19" s="233"/>
      <c r="DIE19" s="233"/>
      <c r="DIF19" s="233"/>
      <c r="DIG19" s="233"/>
      <c r="DIH19" s="233"/>
      <c r="DII19" s="233"/>
      <c r="DIJ19" s="232"/>
      <c r="DIK19" s="233"/>
      <c r="DIL19" s="233"/>
      <c r="DIM19" s="233"/>
      <c r="DIN19" s="233"/>
      <c r="DIO19" s="233"/>
      <c r="DIP19" s="233"/>
      <c r="DIQ19" s="232"/>
      <c r="DIR19" s="233"/>
      <c r="DIS19" s="233"/>
      <c r="DIT19" s="233"/>
      <c r="DIU19" s="233"/>
      <c r="DIV19" s="233"/>
      <c r="DIW19" s="233"/>
      <c r="DIX19" s="232"/>
      <c r="DIY19" s="233"/>
      <c r="DIZ19" s="233"/>
      <c r="DJA19" s="233"/>
      <c r="DJB19" s="233"/>
      <c r="DJC19" s="233"/>
      <c r="DJD19" s="233"/>
      <c r="DJE19" s="232"/>
      <c r="DJF19" s="233"/>
      <c r="DJG19" s="233"/>
      <c r="DJH19" s="233"/>
      <c r="DJI19" s="233"/>
      <c r="DJJ19" s="233"/>
      <c r="DJK19" s="233"/>
      <c r="DJL19" s="232"/>
      <c r="DJM19" s="233"/>
      <c r="DJN19" s="233"/>
      <c r="DJO19" s="233"/>
      <c r="DJP19" s="233"/>
      <c r="DJQ19" s="233"/>
      <c r="DJR19" s="233"/>
      <c r="DJS19" s="232"/>
      <c r="DJT19" s="233"/>
      <c r="DJU19" s="233"/>
      <c r="DJV19" s="233"/>
      <c r="DJW19" s="233"/>
      <c r="DJX19" s="233"/>
      <c r="DJY19" s="233"/>
      <c r="DJZ19" s="232"/>
      <c r="DKA19" s="233"/>
      <c r="DKB19" s="233"/>
      <c r="DKC19" s="233"/>
      <c r="DKD19" s="233"/>
      <c r="DKE19" s="233"/>
      <c r="DKF19" s="233"/>
      <c r="DKG19" s="232"/>
      <c r="DKH19" s="233"/>
      <c r="DKI19" s="233"/>
      <c r="DKJ19" s="233"/>
      <c r="DKK19" s="233"/>
      <c r="DKL19" s="233"/>
      <c r="DKM19" s="233"/>
      <c r="DKN19" s="232"/>
      <c r="DKO19" s="233"/>
      <c r="DKP19" s="233"/>
      <c r="DKQ19" s="233"/>
      <c r="DKR19" s="233"/>
      <c r="DKS19" s="233"/>
      <c r="DKT19" s="233"/>
      <c r="DKU19" s="232"/>
      <c r="DKV19" s="233"/>
      <c r="DKW19" s="233"/>
      <c r="DKX19" s="233"/>
      <c r="DKY19" s="233"/>
      <c r="DKZ19" s="233"/>
      <c r="DLA19" s="233"/>
      <c r="DLB19" s="232"/>
      <c r="DLC19" s="233"/>
      <c r="DLD19" s="233"/>
      <c r="DLE19" s="233"/>
      <c r="DLF19" s="233"/>
      <c r="DLG19" s="233"/>
      <c r="DLH19" s="233"/>
      <c r="DLI19" s="232"/>
      <c r="DLJ19" s="233"/>
      <c r="DLK19" s="233"/>
      <c r="DLL19" s="233"/>
      <c r="DLM19" s="233"/>
      <c r="DLN19" s="233"/>
      <c r="DLO19" s="233"/>
      <c r="DLP19" s="232"/>
      <c r="DLQ19" s="233"/>
      <c r="DLR19" s="233"/>
      <c r="DLS19" s="233"/>
      <c r="DLT19" s="233"/>
      <c r="DLU19" s="233"/>
      <c r="DLV19" s="233"/>
      <c r="DLW19" s="232"/>
      <c r="DLX19" s="233"/>
      <c r="DLY19" s="233"/>
      <c r="DLZ19" s="233"/>
      <c r="DMA19" s="233"/>
      <c r="DMB19" s="233"/>
      <c r="DMC19" s="233"/>
      <c r="DMD19" s="232"/>
      <c r="DME19" s="233"/>
      <c r="DMF19" s="233"/>
      <c r="DMG19" s="233"/>
      <c r="DMH19" s="233"/>
      <c r="DMI19" s="233"/>
      <c r="DMJ19" s="233"/>
      <c r="DMK19" s="232"/>
      <c r="DML19" s="233"/>
      <c r="DMM19" s="233"/>
      <c r="DMN19" s="233"/>
      <c r="DMO19" s="233"/>
      <c r="DMP19" s="233"/>
      <c r="DMQ19" s="233"/>
      <c r="DMR19" s="232"/>
      <c r="DMS19" s="233"/>
      <c r="DMT19" s="233"/>
      <c r="DMU19" s="233"/>
      <c r="DMV19" s="233"/>
      <c r="DMW19" s="233"/>
      <c r="DMX19" s="233"/>
      <c r="DMY19" s="232"/>
      <c r="DMZ19" s="233"/>
      <c r="DNA19" s="233"/>
      <c r="DNB19" s="233"/>
      <c r="DNC19" s="233"/>
      <c r="DND19" s="233"/>
      <c r="DNE19" s="233"/>
      <c r="DNF19" s="232"/>
      <c r="DNG19" s="233"/>
      <c r="DNH19" s="233"/>
      <c r="DNI19" s="233"/>
      <c r="DNJ19" s="233"/>
      <c r="DNK19" s="233"/>
      <c r="DNL19" s="233"/>
      <c r="DNM19" s="232"/>
      <c r="DNN19" s="233"/>
      <c r="DNO19" s="233"/>
      <c r="DNP19" s="233"/>
      <c r="DNQ19" s="233"/>
      <c r="DNR19" s="233"/>
      <c r="DNS19" s="233"/>
      <c r="DNT19" s="232"/>
      <c r="DNU19" s="233"/>
      <c r="DNV19" s="233"/>
      <c r="DNW19" s="233"/>
      <c r="DNX19" s="233"/>
      <c r="DNY19" s="233"/>
      <c r="DNZ19" s="233"/>
      <c r="DOA19" s="232"/>
      <c r="DOB19" s="233"/>
      <c r="DOC19" s="233"/>
      <c r="DOD19" s="233"/>
      <c r="DOE19" s="233"/>
      <c r="DOF19" s="233"/>
      <c r="DOG19" s="233"/>
      <c r="DOH19" s="232"/>
      <c r="DOI19" s="233"/>
      <c r="DOJ19" s="233"/>
      <c r="DOK19" s="233"/>
      <c r="DOL19" s="233"/>
      <c r="DOM19" s="233"/>
      <c r="DON19" s="233"/>
      <c r="DOO19" s="232"/>
      <c r="DOP19" s="233"/>
      <c r="DOQ19" s="233"/>
      <c r="DOR19" s="233"/>
      <c r="DOS19" s="233"/>
      <c r="DOT19" s="233"/>
      <c r="DOU19" s="233"/>
      <c r="DOV19" s="232"/>
      <c r="DOW19" s="233"/>
      <c r="DOX19" s="233"/>
      <c r="DOY19" s="233"/>
      <c r="DOZ19" s="233"/>
      <c r="DPA19" s="233"/>
      <c r="DPB19" s="233"/>
      <c r="DPC19" s="232"/>
      <c r="DPD19" s="233"/>
      <c r="DPE19" s="233"/>
      <c r="DPF19" s="233"/>
      <c r="DPG19" s="233"/>
      <c r="DPH19" s="233"/>
      <c r="DPI19" s="233"/>
      <c r="DPJ19" s="232"/>
      <c r="DPK19" s="233"/>
      <c r="DPL19" s="233"/>
      <c r="DPM19" s="233"/>
      <c r="DPN19" s="233"/>
      <c r="DPO19" s="233"/>
      <c r="DPP19" s="233"/>
      <c r="DPQ19" s="232"/>
      <c r="DPR19" s="233"/>
      <c r="DPS19" s="233"/>
      <c r="DPT19" s="233"/>
      <c r="DPU19" s="233"/>
      <c r="DPV19" s="233"/>
      <c r="DPW19" s="233"/>
      <c r="DPX19" s="232"/>
      <c r="DPY19" s="233"/>
      <c r="DPZ19" s="233"/>
      <c r="DQA19" s="233"/>
      <c r="DQB19" s="233"/>
      <c r="DQC19" s="233"/>
      <c r="DQD19" s="233"/>
      <c r="DQE19" s="232"/>
      <c r="DQF19" s="233"/>
      <c r="DQG19" s="233"/>
      <c r="DQH19" s="233"/>
      <c r="DQI19" s="233"/>
      <c r="DQJ19" s="233"/>
      <c r="DQK19" s="233"/>
      <c r="DQL19" s="232"/>
      <c r="DQM19" s="233"/>
      <c r="DQN19" s="233"/>
      <c r="DQO19" s="233"/>
      <c r="DQP19" s="233"/>
      <c r="DQQ19" s="233"/>
      <c r="DQR19" s="233"/>
      <c r="DQS19" s="232"/>
      <c r="DQT19" s="233"/>
      <c r="DQU19" s="233"/>
      <c r="DQV19" s="233"/>
      <c r="DQW19" s="233"/>
      <c r="DQX19" s="233"/>
      <c r="DQY19" s="233"/>
      <c r="DQZ19" s="232"/>
      <c r="DRA19" s="233"/>
      <c r="DRB19" s="233"/>
      <c r="DRC19" s="233"/>
      <c r="DRD19" s="233"/>
      <c r="DRE19" s="233"/>
      <c r="DRF19" s="233"/>
      <c r="DRG19" s="232"/>
      <c r="DRH19" s="233"/>
      <c r="DRI19" s="233"/>
      <c r="DRJ19" s="233"/>
      <c r="DRK19" s="233"/>
      <c r="DRL19" s="233"/>
      <c r="DRM19" s="233"/>
      <c r="DRN19" s="232"/>
      <c r="DRO19" s="233"/>
      <c r="DRP19" s="233"/>
      <c r="DRQ19" s="233"/>
      <c r="DRR19" s="233"/>
      <c r="DRS19" s="233"/>
      <c r="DRT19" s="233"/>
      <c r="DRU19" s="232"/>
      <c r="DRV19" s="233"/>
      <c r="DRW19" s="233"/>
      <c r="DRX19" s="233"/>
      <c r="DRY19" s="233"/>
      <c r="DRZ19" s="233"/>
      <c r="DSA19" s="233"/>
      <c r="DSB19" s="232"/>
      <c r="DSC19" s="233"/>
      <c r="DSD19" s="233"/>
      <c r="DSE19" s="233"/>
      <c r="DSF19" s="233"/>
      <c r="DSG19" s="233"/>
      <c r="DSH19" s="233"/>
      <c r="DSI19" s="232"/>
      <c r="DSJ19" s="233"/>
      <c r="DSK19" s="233"/>
      <c r="DSL19" s="233"/>
      <c r="DSM19" s="233"/>
      <c r="DSN19" s="233"/>
      <c r="DSO19" s="233"/>
      <c r="DSP19" s="232"/>
      <c r="DSQ19" s="233"/>
      <c r="DSR19" s="233"/>
      <c r="DSS19" s="233"/>
      <c r="DST19" s="233"/>
      <c r="DSU19" s="233"/>
      <c r="DSV19" s="233"/>
      <c r="DSW19" s="232"/>
      <c r="DSX19" s="233"/>
      <c r="DSY19" s="233"/>
      <c r="DSZ19" s="233"/>
      <c r="DTA19" s="233"/>
      <c r="DTB19" s="233"/>
      <c r="DTC19" s="233"/>
      <c r="DTD19" s="232"/>
      <c r="DTE19" s="233"/>
      <c r="DTF19" s="233"/>
      <c r="DTG19" s="233"/>
      <c r="DTH19" s="233"/>
      <c r="DTI19" s="233"/>
      <c r="DTJ19" s="233"/>
      <c r="DTK19" s="232"/>
      <c r="DTL19" s="233"/>
      <c r="DTM19" s="233"/>
      <c r="DTN19" s="233"/>
      <c r="DTO19" s="233"/>
      <c r="DTP19" s="233"/>
      <c r="DTQ19" s="233"/>
      <c r="DTR19" s="232"/>
      <c r="DTS19" s="233"/>
      <c r="DTT19" s="233"/>
      <c r="DTU19" s="233"/>
      <c r="DTV19" s="233"/>
      <c r="DTW19" s="233"/>
      <c r="DTX19" s="233"/>
      <c r="DTY19" s="232"/>
      <c r="DTZ19" s="233"/>
      <c r="DUA19" s="233"/>
      <c r="DUB19" s="233"/>
      <c r="DUC19" s="233"/>
      <c r="DUD19" s="233"/>
      <c r="DUE19" s="233"/>
      <c r="DUF19" s="232"/>
      <c r="DUG19" s="233"/>
      <c r="DUH19" s="233"/>
      <c r="DUI19" s="233"/>
      <c r="DUJ19" s="233"/>
      <c r="DUK19" s="233"/>
      <c r="DUL19" s="233"/>
      <c r="DUM19" s="232"/>
      <c r="DUN19" s="233"/>
      <c r="DUO19" s="233"/>
      <c r="DUP19" s="233"/>
      <c r="DUQ19" s="233"/>
      <c r="DUR19" s="233"/>
      <c r="DUS19" s="233"/>
      <c r="DUT19" s="232"/>
      <c r="DUU19" s="233"/>
      <c r="DUV19" s="233"/>
      <c r="DUW19" s="233"/>
      <c r="DUX19" s="233"/>
      <c r="DUY19" s="233"/>
      <c r="DUZ19" s="233"/>
      <c r="DVA19" s="232"/>
      <c r="DVB19" s="233"/>
      <c r="DVC19" s="233"/>
      <c r="DVD19" s="233"/>
      <c r="DVE19" s="233"/>
      <c r="DVF19" s="233"/>
      <c r="DVG19" s="233"/>
      <c r="DVH19" s="232"/>
      <c r="DVI19" s="233"/>
      <c r="DVJ19" s="233"/>
      <c r="DVK19" s="233"/>
      <c r="DVL19" s="233"/>
      <c r="DVM19" s="233"/>
      <c r="DVN19" s="233"/>
      <c r="DVO19" s="232"/>
      <c r="DVP19" s="233"/>
      <c r="DVQ19" s="233"/>
      <c r="DVR19" s="233"/>
      <c r="DVS19" s="233"/>
      <c r="DVT19" s="233"/>
      <c r="DVU19" s="233"/>
      <c r="DVV19" s="232"/>
      <c r="DVW19" s="233"/>
      <c r="DVX19" s="233"/>
      <c r="DVY19" s="233"/>
      <c r="DVZ19" s="233"/>
      <c r="DWA19" s="233"/>
      <c r="DWB19" s="233"/>
      <c r="DWC19" s="232"/>
      <c r="DWD19" s="233"/>
      <c r="DWE19" s="233"/>
      <c r="DWF19" s="233"/>
      <c r="DWG19" s="233"/>
      <c r="DWH19" s="233"/>
      <c r="DWI19" s="233"/>
      <c r="DWJ19" s="232"/>
      <c r="DWK19" s="233"/>
      <c r="DWL19" s="233"/>
      <c r="DWM19" s="233"/>
      <c r="DWN19" s="233"/>
      <c r="DWO19" s="233"/>
      <c r="DWP19" s="233"/>
      <c r="DWQ19" s="232"/>
      <c r="DWR19" s="233"/>
      <c r="DWS19" s="233"/>
      <c r="DWT19" s="233"/>
      <c r="DWU19" s="233"/>
      <c r="DWV19" s="233"/>
      <c r="DWW19" s="233"/>
      <c r="DWX19" s="232"/>
      <c r="DWY19" s="233"/>
      <c r="DWZ19" s="233"/>
      <c r="DXA19" s="233"/>
      <c r="DXB19" s="233"/>
      <c r="DXC19" s="233"/>
      <c r="DXD19" s="233"/>
      <c r="DXE19" s="232"/>
      <c r="DXF19" s="233"/>
      <c r="DXG19" s="233"/>
      <c r="DXH19" s="233"/>
      <c r="DXI19" s="233"/>
      <c r="DXJ19" s="233"/>
      <c r="DXK19" s="233"/>
      <c r="DXL19" s="232"/>
      <c r="DXM19" s="233"/>
      <c r="DXN19" s="233"/>
      <c r="DXO19" s="233"/>
      <c r="DXP19" s="233"/>
      <c r="DXQ19" s="233"/>
      <c r="DXR19" s="233"/>
      <c r="DXS19" s="232"/>
      <c r="DXT19" s="233"/>
      <c r="DXU19" s="233"/>
      <c r="DXV19" s="233"/>
      <c r="DXW19" s="233"/>
      <c r="DXX19" s="233"/>
      <c r="DXY19" s="233"/>
      <c r="DXZ19" s="232"/>
      <c r="DYA19" s="233"/>
      <c r="DYB19" s="233"/>
      <c r="DYC19" s="233"/>
      <c r="DYD19" s="233"/>
      <c r="DYE19" s="233"/>
      <c r="DYF19" s="233"/>
      <c r="DYG19" s="232"/>
      <c r="DYH19" s="233"/>
      <c r="DYI19" s="233"/>
      <c r="DYJ19" s="233"/>
      <c r="DYK19" s="233"/>
      <c r="DYL19" s="233"/>
      <c r="DYM19" s="233"/>
      <c r="DYN19" s="232"/>
      <c r="DYO19" s="233"/>
      <c r="DYP19" s="233"/>
      <c r="DYQ19" s="233"/>
      <c r="DYR19" s="233"/>
      <c r="DYS19" s="233"/>
      <c r="DYT19" s="233"/>
      <c r="DYU19" s="232"/>
      <c r="DYV19" s="233"/>
      <c r="DYW19" s="233"/>
      <c r="DYX19" s="233"/>
      <c r="DYY19" s="233"/>
      <c r="DYZ19" s="233"/>
      <c r="DZA19" s="233"/>
      <c r="DZB19" s="232"/>
      <c r="DZC19" s="233"/>
      <c r="DZD19" s="233"/>
      <c r="DZE19" s="233"/>
      <c r="DZF19" s="233"/>
      <c r="DZG19" s="233"/>
      <c r="DZH19" s="233"/>
      <c r="DZI19" s="232"/>
      <c r="DZJ19" s="233"/>
      <c r="DZK19" s="233"/>
      <c r="DZL19" s="233"/>
      <c r="DZM19" s="233"/>
      <c r="DZN19" s="233"/>
      <c r="DZO19" s="233"/>
      <c r="DZP19" s="232"/>
      <c r="DZQ19" s="233"/>
      <c r="DZR19" s="233"/>
      <c r="DZS19" s="233"/>
      <c r="DZT19" s="233"/>
      <c r="DZU19" s="233"/>
      <c r="DZV19" s="233"/>
      <c r="DZW19" s="232"/>
      <c r="DZX19" s="233"/>
      <c r="DZY19" s="233"/>
      <c r="DZZ19" s="233"/>
      <c r="EAA19" s="233"/>
      <c r="EAB19" s="233"/>
      <c r="EAC19" s="233"/>
      <c r="EAD19" s="232"/>
      <c r="EAE19" s="233"/>
      <c r="EAF19" s="233"/>
      <c r="EAG19" s="233"/>
      <c r="EAH19" s="233"/>
      <c r="EAI19" s="233"/>
      <c r="EAJ19" s="233"/>
      <c r="EAK19" s="232"/>
      <c r="EAL19" s="233"/>
      <c r="EAM19" s="233"/>
      <c r="EAN19" s="233"/>
      <c r="EAO19" s="233"/>
      <c r="EAP19" s="233"/>
      <c r="EAQ19" s="233"/>
      <c r="EAR19" s="232"/>
      <c r="EAS19" s="233"/>
      <c r="EAT19" s="233"/>
      <c r="EAU19" s="233"/>
      <c r="EAV19" s="233"/>
      <c r="EAW19" s="233"/>
      <c r="EAX19" s="233"/>
      <c r="EAY19" s="232"/>
      <c r="EAZ19" s="233"/>
      <c r="EBA19" s="233"/>
      <c r="EBB19" s="233"/>
      <c r="EBC19" s="233"/>
      <c r="EBD19" s="233"/>
      <c r="EBE19" s="233"/>
      <c r="EBF19" s="232"/>
      <c r="EBG19" s="233"/>
      <c r="EBH19" s="233"/>
      <c r="EBI19" s="233"/>
      <c r="EBJ19" s="233"/>
      <c r="EBK19" s="233"/>
      <c r="EBL19" s="233"/>
      <c r="EBM19" s="232"/>
      <c r="EBN19" s="233"/>
      <c r="EBO19" s="233"/>
      <c r="EBP19" s="233"/>
      <c r="EBQ19" s="233"/>
      <c r="EBR19" s="233"/>
      <c r="EBS19" s="233"/>
      <c r="EBT19" s="232"/>
      <c r="EBU19" s="233"/>
      <c r="EBV19" s="233"/>
      <c r="EBW19" s="233"/>
      <c r="EBX19" s="233"/>
      <c r="EBY19" s="233"/>
      <c r="EBZ19" s="233"/>
      <c r="ECA19" s="232"/>
      <c r="ECB19" s="233"/>
      <c r="ECC19" s="233"/>
      <c r="ECD19" s="233"/>
      <c r="ECE19" s="233"/>
      <c r="ECF19" s="233"/>
      <c r="ECG19" s="233"/>
      <c r="ECH19" s="232"/>
      <c r="ECI19" s="233"/>
      <c r="ECJ19" s="233"/>
      <c r="ECK19" s="233"/>
      <c r="ECL19" s="233"/>
      <c r="ECM19" s="233"/>
      <c r="ECN19" s="233"/>
      <c r="ECO19" s="232"/>
      <c r="ECP19" s="233"/>
      <c r="ECQ19" s="233"/>
      <c r="ECR19" s="233"/>
      <c r="ECS19" s="233"/>
      <c r="ECT19" s="233"/>
      <c r="ECU19" s="233"/>
      <c r="ECV19" s="232"/>
      <c r="ECW19" s="233"/>
      <c r="ECX19" s="233"/>
      <c r="ECY19" s="233"/>
      <c r="ECZ19" s="233"/>
      <c r="EDA19" s="233"/>
      <c r="EDB19" s="233"/>
      <c r="EDC19" s="232"/>
      <c r="EDD19" s="233"/>
      <c r="EDE19" s="233"/>
      <c r="EDF19" s="233"/>
      <c r="EDG19" s="233"/>
      <c r="EDH19" s="233"/>
      <c r="EDI19" s="233"/>
      <c r="EDJ19" s="232"/>
      <c r="EDK19" s="233"/>
      <c r="EDL19" s="233"/>
      <c r="EDM19" s="233"/>
      <c r="EDN19" s="233"/>
      <c r="EDO19" s="233"/>
      <c r="EDP19" s="233"/>
      <c r="EDQ19" s="232"/>
      <c r="EDR19" s="233"/>
      <c r="EDS19" s="233"/>
      <c r="EDT19" s="233"/>
      <c r="EDU19" s="233"/>
      <c r="EDV19" s="233"/>
      <c r="EDW19" s="233"/>
      <c r="EDX19" s="232"/>
      <c r="EDY19" s="233"/>
      <c r="EDZ19" s="233"/>
      <c r="EEA19" s="233"/>
      <c r="EEB19" s="233"/>
      <c r="EEC19" s="233"/>
      <c r="EED19" s="233"/>
      <c r="EEE19" s="232"/>
      <c r="EEF19" s="233"/>
      <c r="EEG19" s="233"/>
      <c r="EEH19" s="233"/>
      <c r="EEI19" s="233"/>
      <c r="EEJ19" s="233"/>
      <c r="EEK19" s="233"/>
      <c r="EEL19" s="232"/>
      <c r="EEM19" s="233"/>
      <c r="EEN19" s="233"/>
      <c r="EEO19" s="233"/>
      <c r="EEP19" s="233"/>
      <c r="EEQ19" s="233"/>
      <c r="EER19" s="233"/>
      <c r="EES19" s="232"/>
      <c r="EET19" s="233"/>
      <c r="EEU19" s="233"/>
      <c r="EEV19" s="233"/>
      <c r="EEW19" s="233"/>
      <c r="EEX19" s="233"/>
      <c r="EEY19" s="233"/>
      <c r="EEZ19" s="232"/>
      <c r="EFA19" s="233"/>
      <c r="EFB19" s="233"/>
      <c r="EFC19" s="233"/>
      <c r="EFD19" s="233"/>
      <c r="EFE19" s="233"/>
      <c r="EFF19" s="233"/>
      <c r="EFG19" s="232"/>
      <c r="EFH19" s="233"/>
      <c r="EFI19" s="233"/>
      <c r="EFJ19" s="233"/>
      <c r="EFK19" s="233"/>
      <c r="EFL19" s="233"/>
      <c r="EFM19" s="233"/>
      <c r="EFN19" s="232"/>
      <c r="EFO19" s="233"/>
      <c r="EFP19" s="233"/>
      <c r="EFQ19" s="233"/>
      <c r="EFR19" s="233"/>
      <c r="EFS19" s="233"/>
      <c r="EFT19" s="233"/>
      <c r="EFU19" s="232"/>
      <c r="EFV19" s="233"/>
      <c r="EFW19" s="233"/>
      <c r="EFX19" s="233"/>
      <c r="EFY19" s="233"/>
      <c r="EFZ19" s="233"/>
      <c r="EGA19" s="233"/>
      <c r="EGB19" s="232"/>
      <c r="EGC19" s="233"/>
      <c r="EGD19" s="233"/>
      <c r="EGE19" s="233"/>
      <c r="EGF19" s="233"/>
      <c r="EGG19" s="233"/>
      <c r="EGH19" s="233"/>
      <c r="EGI19" s="232"/>
      <c r="EGJ19" s="233"/>
      <c r="EGK19" s="233"/>
      <c r="EGL19" s="233"/>
      <c r="EGM19" s="233"/>
      <c r="EGN19" s="233"/>
      <c r="EGO19" s="233"/>
      <c r="EGP19" s="232"/>
      <c r="EGQ19" s="233"/>
      <c r="EGR19" s="233"/>
      <c r="EGS19" s="233"/>
      <c r="EGT19" s="233"/>
      <c r="EGU19" s="233"/>
      <c r="EGV19" s="233"/>
      <c r="EGW19" s="232"/>
      <c r="EGX19" s="233"/>
      <c r="EGY19" s="233"/>
      <c r="EGZ19" s="233"/>
      <c r="EHA19" s="233"/>
      <c r="EHB19" s="233"/>
      <c r="EHC19" s="233"/>
      <c r="EHD19" s="232"/>
      <c r="EHE19" s="233"/>
      <c r="EHF19" s="233"/>
      <c r="EHG19" s="233"/>
      <c r="EHH19" s="233"/>
      <c r="EHI19" s="233"/>
      <c r="EHJ19" s="233"/>
      <c r="EHK19" s="232"/>
      <c r="EHL19" s="233"/>
      <c r="EHM19" s="233"/>
      <c r="EHN19" s="233"/>
      <c r="EHO19" s="233"/>
      <c r="EHP19" s="233"/>
      <c r="EHQ19" s="233"/>
      <c r="EHR19" s="232"/>
      <c r="EHS19" s="233"/>
      <c r="EHT19" s="233"/>
      <c r="EHU19" s="233"/>
      <c r="EHV19" s="233"/>
      <c r="EHW19" s="233"/>
      <c r="EHX19" s="233"/>
      <c r="EHY19" s="232"/>
      <c r="EHZ19" s="233"/>
      <c r="EIA19" s="233"/>
      <c r="EIB19" s="233"/>
      <c r="EIC19" s="233"/>
      <c r="EID19" s="233"/>
      <c r="EIE19" s="233"/>
      <c r="EIF19" s="232"/>
      <c r="EIG19" s="233"/>
      <c r="EIH19" s="233"/>
      <c r="EII19" s="233"/>
      <c r="EIJ19" s="233"/>
      <c r="EIK19" s="233"/>
      <c r="EIL19" s="233"/>
      <c r="EIM19" s="232"/>
      <c r="EIN19" s="233"/>
      <c r="EIO19" s="233"/>
      <c r="EIP19" s="233"/>
      <c r="EIQ19" s="233"/>
      <c r="EIR19" s="233"/>
      <c r="EIS19" s="233"/>
      <c r="EIT19" s="232"/>
      <c r="EIU19" s="233"/>
      <c r="EIV19" s="233"/>
      <c r="EIW19" s="233"/>
      <c r="EIX19" s="233"/>
      <c r="EIY19" s="233"/>
      <c r="EIZ19" s="233"/>
      <c r="EJA19" s="232"/>
      <c r="EJB19" s="233"/>
      <c r="EJC19" s="233"/>
      <c r="EJD19" s="233"/>
      <c r="EJE19" s="233"/>
      <c r="EJF19" s="233"/>
      <c r="EJG19" s="233"/>
      <c r="EJH19" s="232"/>
      <c r="EJI19" s="233"/>
      <c r="EJJ19" s="233"/>
      <c r="EJK19" s="233"/>
      <c r="EJL19" s="233"/>
      <c r="EJM19" s="233"/>
      <c r="EJN19" s="233"/>
      <c r="EJO19" s="232"/>
      <c r="EJP19" s="233"/>
      <c r="EJQ19" s="233"/>
      <c r="EJR19" s="233"/>
      <c r="EJS19" s="233"/>
      <c r="EJT19" s="233"/>
      <c r="EJU19" s="233"/>
      <c r="EJV19" s="232"/>
      <c r="EJW19" s="233"/>
      <c r="EJX19" s="233"/>
      <c r="EJY19" s="233"/>
      <c r="EJZ19" s="233"/>
      <c r="EKA19" s="233"/>
      <c r="EKB19" s="233"/>
      <c r="EKC19" s="232"/>
      <c r="EKD19" s="233"/>
      <c r="EKE19" s="233"/>
      <c r="EKF19" s="233"/>
      <c r="EKG19" s="233"/>
      <c r="EKH19" s="233"/>
      <c r="EKI19" s="233"/>
      <c r="EKJ19" s="232"/>
      <c r="EKK19" s="233"/>
      <c r="EKL19" s="233"/>
      <c r="EKM19" s="233"/>
      <c r="EKN19" s="233"/>
      <c r="EKO19" s="233"/>
      <c r="EKP19" s="233"/>
      <c r="EKQ19" s="232"/>
      <c r="EKR19" s="233"/>
      <c r="EKS19" s="233"/>
      <c r="EKT19" s="233"/>
      <c r="EKU19" s="233"/>
      <c r="EKV19" s="233"/>
      <c r="EKW19" s="233"/>
      <c r="EKX19" s="232"/>
      <c r="EKY19" s="233"/>
      <c r="EKZ19" s="233"/>
      <c r="ELA19" s="233"/>
      <c r="ELB19" s="233"/>
      <c r="ELC19" s="233"/>
      <c r="ELD19" s="233"/>
      <c r="ELE19" s="232"/>
      <c r="ELF19" s="233"/>
      <c r="ELG19" s="233"/>
      <c r="ELH19" s="233"/>
      <c r="ELI19" s="233"/>
      <c r="ELJ19" s="233"/>
      <c r="ELK19" s="233"/>
      <c r="ELL19" s="232"/>
      <c r="ELM19" s="233"/>
      <c r="ELN19" s="233"/>
      <c r="ELO19" s="233"/>
      <c r="ELP19" s="233"/>
      <c r="ELQ19" s="233"/>
      <c r="ELR19" s="233"/>
      <c r="ELS19" s="232"/>
      <c r="ELT19" s="233"/>
      <c r="ELU19" s="233"/>
      <c r="ELV19" s="233"/>
      <c r="ELW19" s="233"/>
      <c r="ELX19" s="233"/>
      <c r="ELY19" s="233"/>
      <c r="ELZ19" s="232"/>
      <c r="EMA19" s="233"/>
      <c r="EMB19" s="233"/>
      <c r="EMC19" s="233"/>
      <c r="EMD19" s="233"/>
      <c r="EME19" s="233"/>
      <c r="EMF19" s="233"/>
      <c r="EMG19" s="232"/>
      <c r="EMH19" s="233"/>
      <c r="EMI19" s="233"/>
      <c r="EMJ19" s="233"/>
      <c r="EMK19" s="233"/>
      <c r="EML19" s="233"/>
      <c r="EMM19" s="233"/>
      <c r="EMN19" s="232"/>
      <c r="EMO19" s="233"/>
      <c r="EMP19" s="233"/>
      <c r="EMQ19" s="233"/>
      <c r="EMR19" s="233"/>
      <c r="EMS19" s="233"/>
      <c r="EMT19" s="233"/>
      <c r="EMU19" s="232"/>
      <c r="EMV19" s="233"/>
      <c r="EMW19" s="233"/>
      <c r="EMX19" s="233"/>
      <c r="EMY19" s="233"/>
      <c r="EMZ19" s="233"/>
      <c r="ENA19" s="233"/>
      <c r="ENB19" s="232"/>
      <c r="ENC19" s="233"/>
      <c r="END19" s="233"/>
      <c r="ENE19" s="233"/>
      <c r="ENF19" s="233"/>
      <c r="ENG19" s="233"/>
      <c r="ENH19" s="233"/>
      <c r="ENI19" s="232"/>
      <c r="ENJ19" s="233"/>
      <c r="ENK19" s="233"/>
      <c r="ENL19" s="233"/>
      <c r="ENM19" s="233"/>
      <c r="ENN19" s="233"/>
      <c r="ENO19" s="233"/>
      <c r="ENP19" s="232"/>
      <c r="ENQ19" s="233"/>
      <c r="ENR19" s="233"/>
      <c r="ENS19" s="233"/>
      <c r="ENT19" s="233"/>
      <c r="ENU19" s="233"/>
      <c r="ENV19" s="233"/>
      <c r="ENW19" s="232"/>
      <c r="ENX19" s="233"/>
      <c r="ENY19" s="233"/>
      <c r="ENZ19" s="233"/>
      <c r="EOA19" s="233"/>
      <c r="EOB19" s="233"/>
      <c r="EOC19" s="233"/>
      <c r="EOD19" s="232"/>
      <c r="EOE19" s="233"/>
      <c r="EOF19" s="233"/>
      <c r="EOG19" s="233"/>
      <c r="EOH19" s="233"/>
      <c r="EOI19" s="233"/>
      <c r="EOJ19" s="233"/>
      <c r="EOK19" s="232"/>
      <c r="EOL19" s="233"/>
      <c r="EOM19" s="233"/>
      <c r="EON19" s="233"/>
      <c r="EOO19" s="233"/>
      <c r="EOP19" s="233"/>
      <c r="EOQ19" s="233"/>
      <c r="EOR19" s="232"/>
      <c r="EOS19" s="233"/>
      <c r="EOT19" s="233"/>
      <c r="EOU19" s="233"/>
      <c r="EOV19" s="233"/>
      <c r="EOW19" s="233"/>
      <c r="EOX19" s="233"/>
      <c r="EOY19" s="232"/>
      <c r="EOZ19" s="233"/>
      <c r="EPA19" s="233"/>
      <c r="EPB19" s="233"/>
      <c r="EPC19" s="233"/>
      <c r="EPD19" s="233"/>
      <c r="EPE19" s="233"/>
      <c r="EPF19" s="232"/>
      <c r="EPG19" s="233"/>
      <c r="EPH19" s="233"/>
      <c r="EPI19" s="233"/>
      <c r="EPJ19" s="233"/>
      <c r="EPK19" s="233"/>
      <c r="EPL19" s="233"/>
      <c r="EPM19" s="232"/>
      <c r="EPN19" s="233"/>
      <c r="EPO19" s="233"/>
      <c r="EPP19" s="233"/>
      <c r="EPQ19" s="233"/>
      <c r="EPR19" s="233"/>
      <c r="EPS19" s="233"/>
      <c r="EPT19" s="232"/>
      <c r="EPU19" s="233"/>
      <c r="EPV19" s="233"/>
      <c r="EPW19" s="233"/>
      <c r="EPX19" s="233"/>
      <c r="EPY19" s="233"/>
      <c r="EPZ19" s="233"/>
      <c r="EQA19" s="232"/>
      <c r="EQB19" s="233"/>
      <c r="EQC19" s="233"/>
      <c r="EQD19" s="233"/>
      <c r="EQE19" s="233"/>
      <c r="EQF19" s="233"/>
      <c r="EQG19" s="233"/>
      <c r="EQH19" s="232"/>
      <c r="EQI19" s="233"/>
      <c r="EQJ19" s="233"/>
      <c r="EQK19" s="233"/>
      <c r="EQL19" s="233"/>
      <c r="EQM19" s="233"/>
      <c r="EQN19" s="233"/>
      <c r="EQO19" s="232"/>
      <c r="EQP19" s="233"/>
      <c r="EQQ19" s="233"/>
      <c r="EQR19" s="233"/>
      <c r="EQS19" s="233"/>
      <c r="EQT19" s="233"/>
      <c r="EQU19" s="233"/>
      <c r="EQV19" s="232"/>
      <c r="EQW19" s="233"/>
      <c r="EQX19" s="233"/>
      <c r="EQY19" s="233"/>
      <c r="EQZ19" s="233"/>
      <c r="ERA19" s="233"/>
      <c r="ERB19" s="233"/>
      <c r="ERC19" s="232"/>
      <c r="ERD19" s="233"/>
      <c r="ERE19" s="233"/>
      <c r="ERF19" s="233"/>
      <c r="ERG19" s="233"/>
      <c r="ERH19" s="233"/>
      <c r="ERI19" s="233"/>
      <c r="ERJ19" s="232"/>
      <c r="ERK19" s="233"/>
      <c r="ERL19" s="233"/>
      <c r="ERM19" s="233"/>
      <c r="ERN19" s="233"/>
      <c r="ERO19" s="233"/>
      <c r="ERP19" s="233"/>
      <c r="ERQ19" s="232"/>
      <c r="ERR19" s="233"/>
      <c r="ERS19" s="233"/>
      <c r="ERT19" s="233"/>
      <c r="ERU19" s="233"/>
      <c r="ERV19" s="233"/>
      <c r="ERW19" s="233"/>
      <c r="ERX19" s="232"/>
      <c r="ERY19" s="233"/>
      <c r="ERZ19" s="233"/>
      <c r="ESA19" s="233"/>
      <c r="ESB19" s="233"/>
      <c r="ESC19" s="233"/>
      <c r="ESD19" s="233"/>
      <c r="ESE19" s="232"/>
      <c r="ESF19" s="233"/>
      <c r="ESG19" s="233"/>
      <c r="ESH19" s="233"/>
      <c r="ESI19" s="233"/>
      <c r="ESJ19" s="233"/>
      <c r="ESK19" s="233"/>
      <c r="ESL19" s="232"/>
      <c r="ESM19" s="233"/>
      <c r="ESN19" s="233"/>
      <c r="ESO19" s="233"/>
      <c r="ESP19" s="233"/>
      <c r="ESQ19" s="233"/>
      <c r="ESR19" s="233"/>
      <c r="ESS19" s="232"/>
      <c r="EST19" s="233"/>
      <c r="ESU19" s="233"/>
      <c r="ESV19" s="233"/>
      <c r="ESW19" s="233"/>
      <c r="ESX19" s="233"/>
      <c r="ESY19" s="233"/>
      <c r="ESZ19" s="232"/>
      <c r="ETA19" s="233"/>
      <c r="ETB19" s="233"/>
      <c r="ETC19" s="233"/>
      <c r="ETD19" s="233"/>
      <c r="ETE19" s="233"/>
      <c r="ETF19" s="233"/>
      <c r="ETG19" s="232"/>
      <c r="ETH19" s="233"/>
      <c r="ETI19" s="233"/>
      <c r="ETJ19" s="233"/>
      <c r="ETK19" s="233"/>
      <c r="ETL19" s="233"/>
      <c r="ETM19" s="233"/>
      <c r="ETN19" s="232"/>
      <c r="ETO19" s="233"/>
      <c r="ETP19" s="233"/>
      <c r="ETQ19" s="233"/>
      <c r="ETR19" s="233"/>
      <c r="ETS19" s="233"/>
      <c r="ETT19" s="233"/>
      <c r="ETU19" s="232"/>
      <c r="ETV19" s="233"/>
      <c r="ETW19" s="233"/>
      <c r="ETX19" s="233"/>
      <c r="ETY19" s="233"/>
      <c r="ETZ19" s="233"/>
      <c r="EUA19" s="233"/>
      <c r="EUB19" s="232"/>
      <c r="EUC19" s="233"/>
      <c r="EUD19" s="233"/>
      <c r="EUE19" s="233"/>
      <c r="EUF19" s="233"/>
      <c r="EUG19" s="233"/>
      <c r="EUH19" s="233"/>
      <c r="EUI19" s="232"/>
      <c r="EUJ19" s="233"/>
      <c r="EUK19" s="233"/>
      <c r="EUL19" s="233"/>
      <c r="EUM19" s="233"/>
      <c r="EUN19" s="233"/>
      <c r="EUO19" s="233"/>
      <c r="EUP19" s="232"/>
      <c r="EUQ19" s="233"/>
      <c r="EUR19" s="233"/>
      <c r="EUS19" s="233"/>
      <c r="EUT19" s="233"/>
      <c r="EUU19" s="233"/>
      <c r="EUV19" s="233"/>
      <c r="EUW19" s="232"/>
      <c r="EUX19" s="233"/>
      <c r="EUY19" s="233"/>
      <c r="EUZ19" s="233"/>
      <c r="EVA19" s="233"/>
      <c r="EVB19" s="233"/>
      <c r="EVC19" s="233"/>
      <c r="EVD19" s="232"/>
      <c r="EVE19" s="233"/>
      <c r="EVF19" s="233"/>
      <c r="EVG19" s="233"/>
      <c r="EVH19" s="233"/>
      <c r="EVI19" s="233"/>
      <c r="EVJ19" s="233"/>
      <c r="EVK19" s="232"/>
      <c r="EVL19" s="233"/>
      <c r="EVM19" s="233"/>
      <c r="EVN19" s="233"/>
      <c r="EVO19" s="233"/>
      <c r="EVP19" s="233"/>
      <c r="EVQ19" s="233"/>
      <c r="EVR19" s="232"/>
      <c r="EVS19" s="233"/>
      <c r="EVT19" s="233"/>
      <c r="EVU19" s="233"/>
      <c r="EVV19" s="233"/>
      <c r="EVW19" s="233"/>
      <c r="EVX19" s="233"/>
      <c r="EVY19" s="232"/>
      <c r="EVZ19" s="233"/>
      <c r="EWA19" s="233"/>
      <c r="EWB19" s="233"/>
      <c r="EWC19" s="233"/>
      <c r="EWD19" s="233"/>
      <c r="EWE19" s="233"/>
      <c r="EWF19" s="232"/>
      <c r="EWG19" s="233"/>
      <c r="EWH19" s="233"/>
      <c r="EWI19" s="233"/>
      <c r="EWJ19" s="233"/>
      <c r="EWK19" s="233"/>
      <c r="EWL19" s="233"/>
      <c r="EWM19" s="232"/>
      <c r="EWN19" s="233"/>
      <c r="EWO19" s="233"/>
      <c r="EWP19" s="233"/>
      <c r="EWQ19" s="233"/>
      <c r="EWR19" s="233"/>
      <c r="EWS19" s="233"/>
      <c r="EWT19" s="232"/>
      <c r="EWU19" s="233"/>
      <c r="EWV19" s="233"/>
      <c r="EWW19" s="233"/>
      <c r="EWX19" s="233"/>
      <c r="EWY19" s="233"/>
      <c r="EWZ19" s="233"/>
      <c r="EXA19" s="232"/>
      <c r="EXB19" s="233"/>
      <c r="EXC19" s="233"/>
      <c r="EXD19" s="233"/>
      <c r="EXE19" s="233"/>
      <c r="EXF19" s="233"/>
      <c r="EXG19" s="233"/>
      <c r="EXH19" s="232"/>
      <c r="EXI19" s="233"/>
      <c r="EXJ19" s="233"/>
      <c r="EXK19" s="233"/>
      <c r="EXL19" s="233"/>
      <c r="EXM19" s="233"/>
      <c r="EXN19" s="233"/>
      <c r="EXO19" s="232"/>
      <c r="EXP19" s="233"/>
      <c r="EXQ19" s="233"/>
      <c r="EXR19" s="233"/>
      <c r="EXS19" s="233"/>
      <c r="EXT19" s="233"/>
      <c r="EXU19" s="233"/>
      <c r="EXV19" s="232"/>
      <c r="EXW19" s="233"/>
      <c r="EXX19" s="233"/>
      <c r="EXY19" s="233"/>
      <c r="EXZ19" s="233"/>
      <c r="EYA19" s="233"/>
      <c r="EYB19" s="233"/>
      <c r="EYC19" s="232"/>
      <c r="EYD19" s="233"/>
      <c r="EYE19" s="233"/>
      <c r="EYF19" s="233"/>
      <c r="EYG19" s="233"/>
      <c r="EYH19" s="233"/>
      <c r="EYI19" s="233"/>
      <c r="EYJ19" s="232"/>
      <c r="EYK19" s="233"/>
      <c r="EYL19" s="233"/>
      <c r="EYM19" s="233"/>
      <c r="EYN19" s="233"/>
      <c r="EYO19" s="233"/>
      <c r="EYP19" s="233"/>
      <c r="EYQ19" s="232"/>
      <c r="EYR19" s="233"/>
      <c r="EYS19" s="233"/>
      <c r="EYT19" s="233"/>
      <c r="EYU19" s="233"/>
      <c r="EYV19" s="233"/>
      <c r="EYW19" s="233"/>
      <c r="EYX19" s="232"/>
      <c r="EYY19" s="233"/>
      <c r="EYZ19" s="233"/>
      <c r="EZA19" s="233"/>
      <c r="EZB19" s="233"/>
      <c r="EZC19" s="233"/>
      <c r="EZD19" s="233"/>
      <c r="EZE19" s="232"/>
      <c r="EZF19" s="233"/>
      <c r="EZG19" s="233"/>
      <c r="EZH19" s="233"/>
      <c r="EZI19" s="233"/>
      <c r="EZJ19" s="233"/>
      <c r="EZK19" s="233"/>
      <c r="EZL19" s="232"/>
      <c r="EZM19" s="233"/>
      <c r="EZN19" s="233"/>
      <c r="EZO19" s="233"/>
      <c r="EZP19" s="233"/>
      <c r="EZQ19" s="233"/>
      <c r="EZR19" s="233"/>
      <c r="EZS19" s="232"/>
      <c r="EZT19" s="233"/>
      <c r="EZU19" s="233"/>
      <c r="EZV19" s="233"/>
      <c r="EZW19" s="233"/>
      <c r="EZX19" s="233"/>
      <c r="EZY19" s="233"/>
      <c r="EZZ19" s="232"/>
      <c r="FAA19" s="233"/>
      <c r="FAB19" s="233"/>
      <c r="FAC19" s="233"/>
      <c r="FAD19" s="233"/>
      <c r="FAE19" s="233"/>
      <c r="FAF19" s="233"/>
      <c r="FAG19" s="232"/>
      <c r="FAH19" s="233"/>
      <c r="FAI19" s="233"/>
      <c r="FAJ19" s="233"/>
      <c r="FAK19" s="233"/>
      <c r="FAL19" s="233"/>
      <c r="FAM19" s="233"/>
      <c r="FAN19" s="232"/>
      <c r="FAO19" s="233"/>
      <c r="FAP19" s="233"/>
      <c r="FAQ19" s="233"/>
      <c r="FAR19" s="233"/>
      <c r="FAS19" s="233"/>
      <c r="FAT19" s="233"/>
      <c r="FAU19" s="232"/>
      <c r="FAV19" s="233"/>
      <c r="FAW19" s="233"/>
      <c r="FAX19" s="233"/>
      <c r="FAY19" s="233"/>
      <c r="FAZ19" s="233"/>
      <c r="FBA19" s="233"/>
      <c r="FBB19" s="232"/>
      <c r="FBC19" s="233"/>
      <c r="FBD19" s="233"/>
      <c r="FBE19" s="233"/>
      <c r="FBF19" s="233"/>
      <c r="FBG19" s="233"/>
      <c r="FBH19" s="233"/>
      <c r="FBI19" s="232"/>
      <c r="FBJ19" s="233"/>
      <c r="FBK19" s="233"/>
      <c r="FBL19" s="233"/>
      <c r="FBM19" s="233"/>
      <c r="FBN19" s="233"/>
      <c r="FBO19" s="233"/>
      <c r="FBP19" s="232"/>
      <c r="FBQ19" s="233"/>
      <c r="FBR19" s="233"/>
      <c r="FBS19" s="233"/>
      <c r="FBT19" s="233"/>
      <c r="FBU19" s="233"/>
      <c r="FBV19" s="233"/>
      <c r="FBW19" s="232"/>
      <c r="FBX19" s="233"/>
      <c r="FBY19" s="233"/>
      <c r="FBZ19" s="233"/>
      <c r="FCA19" s="233"/>
      <c r="FCB19" s="233"/>
      <c r="FCC19" s="233"/>
      <c r="FCD19" s="232"/>
      <c r="FCE19" s="233"/>
      <c r="FCF19" s="233"/>
      <c r="FCG19" s="233"/>
      <c r="FCH19" s="233"/>
      <c r="FCI19" s="233"/>
      <c r="FCJ19" s="233"/>
      <c r="FCK19" s="232"/>
      <c r="FCL19" s="233"/>
      <c r="FCM19" s="233"/>
      <c r="FCN19" s="233"/>
      <c r="FCO19" s="233"/>
      <c r="FCP19" s="233"/>
      <c r="FCQ19" s="233"/>
      <c r="FCR19" s="232"/>
      <c r="FCS19" s="233"/>
      <c r="FCT19" s="233"/>
      <c r="FCU19" s="233"/>
      <c r="FCV19" s="233"/>
      <c r="FCW19" s="233"/>
      <c r="FCX19" s="233"/>
      <c r="FCY19" s="232"/>
      <c r="FCZ19" s="233"/>
      <c r="FDA19" s="233"/>
      <c r="FDB19" s="233"/>
      <c r="FDC19" s="233"/>
      <c r="FDD19" s="233"/>
      <c r="FDE19" s="233"/>
      <c r="FDF19" s="232"/>
      <c r="FDG19" s="233"/>
      <c r="FDH19" s="233"/>
      <c r="FDI19" s="233"/>
      <c r="FDJ19" s="233"/>
      <c r="FDK19" s="233"/>
      <c r="FDL19" s="233"/>
      <c r="FDM19" s="232"/>
      <c r="FDN19" s="233"/>
      <c r="FDO19" s="233"/>
      <c r="FDP19" s="233"/>
      <c r="FDQ19" s="233"/>
      <c r="FDR19" s="233"/>
      <c r="FDS19" s="233"/>
      <c r="FDT19" s="232"/>
      <c r="FDU19" s="233"/>
      <c r="FDV19" s="233"/>
      <c r="FDW19" s="233"/>
      <c r="FDX19" s="233"/>
      <c r="FDY19" s="233"/>
      <c r="FDZ19" s="233"/>
      <c r="FEA19" s="232"/>
      <c r="FEB19" s="233"/>
      <c r="FEC19" s="233"/>
      <c r="FED19" s="233"/>
      <c r="FEE19" s="233"/>
      <c r="FEF19" s="233"/>
      <c r="FEG19" s="233"/>
      <c r="FEH19" s="232"/>
      <c r="FEI19" s="233"/>
      <c r="FEJ19" s="233"/>
      <c r="FEK19" s="233"/>
      <c r="FEL19" s="233"/>
      <c r="FEM19" s="233"/>
      <c r="FEN19" s="233"/>
      <c r="FEO19" s="232"/>
      <c r="FEP19" s="233"/>
      <c r="FEQ19" s="233"/>
      <c r="FER19" s="233"/>
      <c r="FES19" s="233"/>
      <c r="FET19" s="233"/>
      <c r="FEU19" s="233"/>
      <c r="FEV19" s="232"/>
      <c r="FEW19" s="233"/>
      <c r="FEX19" s="233"/>
      <c r="FEY19" s="233"/>
      <c r="FEZ19" s="233"/>
      <c r="FFA19" s="233"/>
      <c r="FFB19" s="233"/>
      <c r="FFC19" s="232"/>
      <c r="FFD19" s="233"/>
      <c r="FFE19" s="233"/>
      <c r="FFF19" s="233"/>
      <c r="FFG19" s="233"/>
      <c r="FFH19" s="233"/>
      <c r="FFI19" s="233"/>
      <c r="FFJ19" s="232"/>
      <c r="FFK19" s="233"/>
      <c r="FFL19" s="233"/>
      <c r="FFM19" s="233"/>
      <c r="FFN19" s="233"/>
      <c r="FFO19" s="233"/>
      <c r="FFP19" s="233"/>
      <c r="FFQ19" s="232"/>
      <c r="FFR19" s="233"/>
      <c r="FFS19" s="233"/>
      <c r="FFT19" s="233"/>
      <c r="FFU19" s="233"/>
      <c r="FFV19" s="233"/>
      <c r="FFW19" s="233"/>
      <c r="FFX19" s="232"/>
      <c r="FFY19" s="233"/>
      <c r="FFZ19" s="233"/>
      <c r="FGA19" s="233"/>
      <c r="FGB19" s="233"/>
      <c r="FGC19" s="233"/>
      <c r="FGD19" s="233"/>
      <c r="FGE19" s="232"/>
      <c r="FGF19" s="233"/>
      <c r="FGG19" s="233"/>
      <c r="FGH19" s="233"/>
      <c r="FGI19" s="233"/>
      <c r="FGJ19" s="233"/>
      <c r="FGK19" s="233"/>
      <c r="FGL19" s="232"/>
      <c r="FGM19" s="233"/>
      <c r="FGN19" s="233"/>
      <c r="FGO19" s="233"/>
      <c r="FGP19" s="233"/>
      <c r="FGQ19" s="233"/>
      <c r="FGR19" s="233"/>
      <c r="FGS19" s="232"/>
      <c r="FGT19" s="233"/>
      <c r="FGU19" s="233"/>
      <c r="FGV19" s="233"/>
      <c r="FGW19" s="233"/>
      <c r="FGX19" s="233"/>
      <c r="FGY19" s="233"/>
      <c r="FGZ19" s="232"/>
      <c r="FHA19" s="233"/>
      <c r="FHB19" s="233"/>
      <c r="FHC19" s="233"/>
      <c r="FHD19" s="233"/>
      <c r="FHE19" s="233"/>
      <c r="FHF19" s="233"/>
      <c r="FHG19" s="232"/>
      <c r="FHH19" s="233"/>
      <c r="FHI19" s="233"/>
      <c r="FHJ19" s="233"/>
      <c r="FHK19" s="233"/>
      <c r="FHL19" s="233"/>
      <c r="FHM19" s="233"/>
      <c r="FHN19" s="232"/>
      <c r="FHO19" s="233"/>
      <c r="FHP19" s="233"/>
      <c r="FHQ19" s="233"/>
      <c r="FHR19" s="233"/>
      <c r="FHS19" s="233"/>
      <c r="FHT19" s="233"/>
      <c r="FHU19" s="232"/>
      <c r="FHV19" s="233"/>
      <c r="FHW19" s="233"/>
      <c r="FHX19" s="233"/>
      <c r="FHY19" s="233"/>
      <c r="FHZ19" s="233"/>
      <c r="FIA19" s="233"/>
      <c r="FIB19" s="232"/>
      <c r="FIC19" s="233"/>
      <c r="FID19" s="233"/>
      <c r="FIE19" s="233"/>
      <c r="FIF19" s="233"/>
      <c r="FIG19" s="233"/>
      <c r="FIH19" s="233"/>
      <c r="FII19" s="232"/>
      <c r="FIJ19" s="233"/>
      <c r="FIK19" s="233"/>
      <c r="FIL19" s="233"/>
      <c r="FIM19" s="233"/>
      <c r="FIN19" s="233"/>
      <c r="FIO19" s="233"/>
      <c r="FIP19" s="232"/>
      <c r="FIQ19" s="233"/>
      <c r="FIR19" s="233"/>
      <c r="FIS19" s="233"/>
      <c r="FIT19" s="233"/>
      <c r="FIU19" s="233"/>
      <c r="FIV19" s="233"/>
      <c r="FIW19" s="232"/>
      <c r="FIX19" s="233"/>
      <c r="FIY19" s="233"/>
      <c r="FIZ19" s="233"/>
      <c r="FJA19" s="233"/>
      <c r="FJB19" s="233"/>
      <c r="FJC19" s="233"/>
      <c r="FJD19" s="232"/>
      <c r="FJE19" s="233"/>
      <c r="FJF19" s="233"/>
      <c r="FJG19" s="233"/>
      <c r="FJH19" s="233"/>
      <c r="FJI19" s="233"/>
      <c r="FJJ19" s="233"/>
      <c r="FJK19" s="232"/>
      <c r="FJL19" s="233"/>
      <c r="FJM19" s="233"/>
      <c r="FJN19" s="233"/>
      <c r="FJO19" s="233"/>
      <c r="FJP19" s="233"/>
      <c r="FJQ19" s="233"/>
      <c r="FJR19" s="232"/>
      <c r="FJS19" s="233"/>
      <c r="FJT19" s="233"/>
      <c r="FJU19" s="233"/>
      <c r="FJV19" s="233"/>
      <c r="FJW19" s="233"/>
      <c r="FJX19" s="233"/>
      <c r="FJY19" s="232"/>
      <c r="FJZ19" s="233"/>
      <c r="FKA19" s="233"/>
      <c r="FKB19" s="233"/>
      <c r="FKC19" s="233"/>
      <c r="FKD19" s="233"/>
      <c r="FKE19" s="233"/>
      <c r="FKF19" s="232"/>
      <c r="FKG19" s="233"/>
      <c r="FKH19" s="233"/>
      <c r="FKI19" s="233"/>
      <c r="FKJ19" s="233"/>
      <c r="FKK19" s="233"/>
      <c r="FKL19" s="233"/>
      <c r="FKM19" s="232"/>
      <c r="FKN19" s="233"/>
      <c r="FKO19" s="233"/>
      <c r="FKP19" s="233"/>
      <c r="FKQ19" s="233"/>
      <c r="FKR19" s="233"/>
      <c r="FKS19" s="233"/>
      <c r="FKT19" s="232"/>
      <c r="FKU19" s="233"/>
      <c r="FKV19" s="233"/>
      <c r="FKW19" s="233"/>
      <c r="FKX19" s="233"/>
      <c r="FKY19" s="233"/>
      <c r="FKZ19" s="233"/>
      <c r="FLA19" s="232"/>
      <c r="FLB19" s="233"/>
      <c r="FLC19" s="233"/>
      <c r="FLD19" s="233"/>
      <c r="FLE19" s="233"/>
      <c r="FLF19" s="233"/>
      <c r="FLG19" s="233"/>
      <c r="FLH19" s="232"/>
      <c r="FLI19" s="233"/>
      <c r="FLJ19" s="233"/>
      <c r="FLK19" s="233"/>
      <c r="FLL19" s="233"/>
      <c r="FLM19" s="233"/>
      <c r="FLN19" s="233"/>
      <c r="FLO19" s="232"/>
      <c r="FLP19" s="233"/>
      <c r="FLQ19" s="233"/>
      <c r="FLR19" s="233"/>
      <c r="FLS19" s="233"/>
      <c r="FLT19" s="233"/>
      <c r="FLU19" s="233"/>
      <c r="FLV19" s="232"/>
      <c r="FLW19" s="233"/>
      <c r="FLX19" s="233"/>
      <c r="FLY19" s="233"/>
      <c r="FLZ19" s="233"/>
      <c r="FMA19" s="233"/>
      <c r="FMB19" s="233"/>
      <c r="FMC19" s="232"/>
      <c r="FMD19" s="233"/>
      <c r="FME19" s="233"/>
      <c r="FMF19" s="233"/>
      <c r="FMG19" s="233"/>
      <c r="FMH19" s="233"/>
      <c r="FMI19" s="233"/>
      <c r="FMJ19" s="232"/>
      <c r="FMK19" s="233"/>
      <c r="FML19" s="233"/>
      <c r="FMM19" s="233"/>
      <c r="FMN19" s="233"/>
      <c r="FMO19" s="233"/>
      <c r="FMP19" s="233"/>
      <c r="FMQ19" s="232"/>
      <c r="FMR19" s="233"/>
      <c r="FMS19" s="233"/>
      <c r="FMT19" s="233"/>
      <c r="FMU19" s="233"/>
      <c r="FMV19" s="233"/>
      <c r="FMW19" s="233"/>
      <c r="FMX19" s="232"/>
      <c r="FMY19" s="233"/>
      <c r="FMZ19" s="233"/>
      <c r="FNA19" s="233"/>
      <c r="FNB19" s="233"/>
      <c r="FNC19" s="233"/>
      <c r="FND19" s="233"/>
      <c r="FNE19" s="232"/>
      <c r="FNF19" s="233"/>
      <c r="FNG19" s="233"/>
      <c r="FNH19" s="233"/>
      <c r="FNI19" s="233"/>
      <c r="FNJ19" s="233"/>
      <c r="FNK19" s="233"/>
      <c r="FNL19" s="232"/>
      <c r="FNM19" s="233"/>
      <c r="FNN19" s="233"/>
      <c r="FNO19" s="233"/>
      <c r="FNP19" s="233"/>
      <c r="FNQ19" s="233"/>
      <c r="FNR19" s="233"/>
      <c r="FNS19" s="232"/>
      <c r="FNT19" s="233"/>
      <c r="FNU19" s="233"/>
      <c r="FNV19" s="233"/>
      <c r="FNW19" s="233"/>
      <c r="FNX19" s="233"/>
      <c r="FNY19" s="233"/>
      <c r="FNZ19" s="232"/>
      <c r="FOA19" s="233"/>
      <c r="FOB19" s="233"/>
      <c r="FOC19" s="233"/>
      <c r="FOD19" s="233"/>
      <c r="FOE19" s="233"/>
      <c r="FOF19" s="233"/>
      <c r="FOG19" s="232"/>
      <c r="FOH19" s="233"/>
      <c r="FOI19" s="233"/>
      <c r="FOJ19" s="233"/>
      <c r="FOK19" s="233"/>
      <c r="FOL19" s="233"/>
      <c r="FOM19" s="233"/>
      <c r="FON19" s="232"/>
      <c r="FOO19" s="233"/>
      <c r="FOP19" s="233"/>
      <c r="FOQ19" s="233"/>
      <c r="FOR19" s="233"/>
      <c r="FOS19" s="233"/>
      <c r="FOT19" s="233"/>
      <c r="FOU19" s="232"/>
      <c r="FOV19" s="233"/>
      <c r="FOW19" s="233"/>
      <c r="FOX19" s="233"/>
      <c r="FOY19" s="233"/>
      <c r="FOZ19" s="233"/>
      <c r="FPA19" s="233"/>
      <c r="FPB19" s="232"/>
      <c r="FPC19" s="233"/>
      <c r="FPD19" s="233"/>
      <c r="FPE19" s="233"/>
      <c r="FPF19" s="233"/>
      <c r="FPG19" s="233"/>
      <c r="FPH19" s="233"/>
      <c r="FPI19" s="232"/>
      <c r="FPJ19" s="233"/>
      <c r="FPK19" s="233"/>
      <c r="FPL19" s="233"/>
      <c r="FPM19" s="233"/>
      <c r="FPN19" s="233"/>
      <c r="FPO19" s="233"/>
      <c r="FPP19" s="232"/>
      <c r="FPQ19" s="233"/>
      <c r="FPR19" s="233"/>
      <c r="FPS19" s="233"/>
      <c r="FPT19" s="233"/>
      <c r="FPU19" s="233"/>
      <c r="FPV19" s="233"/>
      <c r="FPW19" s="232"/>
      <c r="FPX19" s="233"/>
      <c r="FPY19" s="233"/>
      <c r="FPZ19" s="233"/>
      <c r="FQA19" s="233"/>
      <c r="FQB19" s="233"/>
      <c r="FQC19" s="233"/>
      <c r="FQD19" s="232"/>
      <c r="FQE19" s="233"/>
      <c r="FQF19" s="233"/>
      <c r="FQG19" s="233"/>
      <c r="FQH19" s="233"/>
      <c r="FQI19" s="233"/>
      <c r="FQJ19" s="233"/>
      <c r="FQK19" s="232"/>
      <c r="FQL19" s="233"/>
      <c r="FQM19" s="233"/>
      <c r="FQN19" s="233"/>
      <c r="FQO19" s="233"/>
      <c r="FQP19" s="233"/>
      <c r="FQQ19" s="233"/>
      <c r="FQR19" s="232"/>
      <c r="FQS19" s="233"/>
      <c r="FQT19" s="233"/>
      <c r="FQU19" s="233"/>
      <c r="FQV19" s="233"/>
      <c r="FQW19" s="233"/>
      <c r="FQX19" s="233"/>
      <c r="FQY19" s="232"/>
      <c r="FQZ19" s="233"/>
      <c r="FRA19" s="233"/>
      <c r="FRB19" s="233"/>
      <c r="FRC19" s="233"/>
      <c r="FRD19" s="233"/>
      <c r="FRE19" s="233"/>
      <c r="FRF19" s="232"/>
      <c r="FRG19" s="233"/>
      <c r="FRH19" s="233"/>
      <c r="FRI19" s="233"/>
      <c r="FRJ19" s="233"/>
      <c r="FRK19" s="233"/>
      <c r="FRL19" s="233"/>
      <c r="FRM19" s="232"/>
      <c r="FRN19" s="233"/>
      <c r="FRO19" s="233"/>
      <c r="FRP19" s="233"/>
      <c r="FRQ19" s="233"/>
      <c r="FRR19" s="233"/>
      <c r="FRS19" s="233"/>
      <c r="FRT19" s="232"/>
      <c r="FRU19" s="233"/>
      <c r="FRV19" s="233"/>
      <c r="FRW19" s="233"/>
      <c r="FRX19" s="233"/>
      <c r="FRY19" s="233"/>
      <c r="FRZ19" s="233"/>
      <c r="FSA19" s="232"/>
      <c r="FSB19" s="233"/>
      <c r="FSC19" s="233"/>
      <c r="FSD19" s="233"/>
      <c r="FSE19" s="233"/>
      <c r="FSF19" s="233"/>
      <c r="FSG19" s="233"/>
      <c r="FSH19" s="232"/>
      <c r="FSI19" s="233"/>
      <c r="FSJ19" s="233"/>
      <c r="FSK19" s="233"/>
      <c r="FSL19" s="233"/>
      <c r="FSM19" s="233"/>
      <c r="FSN19" s="233"/>
      <c r="FSO19" s="232"/>
      <c r="FSP19" s="233"/>
      <c r="FSQ19" s="233"/>
      <c r="FSR19" s="233"/>
      <c r="FSS19" s="233"/>
      <c r="FST19" s="233"/>
      <c r="FSU19" s="233"/>
      <c r="FSV19" s="232"/>
      <c r="FSW19" s="233"/>
      <c r="FSX19" s="233"/>
      <c r="FSY19" s="233"/>
      <c r="FSZ19" s="233"/>
      <c r="FTA19" s="233"/>
      <c r="FTB19" s="233"/>
      <c r="FTC19" s="232"/>
      <c r="FTD19" s="233"/>
      <c r="FTE19" s="233"/>
      <c r="FTF19" s="233"/>
      <c r="FTG19" s="233"/>
      <c r="FTH19" s="233"/>
      <c r="FTI19" s="233"/>
      <c r="FTJ19" s="232"/>
      <c r="FTK19" s="233"/>
      <c r="FTL19" s="233"/>
      <c r="FTM19" s="233"/>
      <c r="FTN19" s="233"/>
      <c r="FTO19" s="233"/>
      <c r="FTP19" s="233"/>
      <c r="FTQ19" s="232"/>
      <c r="FTR19" s="233"/>
      <c r="FTS19" s="233"/>
      <c r="FTT19" s="233"/>
      <c r="FTU19" s="233"/>
      <c r="FTV19" s="233"/>
      <c r="FTW19" s="233"/>
      <c r="FTX19" s="232"/>
      <c r="FTY19" s="233"/>
      <c r="FTZ19" s="233"/>
      <c r="FUA19" s="233"/>
      <c r="FUB19" s="233"/>
      <c r="FUC19" s="233"/>
      <c r="FUD19" s="233"/>
      <c r="FUE19" s="232"/>
      <c r="FUF19" s="233"/>
      <c r="FUG19" s="233"/>
      <c r="FUH19" s="233"/>
      <c r="FUI19" s="233"/>
      <c r="FUJ19" s="233"/>
      <c r="FUK19" s="233"/>
      <c r="FUL19" s="232"/>
      <c r="FUM19" s="233"/>
      <c r="FUN19" s="233"/>
      <c r="FUO19" s="233"/>
      <c r="FUP19" s="233"/>
      <c r="FUQ19" s="233"/>
      <c r="FUR19" s="233"/>
      <c r="FUS19" s="232"/>
      <c r="FUT19" s="233"/>
      <c r="FUU19" s="233"/>
      <c r="FUV19" s="233"/>
      <c r="FUW19" s="233"/>
      <c r="FUX19" s="233"/>
      <c r="FUY19" s="233"/>
      <c r="FUZ19" s="232"/>
      <c r="FVA19" s="233"/>
      <c r="FVB19" s="233"/>
      <c r="FVC19" s="233"/>
      <c r="FVD19" s="233"/>
      <c r="FVE19" s="233"/>
      <c r="FVF19" s="233"/>
      <c r="FVG19" s="232"/>
      <c r="FVH19" s="233"/>
      <c r="FVI19" s="233"/>
      <c r="FVJ19" s="233"/>
      <c r="FVK19" s="233"/>
      <c r="FVL19" s="233"/>
      <c r="FVM19" s="233"/>
      <c r="FVN19" s="232"/>
      <c r="FVO19" s="233"/>
      <c r="FVP19" s="233"/>
      <c r="FVQ19" s="233"/>
      <c r="FVR19" s="233"/>
      <c r="FVS19" s="233"/>
      <c r="FVT19" s="233"/>
      <c r="FVU19" s="232"/>
      <c r="FVV19" s="233"/>
      <c r="FVW19" s="233"/>
      <c r="FVX19" s="233"/>
      <c r="FVY19" s="233"/>
      <c r="FVZ19" s="233"/>
      <c r="FWA19" s="233"/>
      <c r="FWB19" s="232"/>
      <c r="FWC19" s="233"/>
      <c r="FWD19" s="233"/>
      <c r="FWE19" s="233"/>
      <c r="FWF19" s="233"/>
      <c r="FWG19" s="233"/>
      <c r="FWH19" s="233"/>
      <c r="FWI19" s="232"/>
      <c r="FWJ19" s="233"/>
      <c r="FWK19" s="233"/>
      <c r="FWL19" s="233"/>
      <c r="FWM19" s="233"/>
      <c r="FWN19" s="233"/>
      <c r="FWO19" s="233"/>
      <c r="FWP19" s="232"/>
      <c r="FWQ19" s="233"/>
      <c r="FWR19" s="233"/>
      <c r="FWS19" s="233"/>
      <c r="FWT19" s="233"/>
      <c r="FWU19" s="233"/>
      <c r="FWV19" s="233"/>
      <c r="FWW19" s="232"/>
      <c r="FWX19" s="233"/>
      <c r="FWY19" s="233"/>
      <c r="FWZ19" s="233"/>
      <c r="FXA19" s="233"/>
      <c r="FXB19" s="233"/>
      <c r="FXC19" s="233"/>
      <c r="FXD19" s="232"/>
      <c r="FXE19" s="233"/>
      <c r="FXF19" s="233"/>
      <c r="FXG19" s="233"/>
      <c r="FXH19" s="233"/>
      <c r="FXI19" s="233"/>
      <c r="FXJ19" s="233"/>
      <c r="FXK19" s="232"/>
      <c r="FXL19" s="233"/>
      <c r="FXM19" s="233"/>
      <c r="FXN19" s="233"/>
      <c r="FXO19" s="233"/>
      <c r="FXP19" s="233"/>
      <c r="FXQ19" s="233"/>
      <c r="FXR19" s="232"/>
      <c r="FXS19" s="233"/>
      <c r="FXT19" s="233"/>
      <c r="FXU19" s="233"/>
      <c r="FXV19" s="233"/>
      <c r="FXW19" s="233"/>
      <c r="FXX19" s="233"/>
      <c r="FXY19" s="232"/>
      <c r="FXZ19" s="233"/>
      <c r="FYA19" s="233"/>
      <c r="FYB19" s="233"/>
      <c r="FYC19" s="233"/>
      <c r="FYD19" s="233"/>
      <c r="FYE19" s="233"/>
      <c r="FYF19" s="232"/>
      <c r="FYG19" s="233"/>
      <c r="FYH19" s="233"/>
      <c r="FYI19" s="233"/>
      <c r="FYJ19" s="233"/>
      <c r="FYK19" s="233"/>
      <c r="FYL19" s="233"/>
      <c r="FYM19" s="232"/>
      <c r="FYN19" s="233"/>
      <c r="FYO19" s="233"/>
      <c r="FYP19" s="233"/>
      <c r="FYQ19" s="233"/>
      <c r="FYR19" s="233"/>
      <c r="FYS19" s="233"/>
      <c r="FYT19" s="232"/>
      <c r="FYU19" s="233"/>
      <c r="FYV19" s="233"/>
      <c r="FYW19" s="233"/>
      <c r="FYX19" s="233"/>
      <c r="FYY19" s="233"/>
      <c r="FYZ19" s="233"/>
      <c r="FZA19" s="232"/>
      <c r="FZB19" s="233"/>
      <c r="FZC19" s="233"/>
      <c r="FZD19" s="233"/>
      <c r="FZE19" s="233"/>
      <c r="FZF19" s="233"/>
      <c r="FZG19" s="233"/>
      <c r="FZH19" s="232"/>
      <c r="FZI19" s="233"/>
      <c r="FZJ19" s="233"/>
      <c r="FZK19" s="233"/>
      <c r="FZL19" s="233"/>
      <c r="FZM19" s="233"/>
      <c r="FZN19" s="233"/>
      <c r="FZO19" s="232"/>
      <c r="FZP19" s="233"/>
      <c r="FZQ19" s="233"/>
      <c r="FZR19" s="233"/>
      <c r="FZS19" s="233"/>
      <c r="FZT19" s="233"/>
      <c r="FZU19" s="233"/>
      <c r="FZV19" s="232"/>
      <c r="FZW19" s="233"/>
      <c r="FZX19" s="233"/>
      <c r="FZY19" s="233"/>
      <c r="FZZ19" s="233"/>
      <c r="GAA19" s="233"/>
      <c r="GAB19" s="233"/>
      <c r="GAC19" s="232"/>
      <c r="GAD19" s="233"/>
      <c r="GAE19" s="233"/>
      <c r="GAF19" s="233"/>
      <c r="GAG19" s="233"/>
      <c r="GAH19" s="233"/>
      <c r="GAI19" s="233"/>
      <c r="GAJ19" s="232"/>
      <c r="GAK19" s="233"/>
      <c r="GAL19" s="233"/>
      <c r="GAM19" s="233"/>
      <c r="GAN19" s="233"/>
      <c r="GAO19" s="233"/>
      <c r="GAP19" s="233"/>
      <c r="GAQ19" s="232"/>
      <c r="GAR19" s="233"/>
      <c r="GAS19" s="233"/>
      <c r="GAT19" s="233"/>
      <c r="GAU19" s="233"/>
      <c r="GAV19" s="233"/>
      <c r="GAW19" s="233"/>
      <c r="GAX19" s="232"/>
      <c r="GAY19" s="233"/>
      <c r="GAZ19" s="233"/>
      <c r="GBA19" s="233"/>
      <c r="GBB19" s="233"/>
      <c r="GBC19" s="233"/>
      <c r="GBD19" s="233"/>
      <c r="GBE19" s="232"/>
      <c r="GBF19" s="233"/>
      <c r="GBG19" s="233"/>
      <c r="GBH19" s="233"/>
      <c r="GBI19" s="233"/>
      <c r="GBJ19" s="233"/>
      <c r="GBK19" s="233"/>
      <c r="GBL19" s="232"/>
      <c r="GBM19" s="233"/>
      <c r="GBN19" s="233"/>
      <c r="GBO19" s="233"/>
      <c r="GBP19" s="233"/>
      <c r="GBQ19" s="233"/>
      <c r="GBR19" s="233"/>
      <c r="GBS19" s="232"/>
      <c r="GBT19" s="233"/>
      <c r="GBU19" s="233"/>
      <c r="GBV19" s="233"/>
      <c r="GBW19" s="233"/>
      <c r="GBX19" s="233"/>
      <c r="GBY19" s="233"/>
      <c r="GBZ19" s="232"/>
      <c r="GCA19" s="233"/>
      <c r="GCB19" s="233"/>
      <c r="GCC19" s="233"/>
      <c r="GCD19" s="233"/>
      <c r="GCE19" s="233"/>
      <c r="GCF19" s="233"/>
      <c r="GCG19" s="232"/>
      <c r="GCH19" s="233"/>
      <c r="GCI19" s="233"/>
      <c r="GCJ19" s="233"/>
      <c r="GCK19" s="233"/>
      <c r="GCL19" s="233"/>
      <c r="GCM19" s="233"/>
      <c r="GCN19" s="232"/>
      <c r="GCO19" s="233"/>
      <c r="GCP19" s="233"/>
      <c r="GCQ19" s="233"/>
      <c r="GCR19" s="233"/>
      <c r="GCS19" s="233"/>
      <c r="GCT19" s="233"/>
      <c r="GCU19" s="232"/>
      <c r="GCV19" s="233"/>
      <c r="GCW19" s="233"/>
      <c r="GCX19" s="233"/>
      <c r="GCY19" s="233"/>
      <c r="GCZ19" s="233"/>
      <c r="GDA19" s="233"/>
      <c r="GDB19" s="232"/>
      <c r="GDC19" s="233"/>
      <c r="GDD19" s="233"/>
      <c r="GDE19" s="233"/>
      <c r="GDF19" s="233"/>
      <c r="GDG19" s="233"/>
      <c r="GDH19" s="233"/>
      <c r="GDI19" s="232"/>
      <c r="GDJ19" s="233"/>
      <c r="GDK19" s="233"/>
      <c r="GDL19" s="233"/>
      <c r="GDM19" s="233"/>
      <c r="GDN19" s="233"/>
      <c r="GDO19" s="233"/>
      <c r="GDP19" s="232"/>
      <c r="GDQ19" s="233"/>
      <c r="GDR19" s="233"/>
      <c r="GDS19" s="233"/>
      <c r="GDT19" s="233"/>
      <c r="GDU19" s="233"/>
      <c r="GDV19" s="233"/>
      <c r="GDW19" s="232"/>
      <c r="GDX19" s="233"/>
      <c r="GDY19" s="233"/>
      <c r="GDZ19" s="233"/>
      <c r="GEA19" s="233"/>
      <c r="GEB19" s="233"/>
      <c r="GEC19" s="233"/>
      <c r="GED19" s="232"/>
      <c r="GEE19" s="233"/>
      <c r="GEF19" s="233"/>
      <c r="GEG19" s="233"/>
      <c r="GEH19" s="233"/>
      <c r="GEI19" s="233"/>
      <c r="GEJ19" s="233"/>
      <c r="GEK19" s="232"/>
      <c r="GEL19" s="233"/>
      <c r="GEM19" s="233"/>
      <c r="GEN19" s="233"/>
      <c r="GEO19" s="233"/>
      <c r="GEP19" s="233"/>
      <c r="GEQ19" s="233"/>
      <c r="GER19" s="232"/>
      <c r="GES19" s="233"/>
      <c r="GET19" s="233"/>
      <c r="GEU19" s="233"/>
      <c r="GEV19" s="233"/>
      <c r="GEW19" s="233"/>
      <c r="GEX19" s="233"/>
      <c r="GEY19" s="232"/>
      <c r="GEZ19" s="233"/>
      <c r="GFA19" s="233"/>
      <c r="GFB19" s="233"/>
      <c r="GFC19" s="233"/>
      <c r="GFD19" s="233"/>
      <c r="GFE19" s="233"/>
      <c r="GFF19" s="232"/>
      <c r="GFG19" s="233"/>
      <c r="GFH19" s="233"/>
      <c r="GFI19" s="233"/>
      <c r="GFJ19" s="233"/>
      <c r="GFK19" s="233"/>
      <c r="GFL19" s="233"/>
      <c r="GFM19" s="232"/>
      <c r="GFN19" s="233"/>
      <c r="GFO19" s="233"/>
      <c r="GFP19" s="233"/>
      <c r="GFQ19" s="233"/>
      <c r="GFR19" s="233"/>
      <c r="GFS19" s="233"/>
      <c r="GFT19" s="232"/>
      <c r="GFU19" s="233"/>
      <c r="GFV19" s="233"/>
      <c r="GFW19" s="233"/>
      <c r="GFX19" s="233"/>
      <c r="GFY19" s="233"/>
      <c r="GFZ19" s="233"/>
      <c r="GGA19" s="232"/>
      <c r="GGB19" s="233"/>
      <c r="GGC19" s="233"/>
      <c r="GGD19" s="233"/>
      <c r="GGE19" s="233"/>
      <c r="GGF19" s="233"/>
      <c r="GGG19" s="233"/>
      <c r="GGH19" s="232"/>
      <c r="GGI19" s="233"/>
      <c r="GGJ19" s="233"/>
      <c r="GGK19" s="233"/>
      <c r="GGL19" s="233"/>
      <c r="GGM19" s="233"/>
      <c r="GGN19" s="233"/>
      <c r="GGO19" s="232"/>
      <c r="GGP19" s="233"/>
      <c r="GGQ19" s="233"/>
      <c r="GGR19" s="233"/>
      <c r="GGS19" s="233"/>
      <c r="GGT19" s="233"/>
      <c r="GGU19" s="233"/>
      <c r="GGV19" s="232"/>
      <c r="GGW19" s="233"/>
      <c r="GGX19" s="233"/>
      <c r="GGY19" s="233"/>
      <c r="GGZ19" s="233"/>
      <c r="GHA19" s="233"/>
      <c r="GHB19" s="233"/>
      <c r="GHC19" s="232"/>
      <c r="GHD19" s="233"/>
      <c r="GHE19" s="233"/>
      <c r="GHF19" s="233"/>
      <c r="GHG19" s="233"/>
      <c r="GHH19" s="233"/>
      <c r="GHI19" s="233"/>
      <c r="GHJ19" s="232"/>
      <c r="GHK19" s="233"/>
      <c r="GHL19" s="233"/>
      <c r="GHM19" s="233"/>
      <c r="GHN19" s="233"/>
      <c r="GHO19" s="233"/>
      <c r="GHP19" s="233"/>
      <c r="GHQ19" s="232"/>
      <c r="GHR19" s="233"/>
      <c r="GHS19" s="233"/>
      <c r="GHT19" s="233"/>
      <c r="GHU19" s="233"/>
      <c r="GHV19" s="233"/>
      <c r="GHW19" s="233"/>
      <c r="GHX19" s="232"/>
      <c r="GHY19" s="233"/>
      <c r="GHZ19" s="233"/>
      <c r="GIA19" s="233"/>
      <c r="GIB19" s="233"/>
      <c r="GIC19" s="233"/>
      <c r="GID19" s="233"/>
      <c r="GIE19" s="232"/>
      <c r="GIF19" s="233"/>
      <c r="GIG19" s="233"/>
      <c r="GIH19" s="233"/>
      <c r="GII19" s="233"/>
      <c r="GIJ19" s="233"/>
      <c r="GIK19" s="233"/>
      <c r="GIL19" s="232"/>
      <c r="GIM19" s="233"/>
      <c r="GIN19" s="233"/>
      <c r="GIO19" s="233"/>
      <c r="GIP19" s="233"/>
      <c r="GIQ19" s="233"/>
      <c r="GIR19" s="233"/>
      <c r="GIS19" s="232"/>
      <c r="GIT19" s="233"/>
      <c r="GIU19" s="233"/>
      <c r="GIV19" s="233"/>
      <c r="GIW19" s="233"/>
      <c r="GIX19" s="233"/>
      <c r="GIY19" s="233"/>
      <c r="GIZ19" s="232"/>
      <c r="GJA19" s="233"/>
      <c r="GJB19" s="233"/>
      <c r="GJC19" s="233"/>
      <c r="GJD19" s="233"/>
      <c r="GJE19" s="233"/>
      <c r="GJF19" s="233"/>
      <c r="GJG19" s="232"/>
      <c r="GJH19" s="233"/>
      <c r="GJI19" s="233"/>
      <c r="GJJ19" s="233"/>
      <c r="GJK19" s="233"/>
      <c r="GJL19" s="233"/>
      <c r="GJM19" s="233"/>
      <c r="GJN19" s="232"/>
      <c r="GJO19" s="233"/>
      <c r="GJP19" s="233"/>
      <c r="GJQ19" s="233"/>
      <c r="GJR19" s="233"/>
      <c r="GJS19" s="233"/>
      <c r="GJT19" s="233"/>
      <c r="GJU19" s="232"/>
      <c r="GJV19" s="233"/>
      <c r="GJW19" s="233"/>
      <c r="GJX19" s="233"/>
      <c r="GJY19" s="233"/>
      <c r="GJZ19" s="233"/>
      <c r="GKA19" s="233"/>
      <c r="GKB19" s="232"/>
      <c r="GKC19" s="233"/>
      <c r="GKD19" s="233"/>
      <c r="GKE19" s="233"/>
      <c r="GKF19" s="233"/>
      <c r="GKG19" s="233"/>
      <c r="GKH19" s="233"/>
      <c r="GKI19" s="232"/>
      <c r="GKJ19" s="233"/>
      <c r="GKK19" s="233"/>
      <c r="GKL19" s="233"/>
      <c r="GKM19" s="233"/>
      <c r="GKN19" s="233"/>
      <c r="GKO19" s="233"/>
      <c r="GKP19" s="232"/>
      <c r="GKQ19" s="233"/>
      <c r="GKR19" s="233"/>
      <c r="GKS19" s="233"/>
      <c r="GKT19" s="233"/>
      <c r="GKU19" s="233"/>
      <c r="GKV19" s="233"/>
      <c r="GKW19" s="232"/>
      <c r="GKX19" s="233"/>
      <c r="GKY19" s="233"/>
      <c r="GKZ19" s="233"/>
      <c r="GLA19" s="233"/>
      <c r="GLB19" s="233"/>
      <c r="GLC19" s="233"/>
      <c r="GLD19" s="232"/>
      <c r="GLE19" s="233"/>
      <c r="GLF19" s="233"/>
      <c r="GLG19" s="233"/>
      <c r="GLH19" s="233"/>
      <c r="GLI19" s="233"/>
      <c r="GLJ19" s="233"/>
      <c r="GLK19" s="232"/>
      <c r="GLL19" s="233"/>
      <c r="GLM19" s="233"/>
      <c r="GLN19" s="233"/>
      <c r="GLO19" s="233"/>
      <c r="GLP19" s="233"/>
      <c r="GLQ19" s="233"/>
      <c r="GLR19" s="232"/>
      <c r="GLS19" s="233"/>
      <c r="GLT19" s="233"/>
      <c r="GLU19" s="233"/>
      <c r="GLV19" s="233"/>
      <c r="GLW19" s="233"/>
      <c r="GLX19" s="233"/>
      <c r="GLY19" s="232"/>
      <c r="GLZ19" s="233"/>
      <c r="GMA19" s="233"/>
      <c r="GMB19" s="233"/>
      <c r="GMC19" s="233"/>
      <c r="GMD19" s="233"/>
      <c r="GME19" s="233"/>
      <c r="GMF19" s="232"/>
      <c r="GMG19" s="233"/>
      <c r="GMH19" s="233"/>
      <c r="GMI19" s="233"/>
      <c r="GMJ19" s="233"/>
      <c r="GMK19" s="233"/>
      <c r="GML19" s="233"/>
      <c r="GMM19" s="232"/>
      <c r="GMN19" s="233"/>
      <c r="GMO19" s="233"/>
      <c r="GMP19" s="233"/>
      <c r="GMQ19" s="233"/>
      <c r="GMR19" s="233"/>
      <c r="GMS19" s="233"/>
      <c r="GMT19" s="232"/>
      <c r="GMU19" s="233"/>
      <c r="GMV19" s="233"/>
      <c r="GMW19" s="233"/>
      <c r="GMX19" s="233"/>
      <c r="GMY19" s="233"/>
      <c r="GMZ19" s="233"/>
      <c r="GNA19" s="232"/>
      <c r="GNB19" s="233"/>
      <c r="GNC19" s="233"/>
      <c r="GND19" s="233"/>
      <c r="GNE19" s="233"/>
      <c r="GNF19" s="233"/>
      <c r="GNG19" s="233"/>
      <c r="GNH19" s="232"/>
      <c r="GNI19" s="233"/>
      <c r="GNJ19" s="233"/>
      <c r="GNK19" s="233"/>
      <c r="GNL19" s="233"/>
      <c r="GNM19" s="233"/>
      <c r="GNN19" s="233"/>
      <c r="GNO19" s="232"/>
      <c r="GNP19" s="233"/>
      <c r="GNQ19" s="233"/>
      <c r="GNR19" s="233"/>
      <c r="GNS19" s="233"/>
      <c r="GNT19" s="233"/>
      <c r="GNU19" s="233"/>
      <c r="GNV19" s="232"/>
      <c r="GNW19" s="233"/>
      <c r="GNX19" s="233"/>
      <c r="GNY19" s="233"/>
      <c r="GNZ19" s="233"/>
      <c r="GOA19" s="233"/>
      <c r="GOB19" s="233"/>
      <c r="GOC19" s="232"/>
      <c r="GOD19" s="233"/>
      <c r="GOE19" s="233"/>
      <c r="GOF19" s="233"/>
      <c r="GOG19" s="233"/>
      <c r="GOH19" s="233"/>
      <c r="GOI19" s="233"/>
      <c r="GOJ19" s="232"/>
      <c r="GOK19" s="233"/>
      <c r="GOL19" s="233"/>
      <c r="GOM19" s="233"/>
      <c r="GON19" s="233"/>
      <c r="GOO19" s="233"/>
      <c r="GOP19" s="233"/>
      <c r="GOQ19" s="232"/>
      <c r="GOR19" s="233"/>
      <c r="GOS19" s="233"/>
      <c r="GOT19" s="233"/>
      <c r="GOU19" s="233"/>
      <c r="GOV19" s="233"/>
      <c r="GOW19" s="233"/>
      <c r="GOX19" s="232"/>
      <c r="GOY19" s="233"/>
      <c r="GOZ19" s="233"/>
      <c r="GPA19" s="233"/>
      <c r="GPB19" s="233"/>
      <c r="GPC19" s="233"/>
      <c r="GPD19" s="233"/>
      <c r="GPE19" s="232"/>
      <c r="GPF19" s="233"/>
      <c r="GPG19" s="233"/>
      <c r="GPH19" s="233"/>
      <c r="GPI19" s="233"/>
      <c r="GPJ19" s="233"/>
      <c r="GPK19" s="233"/>
      <c r="GPL19" s="232"/>
      <c r="GPM19" s="233"/>
      <c r="GPN19" s="233"/>
      <c r="GPO19" s="233"/>
      <c r="GPP19" s="233"/>
      <c r="GPQ19" s="233"/>
      <c r="GPR19" s="233"/>
      <c r="GPS19" s="232"/>
      <c r="GPT19" s="233"/>
      <c r="GPU19" s="233"/>
      <c r="GPV19" s="233"/>
      <c r="GPW19" s="233"/>
      <c r="GPX19" s="233"/>
      <c r="GPY19" s="233"/>
      <c r="GPZ19" s="232"/>
      <c r="GQA19" s="233"/>
      <c r="GQB19" s="233"/>
      <c r="GQC19" s="233"/>
      <c r="GQD19" s="233"/>
      <c r="GQE19" s="233"/>
      <c r="GQF19" s="233"/>
      <c r="GQG19" s="232"/>
      <c r="GQH19" s="233"/>
      <c r="GQI19" s="233"/>
      <c r="GQJ19" s="233"/>
      <c r="GQK19" s="233"/>
      <c r="GQL19" s="233"/>
      <c r="GQM19" s="233"/>
      <c r="GQN19" s="232"/>
      <c r="GQO19" s="233"/>
      <c r="GQP19" s="233"/>
      <c r="GQQ19" s="233"/>
      <c r="GQR19" s="233"/>
      <c r="GQS19" s="233"/>
      <c r="GQT19" s="233"/>
      <c r="GQU19" s="232"/>
      <c r="GQV19" s="233"/>
      <c r="GQW19" s="233"/>
      <c r="GQX19" s="233"/>
      <c r="GQY19" s="233"/>
      <c r="GQZ19" s="233"/>
      <c r="GRA19" s="233"/>
      <c r="GRB19" s="232"/>
      <c r="GRC19" s="233"/>
      <c r="GRD19" s="233"/>
      <c r="GRE19" s="233"/>
      <c r="GRF19" s="233"/>
      <c r="GRG19" s="233"/>
      <c r="GRH19" s="233"/>
      <c r="GRI19" s="232"/>
      <c r="GRJ19" s="233"/>
      <c r="GRK19" s="233"/>
      <c r="GRL19" s="233"/>
      <c r="GRM19" s="233"/>
      <c r="GRN19" s="233"/>
      <c r="GRO19" s="233"/>
      <c r="GRP19" s="232"/>
      <c r="GRQ19" s="233"/>
      <c r="GRR19" s="233"/>
      <c r="GRS19" s="233"/>
      <c r="GRT19" s="233"/>
      <c r="GRU19" s="233"/>
      <c r="GRV19" s="233"/>
      <c r="GRW19" s="232"/>
      <c r="GRX19" s="233"/>
      <c r="GRY19" s="233"/>
      <c r="GRZ19" s="233"/>
      <c r="GSA19" s="233"/>
      <c r="GSB19" s="233"/>
      <c r="GSC19" s="233"/>
      <c r="GSD19" s="232"/>
      <c r="GSE19" s="233"/>
      <c r="GSF19" s="233"/>
      <c r="GSG19" s="233"/>
      <c r="GSH19" s="233"/>
      <c r="GSI19" s="233"/>
      <c r="GSJ19" s="233"/>
      <c r="GSK19" s="232"/>
      <c r="GSL19" s="233"/>
      <c r="GSM19" s="233"/>
      <c r="GSN19" s="233"/>
      <c r="GSO19" s="233"/>
      <c r="GSP19" s="233"/>
      <c r="GSQ19" s="233"/>
      <c r="GSR19" s="232"/>
      <c r="GSS19" s="233"/>
      <c r="GST19" s="233"/>
      <c r="GSU19" s="233"/>
      <c r="GSV19" s="233"/>
      <c r="GSW19" s="233"/>
      <c r="GSX19" s="233"/>
      <c r="GSY19" s="232"/>
      <c r="GSZ19" s="233"/>
      <c r="GTA19" s="233"/>
      <c r="GTB19" s="233"/>
      <c r="GTC19" s="233"/>
      <c r="GTD19" s="233"/>
      <c r="GTE19" s="233"/>
      <c r="GTF19" s="232"/>
      <c r="GTG19" s="233"/>
      <c r="GTH19" s="233"/>
      <c r="GTI19" s="233"/>
      <c r="GTJ19" s="233"/>
      <c r="GTK19" s="233"/>
      <c r="GTL19" s="233"/>
      <c r="GTM19" s="232"/>
      <c r="GTN19" s="233"/>
      <c r="GTO19" s="233"/>
      <c r="GTP19" s="233"/>
      <c r="GTQ19" s="233"/>
      <c r="GTR19" s="233"/>
      <c r="GTS19" s="233"/>
      <c r="GTT19" s="232"/>
      <c r="GTU19" s="233"/>
      <c r="GTV19" s="233"/>
      <c r="GTW19" s="233"/>
      <c r="GTX19" s="233"/>
      <c r="GTY19" s="233"/>
      <c r="GTZ19" s="233"/>
      <c r="GUA19" s="232"/>
      <c r="GUB19" s="233"/>
      <c r="GUC19" s="233"/>
      <c r="GUD19" s="233"/>
      <c r="GUE19" s="233"/>
      <c r="GUF19" s="233"/>
      <c r="GUG19" s="233"/>
      <c r="GUH19" s="232"/>
      <c r="GUI19" s="233"/>
      <c r="GUJ19" s="233"/>
      <c r="GUK19" s="233"/>
      <c r="GUL19" s="233"/>
      <c r="GUM19" s="233"/>
      <c r="GUN19" s="233"/>
      <c r="GUO19" s="232"/>
      <c r="GUP19" s="233"/>
      <c r="GUQ19" s="233"/>
      <c r="GUR19" s="233"/>
      <c r="GUS19" s="233"/>
      <c r="GUT19" s="233"/>
      <c r="GUU19" s="233"/>
      <c r="GUV19" s="232"/>
      <c r="GUW19" s="233"/>
      <c r="GUX19" s="233"/>
      <c r="GUY19" s="233"/>
      <c r="GUZ19" s="233"/>
      <c r="GVA19" s="233"/>
      <c r="GVB19" s="233"/>
      <c r="GVC19" s="232"/>
      <c r="GVD19" s="233"/>
      <c r="GVE19" s="233"/>
      <c r="GVF19" s="233"/>
      <c r="GVG19" s="233"/>
      <c r="GVH19" s="233"/>
      <c r="GVI19" s="233"/>
      <c r="GVJ19" s="232"/>
      <c r="GVK19" s="233"/>
      <c r="GVL19" s="233"/>
      <c r="GVM19" s="233"/>
      <c r="GVN19" s="233"/>
      <c r="GVO19" s="233"/>
      <c r="GVP19" s="233"/>
      <c r="GVQ19" s="232"/>
      <c r="GVR19" s="233"/>
      <c r="GVS19" s="233"/>
      <c r="GVT19" s="233"/>
      <c r="GVU19" s="233"/>
      <c r="GVV19" s="233"/>
      <c r="GVW19" s="233"/>
      <c r="GVX19" s="232"/>
      <c r="GVY19" s="233"/>
      <c r="GVZ19" s="233"/>
      <c r="GWA19" s="233"/>
      <c r="GWB19" s="233"/>
      <c r="GWC19" s="233"/>
      <c r="GWD19" s="233"/>
      <c r="GWE19" s="232"/>
      <c r="GWF19" s="233"/>
      <c r="GWG19" s="233"/>
      <c r="GWH19" s="233"/>
      <c r="GWI19" s="233"/>
      <c r="GWJ19" s="233"/>
      <c r="GWK19" s="233"/>
      <c r="GWL19" s="232"/>
      <c r="GWM19" s="233"/>
      <c r="GWN19" s="233"/>
      <c r="GWO19" s="233"/>
      <c r="GWP19" s="233"/>
      <c r="GWQ19" s="233"/>
      <c r="GWR19" s="233"/>
      <c r="GWS19" s="232"/>
      <c r="GWT19" s="233"/>
      <c r="GWU19" s="233"/>
      <c r="GWV19" s="233"/>
      <c r="GWW19" s="233"/>
      <c r="GWX19" s="233"/>
      <c r="GWY19" s="233"/>
      <c r="GWZ19" s="232"/>
      <c r="GXA19" s="233"/>
      <c r="GXB19" s="233"/>
      <c r="GXC19" s="233"/>
      <c r="GXD19" s="233"/>
      <c r="GXE19" s="233"/>
      <c r="GXF19" s="233"/>
      <c r="GXG19" s="232"/>
      <c r="GXH19" s="233"/>
      <c r="GXI19" s="233"/>
      <c r="GXJ19" s="233"/>
      <c r="GXK19" s="233"/>
      <c r="GXL19" s="233"/>
      <c r="GXM19" s="233"/>
      <c r="GXN19" s="232"/>
      <c r="GXO19" s="233"/>
      <c r="GXP19" s="233"/>
      <c r="GXQ19" s="233"/>
      <c r="GXR19" s="233"/>
      <c r="GXS19" s="233"/>
      <c r="GXT19" s="233"/>
      <c r="GXU19" s="232"/>
      <c r="GXV19" s="233"/>
      <c r="GXW19" s="233"/>
      <c r="GXX19" s="233"/>
      <c r="GXY19" s="233"/>
      <c r="GXZ19" s="233"/>
      <c r="GYA19" s="233"/>
      <c r="GYB19" s="232"/>
      <c r="GYC19" s="233"/>
      <c r="GYD19" s="233"/>
      <c r="GYE19" s="233"/>
      <c r="GYF19" s="233"/>
      <c r="GYG19" s="233"/>
      <c r="GYH19" s="233"/>
      <c r="GYI19" s="232"/>
      <c r="GYJ19" s="233"/>
      <c r="GYK19" s="233"/>
      <c r="GYL19" s="233"/>
      <c r="GYM19" s="233"/>
      <c r="GYN19" s="233"/>
      <c r="GYO19" s="233"/>
      <c r="GYP19" s="232"/>
      <c r="GYQ19" s="233"/>
      <c r="GYR19" s="233"/>
      <c r="GYS19" s="233"/>
      <c r="GYT19" s="233"/>
      <c r="GYU19" s="233"/>
      <c r="GYV19" s="233"/>
      <c r="GYW19" s="232"/>
      <c r="GYX19" s="233"/>
      <c r="GYY19" s="233"/>
      <c r="GYZ19" s="233"/>
      <c r="GZA19" s="233"/>
      <c r="GZB19" s="233"/>
      <c r="GZC19" s="233"/>
      <c r="GZD19" s="232"/>
      <c r="GZE19" s="233"/>
      <c r="GZF19" s="233"/>
      <c r="GZG19" s="233"/>
      <c r="GZH19" s="233"/>
      <c r="GZI19" s="233"/>
      <c r="GZJ19" s="233"/>
      <c r="GZK19" s="232"/>
      <c r="GZL19" s="233"/>
      <c r="GZM19" s="233"/>
      <c r="GZN19" s="233"/>
      <c r="GZO19" s="233"/>
      <c r="GZP19" s="233"/>
      <c r="GZQ19" s="233"/>
      <c r="GZR19" s="232"/>
      <c r="GZS19" s="233"/>
      <c r="GZT19" s="233"/>
      <c r="GZU19" s="233"/>
      <c r="GZV19" s="233"/>
      <c r="GZW19" s="233"/>
      <c r="GZX19" s="233"/>
      <c r="GZY19" s="232"/>
      <c r="GZZ19" s="233"/>
      <c r="HAA19" s="233"/>
      <c r="HAB19" s="233"/>
      <c r="HAC19" s="233"/>
      <c r="HAD19" s="233"/>
      <c r="HAE19" s="233"/>
      <c r="HAF19" s="232"/>
      <c r="HAG19" s="233"/>
      <c r="HAH19" s="233"/>
      <c r="HAI19" s="233"/>
      <c r="HAJ19" s="233"/>
      <c r="HAK19" s="233"/>
      <c r="HAL19" s="233"/>
      <c r="HAM19" s="232"/>
      <c r="HAN19" s="233"/>
      <c r="HAO19" s="233"/>
      <c r="HAP19" s="233"/>
      <c r="HAQ19" s="233"/>
      <c r="HAR19" s="233"/>
      <c r="HAS19" s="233"/>
      <c r="HAT19" s="232"/>
      <c r="HAU19" s="233"/>
      <c r="HAV19" s="233"/>
      <c r="HAW19" s="233"/>
      <c r="HAX19" s="233"/>
      <c r="HAY19" s="233"/>
      <c r="HAZ19" s="233"/>
      <c r="HBA19" s="232"/>
      <c r="HBB19" s="233"/>
      <c r="HBC19" s="233"/>
      <c r="HBD19" s="233"/>
      <c r="HBE19" s="233"/>
      <c r="HBF19" s="233"/>
      <c r="HBG19" s="233"/>
      <c r="HBH19" s="232"/>
      <c r="HBI19" s="233"/>
      <c r="HBJ19" s="233"/>
      <c r="HBK19" s="233"/>
      <c r="HBL19" s="233"/>
      <c r="HBM19" s="233"/>
      <c r="HBN19" s="233"/>
      <c r="HBO19" s="232"/>
      <c r="HBP19" s="233"/>
      <c r="HBQ19" s="233"/>
      <c r="HBR19" s="233"/>
      <c r="HBS19" s="233"/>
      <c r="HBT19" s="233"/>
      <c r="HBU19" s="233"/>
      <c r="HBV19" s="232"/>
      <c r="HBW19" s="233"/>
      <c r="HBX19" s="233"/>
      <c r="HBY19" s="233"/>
      <c r="HBZ19" s="233"/>
      <c r="HCA19" s="233"/>
      <c r="HCB19" s="233"/>
      <c r="HCC19" s="232"/>
      <c r="HCD19" s="233"/>
      <c r="HCE19" s="233"/>
      <c r="HCF19" s="233"/>
      <c r="HCG19" s="233"/>
      <c r="HCH19" s="233"/>
      <c r="HCI19" s="233"/>
      <c r="HCJ19" s="232"/>
      <c r="HCK19" s="233"/>
      <c r="HCL19" s="233"/>
      <c r="HCM19" s="233"/>
      <c r="HCN19" s="233"/>
      <c r="HCO19" s="233"/>
      <c r="HCP19" s="233"/>
      <c r="HCQ19" s="232"/>
      <c r="HCR19" s="233"/>
      <c r="HCS19" s="233"/>
      <c r="HCT19" s="233"/>
      <c r="HCU19" s="233"/>
      <c r="HCV19" s="233"/>
      <c r="HCW19" s="233"/>
      <c r="HCX19" s="232"/>
      <c r="HCY19" s="233"/>
      <c r="HCZ19" s="233"/>
      <c r="HDA19" s="233"/>
      <c r="HDB19" s="233"/>
      <c r="HDC19" s="233"/>
      <c r="HDD19" s="233"/>
      <c r="HDE19" s="232"/>
      <c r="HDF19" s="233"/>
      <c r="HDG19" s="233"/>
      <c r="HDH19" s="233"/>
      <c r="HDI19" s="233"/>
      <c r="HDJ19" s="233"/>
      <c r="HDK19" s="233"/>
      <c r="HDL19" s="232"/>
      <c r="HDM19" s="233"/>
      <c r="HDN19" s="233"/>
      <c r="HDO19" s="233"/>
      <c r="HDP19" s="233"/>
      <c r="HDQ19" s="233"/>
      <c r="HDR19" s="233"/>
      <c r="HDS19" s="232"/>
      <c r="HDT19" s="233"/>
      <c r="HDU19" s="233"/>
      <c r="HDV19" s="233"/>
      <c r="HDW19" s="233"/>
      <c r="HDX19" s="233"/>
      <c r="HDY19" s="233"/>
      <c r="HDZ19" s="232"/>
      <c r="HEA19" s="233"/>
      <c r="HEB19" s="233"/>
      <c r="HEC19" s="233"/>
      <c r="HED19" s="233"/>
      <c r="HEE19" s="233"/>
      <c r="HEF19" s="233"/>
      <c r="HEG19" s="232"/>
      <c r="HEH19" s="233"/>
      <c r="HEI19" s="233"/>
      <c r="HEJ19" s="233"/>
      <c r="HEK19" s="233"/>
      <c r="HEL19" s="233"/>
      <c r="HEM19" s="233"/>
      <c r="HEN19" s="232"/>
      <c r="HEO19" s="233"/>
      <c r="HEP19" s="233"/>
      <c r="HEQ19" s="233"/>
      <c r="HER19" s="233"/>
      <c r="HES19" s="233"/>
      <c r="HET19" s="233"/>
      <c r="HEU19" s="232"/>
      <c r="HEV19" s="233"/>
      <c r="HEW19" s="233"/>
      <c r="HEX19" s="233"/>
      <c r="HEY19" s="233"/>
      <c r="HEZ19" s="233"/>
      <c r="HFA19" s="233"/>
      <c r="HFB19" s="232"/>
      <c r="HFC19" s="233"/>
      <c r="HFD19" s="233"/>
      <c r="HFE19" s="233"/>
      <c r="HFF19" s="233"/>
      <c r="HFG19" s="233"/>
      <c r="HFH19" s="233"/>
      <c r="HFI19" s="232"/>
      <c r="HFJ19" s="233"/>
      <c r="HFK19" s="233"/>
      <c r="HFL19" s="233"/>
      <c r="HFM19" s="233"/>
      <c r="HFN19" s="233"/>
      <c r="HFO19" s="233"/>
      <c r="HFP19" s="232"/>
      <c r="HFQ19" s="233"/>
      <c r="HFR19" s="233"/>
      <c r="HFS19" s="233"/>
      <c r="HFT19" s="233"/>
      <c r="HFU19" s="233"/>
      <c r="HFV19" s="233"/>
      <c r="HFW19" s="232"/>
      <c r="HFX19" s="233"/>
      <c r="HFY19" s="233"/>
      <c r="HFZ19" s="233"/>
      <c r="HGA19" s="233"/>
      <c r="HGB19" s="233"/>
      <c r="HGC19" s="233"/>
      <c r="HGD19" s="232"/>
      <c r="HGE19" s="233"/>
      <c r="HGF19" s="233"/>
      <c r="HGG19" s="233"/>
      <c r="HGH19" s="233"/>
      <c r="HGI19" s="233"/>
      <c r="HGJ19" s="233"/>
      <c r="HGK19" s="232"/>
      <c r="HGL19" s="233"/>
      <c r="HGM19" s="233"/>
      <c r="HGN19" s="233"/>
      <c r="HGO19" s="233"/>
      <c r="HGP19" s="233"/>
      <c r="HGQ19" s="233"/>
      <c r="HGR19" s="232"/>
      <c r="HGS19" s="233"/>
      <c r="HGT19" s="233"/>
      <c r="HGU19" s="233"/>
      <c r="HGV19" s="233"/>
      <c r="HGW19" s="233"/>
      <c r="HGX19" s="233"/>
      <c r="HGY19" s="232"/>
      <c r="HGZ19" s="233"/>
      <c r="HHA19" s="233"/>
      <c r="HHB19" s="233"/>
      <c r="HHC19" s="233"/>
      <c r="HHD19" s="233"/>
      <c r="HHE19" s="233"/>
      <c r="HHF19" s="232"/>
      <c r="HHG19" s="233"/>
      <c r="HHH19" s="233"/>
      <c r="HHI19" s="233"/>
      <c r="HHJ19" s="233"/>
      <c r="HHK19" s="233"/>
      <c r="HHL19" s="233"/>
      <c r="HHM19" s="232"/>
      <c r="HHN19" s="233"/>
      <c r="HHO19" s="233"/>
      <c r="HHP19" s="233"/>
      <c r="HHQ19" s="233"/>
      <c r="HHR19" s="233"/>
      <c r="HHS19" s="233"/>
      <c r="HHT19" s="232"/>
      <c r="HHU19" s="233"/>
      <c r="HHV19" s="233"/>
      <c r="HHW19" s="233"/>
      <c r="HHX19" s="233"/>
      <c r="HHY19" s="233"/>
      <c r="HHZ19" s="233"/>
      <c r="HIA19" s="232"/>
      <c r="HIB19" s="233"/>
      <c r="HIC19" s="233"/>
      <c r="HID19" s="233"/>
      <c r="HIE19" s="233"/>
      <c r="HIF19" s="233"/>
      <c r="HIG19" s="233"/>
      <c r="HIH19" s="232"/>
      <c r="HII19" s="233"/>
      <c r="HIJ19" s="233"/>
      <c r="HIK19" s="233"/>
      <c r="HIL19" s="233"/>
      <c r="HIM19" s="233"/>
      <c r="HIN19" s="233"/>
      <c r="HIO19" s="232"/>
      <c r="HIP19" s="233"/>
      <c r="HIQ19" s="233"/>
      <c r="HIR19" s="233"/>
      <c r="HIS19" s="233"/>
      <c r="HIT19" s="233"/>
      <c r="HIU19" s="233"/>
      <c r="HIV19" s="232"/>
      <c r="HIW19" s="233"/>
      <c r="HIX19" s="233"/>
      <c r="HIY19" s="233"/>
      <c r="HIZ19" s="233"/>
      <c r="HJA19" s="233"/>
      <c r="HJB19" s="233"/>
      <c r="HJC19" s="232"/>
      <c r="HJD19" s="233"/>
      <c r="HJE19" s="233"/>
      <c r="HJF19" s="233"/>
      <c r="HJG19" s="233"/>
      <c r="HJH19" s="233"/>
      <c r="HJI19" s="233"/>
      <c r="HJJ19" s="232"/>
      <c r="HJK19" s="233"/>
      <c r="HJL19" s="233"/>
      <c r="HJM19" s="233"/>
      <c r="HJN19" s="233"/>
      <c r="HJO19" s="233"/>
      <c r="HJP19" s="233"/>
      <c r="HJQ19" s="232"/>
      <c r="HJR19" s="233"/>
      <c r="HJS19" s="233"/>
      <c r="HJT19" s="233"/>
      <c r="HJU19" s="233"/>
      <c r="HJV19" s="233"/>
      <c r="HJW19" s="233"/>
      <c r="HJX19" s="232"/>
      <c r="HJY19" s="233"/>
      <c r="HJZ19" s="233"/>
      <c r="HKA19" s="233"/>
      <c r="HKB19" s="233"/>
      <c r="HKC19" s="233"/>
      <c r="HKD19" s="233"/>
      <c r="HKE19" s="232"/>
      <c r="HKF19" s="233"/>
      <c r="HKG19" s="233"/>
      <c r="HKH19" s="233"/>
      <c r="HKI19" s="233"/>
      <c r="HKJ19" s="233"/>
      <c r="HKK19" s="233"/>
      <c r="HKL19" s="232"/>
      <c r="HKM19" s="233"/>
      <c r="HKN19" s="233"/>
      <c r="HKO19" s="233"/>
      <c r="HKP19" s="233"/>
      <c r="HKQ19" s="233"/>
      <c r="HKR19" s="233"/>
      <c r="HKS19" s="232"/>
      <c r="HKT19" s="233"/>
      <c r="HKU19" s="233"/>
      <c r="HKV19" s="233"/>
      <c r="HKW19" s="233"/>
      <c r="HKX19" s="233"/>
      <c r="HKY19" s="233"/>
      <c r="HKZ19" s="232"/>
      <c r="HLA19" s="233"/>
      <c r="HLB19" s="233"/>
      <c r="HLC19" s="233"/>
      <c r="HLD19" s="233"/>
      <c r="HLE19" s="233"/>
      <c r="HLF19" s="233"/>
      <c r="HLG19" s="232"/>
      <c r="HLH19" s="233"/>
      <c r="HLI19" s="233"/>
      <c r="HLJ19" s="233"/>
      <c r="HLK19" s="233"/>
      <c r="HLL19" s="233"/>
      <c r="HLM19" s="233"/>
      <c r="HLN19" s="232"/>
      <c r="HLO19" s="233"/>
      <c r="HLP19" s="233"/>
      <c r="HLQ19" s="233"/>
      <c r="HLR19" s="233"/>
      <c r="HLS19" s="233"/>
      <c r="HLT19" s="233"/>
      <c r="HLU19" s="232"/>
      <c r="HLV19" s="233"/>
      <c r="HLW19" s="233"/>
      <c r="HLX19" s="233"/>
      <c r="HLY19" s="233"/>
      <c r="HLZ19" s="233"/>
      <c r="HMA19" s="233"/>
      <c r="HMB19" s="232"/>
      <c r="HMC19" s="233"/>
      <c r="HMD19" s="233"/>
      <c r="HME19" s="233"/>
      <c r="HMF19" s="233"/>
      <c r="HMG19" s="233"/>
      <c r="HMH19" s="233"/>
      <c r="HMI19" s="232"/>
      <c r="HMJ19" s="233"/>
      <c r="HMK19" s="233"/>
      <c r="HML19" s="233"/>
      <c r="HMM19" s="233"/>
      <c r="HMN19" s="233"/>
      <c r="HMO19" s="233"/>
      <c r="HMP19" s="232"/>
      <c r="HMQ19" s="233"/>
      <c r="HMR19" s="233"/>
      <c r="HMS19" s="233"/>
      <c r="HMT19" s="233"/>
      <c r="HMU19" s="233"/>
      <c r="HMV19" s="233"/>
      <c r="HMW19" s="232"/>
      <c r="HMX19" s="233"/>
      <c r="HMY19" s="233"/>
      <c r="HMZ19" s="233"/>
      <c r="HNA19" s="233"/>
      <c r="HNB19" s="233"/>
      <c r="HNC19" s="233"/>
      <c r="HND19" s="232"/>
      <c r="HNE19" s="233"/>
      <c r="HNF19" s="233"/>
      <c r="HNG19" s="233"/>
      <c r="HNH19" s="233"/>
      <c r="HNI19" s="233"/>
      <c r="HNJ19" s="233"/>
      <c r="HNK19" s="232"/>
      <c r="HNL19" s="233"/>
      <c r="HNM19" s="233"/>
      <c r="HNN19" s="233"/>
      <c r="HNO19" s="233"/>
      <c r="HNP19" s="233"/>
      <c r="HNQ19" s="233"/>
      <c r="HNR19" s="232"/>
      <c r="HNS19" s="233"/>
      <c r="HNT19" s="233"/>
      <c r="HNU19" s="233"/>
      <c r="HNV19" s="233"/>
      <c r="HNW19" s="233"/>
      <c r="HNX19" s="233"/>
      <c r="HNY19" s="232"/>
      <c r="HNZ19" s="233"/>
      <c r="HOA19" s="233"/>
      <c r="HOB19" s="233"/>
      <c r="HOC19" s="233"/>
      <c r="HOD19" s="233"/>
      <c r="HOE19" s="233"/>
      <c r="HOF19" s="232"/>
      <c r="HOG19" s="233"/>
      <c r="HOH19" s="233"/>
      <c r="HOI19" s="233"/>
      <c r="HOJ19" s="233"/>
      <c r="HOK19" s="233"/>
      <c r="HOL19" s="233"/>
      <c r="HOM19" s="232"/>
      <c r="HON19" s="233"/>
      <c r="HOO19" s="233"/>
      <c r="HOP19" s="233"/>
      <c r="HOQ19" s="233"/>
      <c r="HOR19" s="233"/>
      <c r="HOS19" s="233"/>
      <c r="HOT19" s="232"/>
      <c r="HOU19" s="233"/>
      <c r="HOV19" s="233"/>
      <c r="HOW19" s="233"/>
      <c r="HOX19" s="233"/>
      <c r="HOY19" s="233"/>
      <c r="HOZ19" s="233"/>
      <c r="HPA19" s="232"/>
      <c r="HPB19" s="233"/>
      <c r="HPC19" s="233"/>
      <c r="HPD19" s="233"/>
      <c r="HPE19" s="233"/>
      <c r="HPF19" s="233"/>
      <c r="HPG19" s="233"/>
      <c r="HPH19" s="232"/>
      <c r="HPI19" s="233"/>
      <c r="HPJ19" s="233"/>
      <c r="HPK19" s="233"/>
      <c r="HPL19" s="233"/>
      <c r="HPM19" s="233"/>
      <c r="HPN19" s="233"/>
      <c r="HPO19" s="232"/>
      <c r="HPP19" s="233"/>
      <c r="HPQ19" s="233"/>
      <c r="HPR19" s="233"/>
      <c r="HPS19" s="233"/>
      <c r="HPT19" s="233"/>
      <c r="HPU19" s="233"/>
      <c r="HPV19" s="232"/>
      <c r="HPW19" s="233"/>
      <c r="HPX19" s="233"/>
      <c r="HPY19" s="233"/>
      <c r="HPZ19" s="233"/>
      <c r="HQA19" s="233"/>
      <c r="HQB19" s="233"/>
      <c r="HQC19" s="232"/>
      <c r="HQD19" s="233"/>
      <c r="HQE19" s="233"/>
      <c r="HQF19" s="233"/>
      <c r="HQG19" s="233"/>
      <c r="HQH19" s="233"/>
      <c r="HQI19" s="233"/>
      <c r="HQJ19" s="232"/>
      <c r="HQK19" s="233"/>
      <c r="HQL19" s="233"/>
      <c r="HQM19" s="233"/>
      <c r="HQN19" s="233"/>
      <c r="HQO19" s="233"/>
      <c r="HQP19" s="233"/>
      <c r="HQQ19" s="232"/>
      <c r="HQR19" s="233"/>
      <c r="HQS19" s="233"/>
      <c r="HQT19" s="233"/>
      <c r="HQU19" s="233"/>
      <c r="HQV19" s="233"/>
      <c r="HQW19" s="233"/>
      <c r="HQX19" s="232"/>
      <c r="HQY19" s="233"/>
      <c r="HQZ19" s="233"/>
      <c r="HRA19" s="233"/>
      <c r="HRB19" s="233"/>
      <c r="HRC19" s="233"/>
      <c r="HRD19" s="233"/>
      <c r="HRE19" s="232"/>
      <c r="HRF19" s="233"/>
      <c r="HRG19" s="233"/>
      <c r="HRH19" s="233"/>
      <c r="HRI19" s="233"/>
      <c r="HRJ19" s="233"/>
      <c r="HRK19" s="233"/>
      <c r="HRL19" s="232"/>
      <c r="HRM19" s="233"/>
      <c r="HRN19" s="233"/>
      <c r="HRO19" s="233"/>
      <c r="HRP19" s="233"/>
      <c r="HRQ19" s="233"/>
      <c r="HRR19" s="233"/>
      <c r="HRS19" s="232"/>
      <c r="HRT19" s="233"/>
      <c r="HRU19" s="233"/>
      <c r="HRV19" s="233"/>
      <c r="HRW19" s="233"/>
      <c r="HRX19" s="233"/>
      <c r="HRY19" s="233"/>
      <c r="HRZ19" s="232"/>
      <c r="HSA19" s="233"/>
      <c r="HSB19" s="233"/>
      <c r="HSC19" s="233"/>
      <c r="HSD19" s="233"/>
      <c r="HSE19" s="233"/>
      <c r="HSF19" s="233"/>
      <c r="HSG19" s="232"/>
      <c r="HSH19" s="233"/>
      <c r="HSI19" s="233"/>
      <c r="HSJ19" s="233"/>
      <c r="HSK19" s="233"/>
      <c r="HSL19" s="233"/>
      <c r="HSM19" s="233"/>
      <c r="HSN19" s="232"/>
      <c r="HSO19" s="233"/>
      <c r="HSP19" s="233"/>
      <c r="HSQ19" s="233"/>
      <c r="HSR19" s="233"/>
      <c r="HSS19" s="233"/>
      <c r="HST19" s="233"/>
      <c r="HSU19" s="232"/>
      <c r="HSV19" s="233"/>
      <c r="HSW19" s="233"/>
      <c r="HSX19" s="233"/>
      <c r="HSY19" s="233"/>
      <c r="HSZ19" s="233"/>
      <c r="HTA19" s="233"/>
      <c r="HTB19" s="232"/>
      <c r="HTC19" s="233"/>
      <c r="HTD19" s="233"/>
      <c r="HTE19" s="233"/>
      <c r="HTF19" s="233"/>
      <c r="HTG19" s="233"/>
      <c r="HTH19" s="233"/>
      <c r="HTI19" s="232"/>
      <c r="HTJ19" s="233"/>
      <c r="HTK19" s="233"/>
      <c r="HTL19" s="233"/>
      <c r="HTM19" s="233"/>
      <c r="HTN19" s="233"/>
      <c r="HTO19" s="233"/>
      <c r="HTP19" s="232"/>
      <c r="HTQ19" s="233"/>
      <c r="HTR19" s="233"/>
      <c r="HTS19" s="233"/>
      <c r="HTT19" s="233"/>
      <c r="HTU19" s="233"/>
      <c r="HTV19" s="233"/>
      <c r="HTW19" s="232"/>
      <c r="HTX19" s="233"/>
      <c r="HTY19" s="233"/>
      <c r="HTZ19" s="233"/>
      <c r="HUA19" s="233"/>
      <c r="HUB19" s="233"/>
      <c r="HUC19" s="233"/>
      <c r="HUD19" s="232"/>
      <c r="HUE19" s="233"/>
      <c r="HUF19" s="233"/>
      <c r="HUG19" s="233"/>
      <c r="HUH19" s="233"/>
      <c r="HUI19" s="233"/>
      <c r="HUJ19" s="233"/>
      <c r="HUK19" s="232"/>
      <c r="HUL19" s="233"/>
      <c r="HUM19" s="233"/>
      <c r="HUN19" s="233"/>
      <c r="HUO19" s="233"/>
      <c r="HUP19" s="233"/>
      <c r="HUQ19" s="233"/>
      <c r="HUR19" s="232"/>
      <c r="HUS19" s="233"/>
      <c r="HUT19" s="233"/>
      <c r="HUU19" s="233"/>
      <c r="HUV19" s="233"/>
      <c r="HUW19" s="233"/>
      <c r="HUX19" s="233"/>
      <c r="HUY19" s="232"/>
      <c r="HUZ19" s="233"/>
      <c r="HVA19" s="233"/>
      <c r="HVB19" s="233"/>
      <c r="HVC19" s="233"/>
      <c r="HVD19" s="233"/>
      <c r="HVE19" s="233"/>
      <c r="HVF19" s="232"/>
      <c r="HVG19" s="233"/>
      <c r="HVH19" s="233"/>
      <c r="HVI19" s="233"/>
      <c r="HVJ19" s="233"/>
      <c r="HVK19" s="233"/>
      <c r="HVL19" s="233"/>
      <c r="HVM19" s="232"/>
      <c r="HVN19" s="233"/>
      <c r="HVO19" s="233"/>
      <c r="HVP19" s="233"/>
      <c r="HVQ19" s="233"/>
      <c r="HVR19" s="233"/>
      <c r="HVS19" s="233"/>
      <c r="HVT19" s="232"/>
      <c r="HVU19" s="233"/>
      <c r="HVV19" s="233"/>
      <c r="HVW19" s="233"/>
      <c r="HVX19" s="233"/>
      <c r="HVY19" s="233"/>
      <c r="HVZ19" s="233"/>
      <c r="HWA19" s="232"/>
      <c r="HWB19" s="233"/>
      <c r="HWC19" s="233"/>
      <c r="HWD19" s="233"/>
      <c r="HWE19" s="233"/>
      <c r="HWF19" s="233"/>
      <c r="HWG19" s="233"/>
      <c r="HWH19" s="232"/>
      <c r="HWI19" s="233"/>
      <c r="HWJ19" s="233"/>
      <c r="HWK19" s="233"/>
      <c r="HWL19" s="233"/>
      <c r="HWM19" s="233"/>
      <c r="HWN19" s="233"/>
      <c r="HWO19" s="232"/>
      <c r="HWP19" s="233"/>
      <c r="HWQ19" s="233"/>
      <c r="HWR19" s="233"/>
      <c r="HWS19" s="233"/>
      <c r="HWT19" s="233"/>
      <c r="HWU19" s="233"/>
      <c r="HWV19" s="232"/>
      <c r="HWW19" s="233"/>
      <c r="HWX19" s="233"/>
      <c r="HWY19" s="233"/>
      <c r="HWZ19" s="233"/>
      <c r="HXA19" s="233"/>
      <c r="HXB19" s="233"/>
      <c r="HXC19" s="232"/>
      <c r="HXD19" s="233"/>
      <c r="HXE19" s="233"/>
      <c r="HXF19" s="233"/>
      <c r="HXG19" s="233"/>
      <c r="HXH19" s="233"/>
      <c r="HXI19" s="233"/>
      <c r="HXJ19" s="232"/>
      <c r="HXK19" s="233"/>
      <c r="HXL19" s="233"/>
      <c r="HXM19" s="233"/>
      <c r="HXN19" s="233"/>
      <c r="HXO19" s="233"/>
      <c r="HXP19" s="233"/>
      <c r="HXQ19" s="232"/>
      <c r="HXR19" s="233"/>
      <c r="HXS19" s="233"/>
      <c r="HXT19" s="233"/>
      <c r="HXU19" s="233"/>
      <c r="HXV19" s="233"/>
      <c r="HXW19" s="233"/>
      <c r="HXX19" s="232"/>
      <c r="HXY19" s="233"/>
      <c r="HXZ19" s="233"/>
      <c r="HYA19" s="233"/>
      <c r="HYB19" s="233"/>
      <c r="HYC19" s="233"/>
      <c r="HYD19" s="233"/>
      <c r="HYE19" s="232"/>
      <c r="HYF19" s="233"/>
      <c r="HYG19" s="233"/>
      <c r="HYH19" s="233"/>
      <c r="HYI19" s="233"/>
      <c r="HYJ19" s="233"/>
      <c r="HYK19" s="233"/>
      <c r="HYL19" s="232"/>
      <c r="HYM19" s="233"/>
      <c r="HYN19" s="233"/>
      <c r="HYO19" s="233"/>
      <c r="HYP19" s="233"/>
      <c r="HYQ19" s="233"/>
      <c r="HYR19" s="233"/>
      <c r="HYS19" s="232"/>
      <c r="HYT19" s="233"/>
      <c r="HYU19" s="233"/>
      <c r="HYV19" s="233"/>
      <c r="HYW19" s="233"/>
      <c r="HYX19" s="233"/>
      <c r="HYY19" s="233"/>
      <c r="HYZ19" s="232"/>
      <c r="HZA19" s="233"/>
      <c r="HZB19" s="233"/>
      <c r="HZC19" s="233"/>
      <c r="HZD19" s="233"/>
      <c r="HZE19" s="233"/>
      <c r="HZF19" s="233"/>
      <c r="HZG19" s="232"/>
      <c r="HZH19" s="233"/>
      <c r="HZI19" s="233"/>
      <c r="HZJ19" s="233"/>
      <c r="HZK19" s="233"/>
      <c r="HZL19" s="233"/>
      <c r="HZM19" s="233"/>
      <c r="HZN19" s="232"/>
      <c r="HZO19" s="233"/>
      <c r="HZP19" s="233"/>
      <c r="HZQ19" s="233"/>
      <c r="HZR19" s="233"/>
      <c r="HZS19" s="233"/>
      <c r="HZT19" s="233"/>
      <c r="HZU19" s="232"/>
      <c r="HZV19" s="233"/>
      <c r="HZW19" s="233"/>
      <c r="HZX19" s="233"/>
      <c r="HZY19" s="233"/>
      <c r="HZZ19" s="233"/>
      <c r="IAA19" s="233"/>
      <c r="IAB19" s="232"/>
      <c r="IAC19" s="233"/>
      <c r="IAD19" s="233"/>
      <c r="IAE19" s="233"/>
      <c r="IAF19" s="233"/>
      <c r="IAG19" s="233"/>
      <c r="IAH19" s="233"/>
      <c r="IAI19" s="232"/>
      <c r="IAJ19" s="233"/>
      <c r="IAK19" s="233"/>
      <c r="IAL19" s="233"/>
      <c r="IAM19" s="233"/>
      <c r="IAN19" s="233"/>
      <c r="IAO19" s="233"/>
      <c r="IAP19" s="232"/>
      <c r="IAQ19" s="233"/>
      <c r="IAR19" s="233"/>
      <c r="IAS19" s="233"/>
      <c r="IAT19" s="233"/>
      <c r="IAU19" s="233"/>
      <c r="IAV19" s="233"/>
      <c r="IAW19" s="232"/>
      <c r="IAX19" s="233"/>
      <c r="IAY19" s="233"/>
      <c r="IAZ19" s="233"/>
      <c r="IBA19" s="233"/>
      <c r="IBB19" s="233"/>
      <c r="IBC19" s="233"/>
      <c r="IBD19" s="232"/>
      <c r="IBE19" s="233"/>
      <c r="IBF19" s="233"/>
      <c r="IBG19" s="233"/>
      <c r="IBH19" s="233"/>
      <c r="IBI19" s="233"/>
      <c r="IBJ19" s="233"/>
      <c r="IBK19" s="232"/>
      <c r="IBL19" s="233"/>
      <c r="IBM19" s="233"/>
      <c r="IBN19" s="233"/>
      <c r="IBO19" s="233"/>
      <c r="IBP19" s="233"/>
      <c r="IBQ19" s="233"/>
      <c r="IBR19" s="232"/>
      <c r="IBS19" s="233"/>
      <c r="IBT19" s="233"/>
      <c r="IBU19" s="233"/>
      <c r="IBV19" s="233"/>
      <c r="IBW19" s="233"/>
      <c r="IBX19" s="233"/>
      <c r="IBY19" s="232"/>
      <c r="IBZ19" s="233"/>
      <c r="ICA19" s="233"/>
      <c r="ICB19" s="233"/>
      <c r="ICC19" s="233"/>
      <c r="ICD19" s="233"/>
      <c r="ICE19" s="233"/>
      <c r="ICF19" s="232"/>
      <c r="ICG19" s="233"/>
      <c r="ICH19" s="233"/>
      <c r="ICI19" s="233"/>
      <c r="ICJ19" s="233"/>
      <c r="ICK19" s="233"/>
      <c r="ICL19" s="233"/>
      <c r="ICM19" s="232"/>
      <c r="ICN19" s="233"/>
      <c r="ICO19" s="233"/>
      <c r="ICP19" s="233"/>
      <c r="ICQ19" s="233"/>
      <c r="ICR19" s="233"/>
      <c r="ICS19" s="233"/>
      <c r="ICT19" s="232"/>
      <c r="ICU19" s="233"/>
      <c r="ICV19" s="233"/>
      <c r="ICW19" s="233"/>
      <c r="ICX19" s="233"/>
      <c r="ICY19" s="233"/>
      <c r="ICZ19" s="233"/>
      <c r="IDA19" s="232"/>
      <c r="IDB19" s="233"/>
      <c r="IDC19" s="233"/>
      <c r="IDD19" s="233"/>
      <c r="IDE19" s="233"/>
      <c r="IDF19" s="233"/>
      <c r="IDG19" s="233"/>
      <c r="IDH19" s="232"/>
      <c r="IDI19" s="233"/>
      <c r="IDJ19" s="233"/>
      <c r="IDK19" s="233"/>
      <c r="IDL19" s="233"/>
      <c r="IDM19" s="233"/>
      <c r="IDN19" s="233"/>
      <c r="IDO19" s="232"/>
      <c r="IDP19" s="233"/>
      <c r="IDQ19" s="233"/>
      <c r="IDR19" s="233"/>
      <c r="IDS19" s="233"/>
      <c r="IDT19" s="233"/>
      <c r="IDU19" s="233"/>
      <c r="IDV19" s="232"/>
      <c r="IDW19" s="233"/>
      <c r="IDX19" s="233"/>
      <c r="IDY19" s="233"/>
      <c r="IDZ19" s="233"/>
      <c r="IEA19" s="233"/>
      <c r="IEB19" s="233"/>
      <c r="IEC19" s="232"/>
      <c r="IED19" s="233"/>
      <c r="IEE19" s="233"/>
      <c r="IEF19" s="233"/>
      <c r="IEG19" s="233"/>
      <c r="IEH19" s="233"/>
      <c r="IEI19" s="233"/>
      <c r="IEJ19" s="232"/>
      <c r="IEK19" s="233"/>
      <c r="IEL19" s="233"/>
      <c r="IEM19" s="233"/>
      <c r="IEN19" s="233"/>
      <c r="IEO19" s="233"/>
      <c r="IEP19" s="233"/>
      <c r="IEQ19" s="232"/>
      <c r="IER19" s="233"/>
      <c r="IES19" s="233"/>
      <c r="IET19" s="233"/>
      <c r="IEU19" s="233"/>
      <c r="IEV19" s="233"/>
      <c r="IEW19" s="233"/>
      <c r="IEX19" s="232"/>
      <c r="IEY19" s="233"/>
      <c r="IEZ19" s="233"/>
      <c r="IFA19" s="233"/>
      <c r="IFB19" s="233"/>
      <c r="IFC19" s="233"/>
      <c r="IFD19" s="233"/>
      <c r="IFE19" s="232"/>
      <c r="IFF19" s="233"/>
      <c r="IFG19" s="233"/>
      <c r="IFH19" s="233"/>
      <c r="IFI19" s="233"/>
      <c r="IFJ19" s="233"/>
      <c r="IFK19" s="233"/>
      <c r="IFL19" s="232"/>
      <c r="IFM19" s="233"/>
      <c r="IFN19" s="233"/>
      <c r="IFO19" s="233"/>
      <c r="IFP19" s="233"/>
      <c r="IFQ19" s="233"/>
      <c r="IFR19" s="233"/>
      <c r="IFS19" s="232"/>
      <c r="IFT19" s="233"/>
      <c r="IFU19" s="233"/>
      <c r="IFV19" s="233"/>
      <c r="IFW19" s="233"/>
      <c r="IFX19" s="233"/>
      <c r="IFY19" s="233"/>
      <c r="IFZ19" s="232"/>
      <c r="IGA19" s="233"/>
      <c r="IGB19" s="233"/>
      <c r="IGC19" s="233"/>
      <c r="IGD19" s="233"/>
      <c r="IGE19" s="233"/>
      <c r="IGF19" s="233"/>
      <c r="IGG19" s="232"/>
      <c r="IGH19" s="233"/>
      <c r="IGI19" s="233"/>
      <c r="IGJ19" s="233"/>
      <c r="IGK19" s="233"/>
      <c r="IGL19" s="233"/>
      <c r="IGM19" s="233"/>
      <c r="IGN19" s="232"/>
      <c r="IGO19" s="233"/>
      <c r="IGP19" s="233"/>
      <c r="IGQ19" s="233"/>
      <c r="IGR19" s="233"/>
      <c r="IGS19" s="233"/>
      <c r="IGT19" s="233"/>
      <c r="IGU19" s="232"/>
      <c r="IGV19" s="233"/>
      <c r="IGW19" s="233"/>
      <c r="IGX19" s="233"/>
      <c r="IGY19" s="233"/>
      <c r="IGZ19" s="233"/>
      <c r="IHA19" s="233"/>
      <c r="IHB19" s="232"/>
      <c r="IHC19" s="233"/>
      <c r="IHD19" s="233"/>
      <c r="IHE19" s="233"/>
      <c r="IHF19" s="233"/>
      <c r="IHG19" s="233"/>
      <c r="IHH19" s="233"/>
      <c r="IHI19" s="232"/>
      <c r="IHJ19" s="233"/>
      <c r="IHK19" s="233"/>
      <c r="IHL19" s="233"/>
      <c r="IHM19" s="233"/>
      <c r="IHN19" s="233"/>
      <c r="IHO19" s="233"/>
      <c r="IHP19" s="232"/>
      <c r="IHQ19" s="233"/>
      <c r="IHR19" s="233"/>
      <c r="IHS19" s="233"/>
      <c r="IHT19" s="233"/>
      <c r="IHU19" s="233"/>
      <c r="IHV19" s="233"/>
      <c r="IHW19" s="232"/>
      <c r="IHX19" s="233"/>
      <c r="IHY19" s="233"/>
      <c r="IHZ19" s="233"/>
      <c r="IIA19" s="233"/>
      <c r="IIB19" s="233"/>
      <c r="IIC19" s="233"/>
      <c r="IID19" s="232"/>
      <c r="IIE19" s="233"/>
      <c r="IIF19" s="233"/>
      <c r="IIG19" s="233"/>
      <c r="IIH19" s="233"/>
      <c r="III19" s="233"/>
      <c r="IIJ19" s="233"/>
      <c r="IIK19" s="232"/>
      <c r="IIL19" s="233"/>
      <c r="IIM19" s="233"/>
      <c r="IIN19" s="233"/>
      <c r="IIO19" s="233"/>
      <c r="IIP19" s="233"/>
      <c r="IIQ19" s="233"/>
      <c r="IIR19" s="232"/>
      <c r="IIS19" s="233"/>
      <c r="IIT19" s="233"/>
      <c r="IIU19" s="233"/>
      <c r="IIV19" s="233"/>
      <c r="IIW19" s="233"/>
      <c r="IIX19" s="233"/>
      <c r="IIY19" s="232"/>
      <c r="IIZ19" s="233"/>
      <c r="IJA19" s="233"/>
      <c r="IJB19" s="233"/>
      <c r="IJC19" s="233"/>
      <c r="IJD19" s="233"/>
      <c r="IJE19" s="233"/>
      <c r="IJF19" s="232"/>
      <c r="IJG19" s="233"/>
      <c r="IJH19" s="233"/>
      <c r="IJI19" s="233"/>
      <c r="IJJ19" s="233"/>
      <c r="IJK19" s="233"/>
      <c r="IJL19" s="233"/>
      <c r="IJM19" s="232"/>
      <c r="IJN19" s="233"/>
      <c r="IJO19" s="233"/>
      <c r="IJP19" s="233"/>
      <c r="IJQ19" s="233"/>
      <c r="IJR19" s="233"/>
      <c r="IJS19" s="233"/>
      <c r="IJT19" s="232"/>
      <c r="IJU19" s="233"/>
      <c r="IJV19" s="233"/>
      <c r="IJW19" s="233"/>
      <c r="IJX19" s="233"/>
      <c r="IJY19" s="233"/>
      <c r="IJZ19" s="233"/>
      <c r="IKA19" s="232"/>
      <c r="IKB19" s="233"/>
      <c r="IKC19" s="233"/>
      <c r="IKD19" s="233"/>
      <c r="IKE19" s="233"/>
      <c r="IKF19" s="233"/>
      <c r="IKG19" s="233"/>
      <c r="IKH19" s="232"/>
      <c r="IKI19" s="233"/>
      <c r="IKJ19" s="233"/>
      <c r="IKK19" s="233"/>
      <c r="IKL19" s="233"/>
      <c r="IKM19" s="233"/>
      <c r="IKN19" s="233"/>
      <c r="IKO19" s="232"/>
      <c r="IKP19" s="233"/>
      <c r="IKQ19" s="233"/>
      <c r="IKR19" s="233"/>
      <c r="IKS19" s="233"/>
      <c r="IKT19" s="233"/>
      <c r="IKU19" s="233"/>
      <c r="IKV19" s="232"/>
      <c r="IKW19" s="233"/>
      <c r="IKX19" s="233"/>
      <c r="IKY19" s="233"/>
      <c r="IKZ19" s="233"/>
      <c r="ILA19" s="233"/>
      <c r="ILB19" s="233"/>
      <c r="ILC19" s="232"/>
      <c r="ILD19" s="233"/>
      <c r="ILE19" s="233"/>
      <c r="ILF19" s="233"/>
      <c r="ILG19" s="233"/>
      <c r="ILH19" s="233"/>
      <c r="ILI19" s="233"/>
      <c r="ILJ19" s="232"/>
      <c r="ILK19" s="233"/>
      <c r="ILL19" s="233"/>
      <c r="ILM19" s="233"/>
      <c r="ILN19" s="233"/>
      <c r="ILO19" s="233"/>
      <c r="ILP19" s="233"/>
      <c r="ILQ19" s="232"/>
      <c r="ILR19" s="233"/>
      <c r="ILS19" s="233"/>
      <c r="ILT19" s="233"/>
      <c r="ILU19" s="233"/>
      <c r="ILV19" s="233"/>
      <c r="ILW19" s="233"/>
      <c r="ILX19" s="232"/>
      <c r="ILY19" s="233"/>
      <c r="ILZ19" s="233"/>
      <c r="IMA19" s="233"/>
      <c r="IMB19" s="233"/>
      <c r="IMC19" s="233"/>
      <c r="IMD19" s="233"/>
      <c r="IME19" s="232"/>
      <c r="IMF19" s="233"/>
      <c r="IMG19" s="233"/>
      <c r="IMH19" s="233"/>
      <c r="IMI19" s="233"/>
      <c r="IMJ19" s="233"/>
      <c r="IMK19" s="233"/>
      <c r="IML19" s="232"/>
      <c r="IMM19" s="233"/>
      <c r="IMN19" s="233"/>
      <c r="IMO19" s="233"/>
      <c r="IMP19" s="233"/>
      <c r="IMQ19" s="233"/>
      <c r="IMR19" s="233"/>
      <c r="IMS19" s="232"/>
      <c r="IMT19" s="233"/>
      <c r="IMU19" s="233"/>
      <c r="IMV19" s="233"/>
      <c r="IMW19" s="233"/>
      <c r="IMX19" s="233"/>
      <c r="IMY19" s="233"/>
      <c r="IMZ19" s="232"/>
      <c r="INA19" s="233"/>
      <c r="INB19" s="233"/>
      <c r="INC19" s="233"/>
      <c r="IND19" s="233"/>
      <c r="INE19" s="233"/>
      <c r="INF19" s="233"/>
      <c r="ING19" s="232"/>
      <c r="INH19" s="233"/>
      <c r="INI19" s="233"/>
      <c r="INJ19" s="233"/>
      <c r="INK19" s="233"/>
      <c r="INL19" s="233"/>
      <c r="INM19" s="233"/>
      <c r="INN19" s="232"/>
      <c r="INO19" s="233"/>
      <c r="INP19" s="233"/>
      <c r="INQ19" s="233"/>
      <c r="INR19" s="233"/>
      <c r="INS19" s="233"/>
      <c r="INT19" s="233"/>
      <c r="INU19" s="232"/>
      <c r="INV19" s="233"/>
      <c r="INW19" s="233"/>
      <c r="INX19" s="233"/>
      <c r="INY19" s="233"/>
      <c r="INZ19" s="233"/>
      <c r="IOA19" s="233"/>
      <c r="IOB19" s="232"/>
      <c r="IOC19" s="233"/>
      <c r="IOD19" s="233"/>
      <c r="IOE19" s="233"/>
      <c r="IOF19" s="233"/>
      <c r="IOG19" s="233"/>
      <c r="IOH19" s="233"/>
      <c r="IOI19" s="232"/>
      <c r="IOJ19" s="233"/>
      <c r="IOK19" s="233"/>
      <c r="IOL19" s="233"/>
      <c r="IOM19" s="233"/>
      <c r="ION19" s="233"/>
      <c r="IOO19" s="233"/>
      <c r="IOP19" s="232"/>
      <c r="IOQ19" s="233"/>
      <c r="IOR19" s="233"/>
      <c r="IOS19" s="233"/>
      <c r="IOT19" s="233"/>
      <c r="IOU19" s="233"/>
      <c r="IOV19" s="233"/>
      <c r="IOW19" s="232"/>
      <c r="IOX19" s="233"/>
      <c r="IOY19" s="233"/>
      <c r="IOZ19" s="233"/>
      <c r="IPA19" s="233"/>
      <c r="IPB19" s="233"/>
      <c r="IPC19" s="233"/>
      <c r="IPD19" s="232"/>
      <c r="IPE19" s="233"/>
      <c r="IPF19" s="233"/>
      <c r="IPG19" s="233"/>
      <c r="IPH19" s="233"/>
      <c r="IPI19" s="233"/>
      <c r="IPJ19" s="233"/>
      <c r="IPK19" s="232"/>
      <c r="IPL19" s="233"/>
      <c r="IPM19" s="233"/>
      <c r="IPN19" s="233"/>
      <c r="IPO19" s="233"/>
      <c r="IPP19" s="233"/>
      <c r="IPQ19" s="233"/>
      <c r="IPR19" s="232"/>
      <c r="IPS19" s="233"/>
      <c r="IPT19" s="233"/>
      <c r="IPU19" s="233"/>
      <c r="IPV19" s="233"/>
      <c r="IPW19" s="233"/>
      <c r="IPX19" s="233"/>
      <c r="IPY19" s="232"/>
      <c r="IPZ19" s="233"/>
      <c r="IQA19" s="233"/>
      <c r="IQB19" s="233"/>
      <c r="IQC19" s="233"/>
      <c r="IQD19" s="233"/>
      <c r="IQE19" s="233"/>
      <c r="IQF19" s="232"/>
      <c r="IQG19" s="233"/>
      <c r="IQH19" s="233"/>
      <c r="IQI19" s="233"/>
      <c r="IQJ19" s="233"/>
      <c r="IQK19" s="233"/>
      <c r="IQL19" s="233"/>
      <c r="IQM19" s="232"/>
      <c r="IQN19" s="233"/>
      <c r="IQO19" s="233"/>
      <c r="IQP19" s="233"/>
      <c r="IQQ19" s="233"/>
      <c r="IQR19" s="233"/>
      <c r="IQS19" s="233"/>
      <c r="IQT19" s="232"/>
      <c r="IQU19" s="233"/>
      <c r="IQV19" s="233"/>
      <c r="IQW19" s="233"/>
      <c r="IQX19" s="233"/>
      <c r="IQY19" s="233"/>
      <c r="IQZ19" s="233"/>
      <c r="IRA19" s="232"/>
      <c r="IRB19" s="233"/>
      <c r="IRC19" s="233"/>
      <c r="IRD19" s="233"/>
      <c r="IRE19" s="233"/>
      <c r="IRF19" s="233"/>
      <c r="IRG19" s="233"/>
      <c r="IRH19" s="232"/>
      <c r="IRI19" s="233"/>
      <c r="IRJ19" s="233"/>
      <c r="IRK19" s="233"/>
      <c r="IRL19" s="233"/>
      <c r="IRM19" s="233"/>
      <c r="IRN19" s="233"/>
      <c r="IRO19" s="232"/>
      <c r="IRP19" s="233"/>
      <c r="IRQ19" s="233"/>
      <c r="IRR19" s="233"/>
      <c r="IRS19" s="233"/>
      <c r="IRT19" s="233"/>
      <c r="IRU19" s="233"/>
      <c r="IRV19" s="232"/>
      <c r="IRW19" s="233"/>
      <c r="IRX19" s="233"/>
      <c r="IRY19" s="233"/>
      <c r="IRZ19" s="233"/>
      <c r="ISA19" s="233"/>
      <c r="ISB19" s="233"/>
      <c r="ISC19" s="232"/>
      <c r="ISD19" s="233"/>
      <c r="ISE19" s="233"/>
      <c r="ISF19" s="233"/>
      <c r="ISG19" s="233"/>
      <c r="ISH19" s="233"/>
      <c r="ISI19" s="233"/>
      <c r="ISJ19" s="232"/>
      <c r="ISK19" s="233"/>
      <c r="ISL19" s="233"/>
      <c r="ISM19" s="233"/>
      <c r="ISN19" s="233"/>
      <c r="ISO19" s="233"/>
      <c r="ISP19" s="233"/>
      <c r="ISQ19" s="232"/>
      <c r="ISR19" s="233"/>
      <c r="ISS19" s="233"/>
      <c r="IST19" s="233"/>
      <c r="ISU19" s="233"/>
      <c r="ISV19" s="233"/>
      <c r="ISW19" s="233"/>
      <c r="ISX19" s="232"/>
      <c r="ISY19" s="233"/>
      <c r="ISZ19" s="233"/>
      <c r="ITA19" s="233"/>
      <c r="ITB19" s="233"/>
      <c r="ITC19" s="233"/>
      <c r="ITD19" s="233"/>
      <c r="ITE19" s="232"/>
      <c r="ITF19" s="233"/>
      <c r="ITG19" s="233"/>
      <c r="ITH19" s="233"/>
      <c r="ITI19" s="233"/>
      <c r="ITJ19" s="233"/>
      <c r="ITK19" s="233"/>
      <c r="ITL19" s="232"/>
      <c r="ITM19" s="233"/>
      <c r="ITN19" s="233"/>
      <c r="ITO19" s="233"/>
      <c r="ITP19" s="233"/>
      <c r="ITQ19" s="233"/>
      <c r="ITR19" s="233"/>
      <c r="ITS19" s="232"/>
      <c r="ITT19" s="233"/>
      <c r="ITU19" s="233"/>
      <c r="ITV19" s="233"/>
      <c r="ITW19" s="233"/>
      <c r="ITX19" s="233"/>
      <c r="ITY19" s="233"/>
      <c r="ITZ19" s="232"/>
      <c r="IUA19" s="233"/>
      <c r="IUB19" s="233"/>
      <c r="IUC19" s="233"/>
      <c r="IUD19" s="233"/>
      <c r="IUE19" s="233"/>
      <c r="IUF19" s="233"/>
      <c r="IUG19" s="232"/>
      <c r="IUH19" s="233"/>
      <c r="IUI19" s="233"/>
      <c r="IUJ19" s="233"/>
      <c r="IUK19" s="233"/>
      <c r="IUL19" s="233"/>
      <c r="IUM19" s="233"/>
      <c r="IUN19" s="232"/>
      <c r="IUO19" s="233"/>
      <c r="IUP19" s="233"/>
      <c r="IUQ19" s="233"/>
      <c r="IUR19" s="233"/>
      <c r="IUS19" s="233"/>
      <c r="IUT19" s="233"/>
      <c r="IUU19" s="232"/>
      <c r="IUV19" s="233"/>
      <c r="IUW19" s="233"/>
      <c r="IUX19" s="233"/>
      <c r="IUY19" s="233"/>
      <c r="IUZ19" s="233"/>
      <c r="IVA19" s="233"/>
      <c r="IVB19" s="232"/>
      <c r="IVC19" s="233"/>
      <c r="IVD19" s="233"/>
      <c r="IVE19" s="233"/>
      <c r="IVF19" s="233"/>
      <c r="IVG19" s="233"/>
      <c r="IVH19" s="233"/>
      <c r="IVI19" s="232"/>
      <c r="IVJ19" s="233"/>
      <c r="IVK19" s="233"/>
      <c r="IVL19" s="233"/>
      <c r="IVM19" s="233"/>
      <c r="IVN19" s="233"/>
      <c r="IVO19" s="233"/>
      <c r="IVP19" s="232"/>
      <c r="IVQ19" s="233"/>
      <c r="IVR19" s="233"/>
      <c r="IVS19" s="233"/>
      <c r="IVT19" s="233"/>
      <c r="IVU19" s="233"/>
      <c r="IVV19" s="233"/>
      <c r="IVW19" s="232"/>
      <c r="IVX19" s="233"/>
      <c r="IVY19" s="233"/>
      <c r="IVZ19" s="233"/>
      <c r="IWA19" s="233"/>
      <c r="IWB19" s="233"/>
      <c r="IWC19" s="233"/>
      <c r="IWD19" s="232"/>
      <c r="IWE19" s="233"/>
      <c r="IWF19" s="233"/>
      <c r="IWG19" s="233"/>
      <c r="IWH19" s="233"/>
      <c r="IWI19" s="233"/>
      <c r="IWJ19" s="233"/>
      <c r="IWK19" s="232"/>
      <c r="IWL19" s="233"/>
      <c r="IWM19" s="233"/>
      <c r="IWN19" s="233"/>
      <c r="IWO19" s="233"/>
      <c r="IWP19" s="233"/>
      <c r="IWQ19" s="233"/>
      <c r="IWR19" s="232"/>
      <c r="IWS19" s="233"/>
      <c r="IWT19" s="233"/>
      <c r="IWU19" s="233"/>
      <c r="IWV19" s="233"/>
      <c r="IWW19" s="233"/>
      <c r="IWX19" s="233"/>
      <c r="IWY19" s="232"/>
      <c r="IWZ19" s="233"/>
      <c r="IXA19" s="233"/>
      <c r="IXB19" s="233"/>
      <c r="IXC19" s="233"/>
      <c r="IXD19" s="233"/>
      <c r="IXE19" s="233"/>
      <c r="IXF19" s="232"/>
      <c r="IXG19" s="233"/>
      <c r="IXH19" s="233"/>
      <c r="IXI19" s="233"/>
      <c r="IXJ19" s="233"/>
      <c r="IXK19" s="233"/>
      <c r="IXL19" s="233"/>
      <c r="IXM19" s="232"/>
      <c r="IXN19" s="233"/>
      <c r="IXO19" s="233"/>
      <c r="IXP19" s="233"/>
      <c r="IXQ19" s="233"/>
      <c r="IXR19" s="233"/>
      <c r="IXS19" s="233"/>
      <c r="IXT19" s="232"/>
      <c r="IXU19" s="233"/>
      <c r="IXV19" s="233"/>
      <c r="IXW19" s="233"/>
      <c r="IXX19" s="233"/>
      <c r="IXY19" s="233"/>
      <c r="IXZ19" s="233"/>
      <c r="IYA19" s="232"/>
      <c r="IYB19" s="233"/>
      <c r="IYC19" s="233"/>
      <c r="IYD19" s="233"/>
      <c r="IYE19" s="233"/>
      <c r="IYF19" s="233"/>
      <c r="IYG19" s="233"/>
      <c r="IYH19" s="232"/>
      <c r="IYI19" s="233"/>
      <c r="IYJ19" s="233"/>
      <c r="IYK19" s="233"/>
      <c r="IYL19" s="233"/>
      <c r="IYM19" s="233"/>
      <c r="IYN19" s="233"/>
      <c r="IYO19" s="232"/>
      <c r="IYP19" s="233"/>
      <c r="IYQ19" s="233"/>
      <c r="IYR19" s="233"/>
      <c r="IYS19" s="233"/>
      <c r="IYT19" s="233"/>
      <c r="IYU19" s="233"/>
      <c r="IYV19" s="232"/>
      <c r="IYW19" s="233"/>
      <c r="IYX19" s="233"/>
      <c r="IYY19" s="233"/>
      <c r="IYZ19" s="233"/>
      <c r="IZA19" s="233"/>
      <c r="IZB19" s="233"/>
      <c r="IZC19" s="232"/>
      <c r="IZD19" s="233"/>
      <c r="IZE19" s="233"/>
      <c r="IZF19" s="233"/>
      <c r="IZG19" s="233"/>
      <c r="IZH19" s="233"/>
      <c r="IZI19" s="233"/>
      <c r="IZJ19" s="232"/>
      <c r="IZK19" s="233"/>
      <c r="IZL19" s="233"/>
      <c r="IZM19" s="233"/>
      <c r="IZN19" s="233"/>
      <c r="IZO19" s="233"/>
      <c r="IZP19" s="233"/>
      <c r="IZQ19" s="232"/>
      <c r="IZR19" s="233"/>
      <c r="IZS19" s="233"/>
      <c r="IZT19" s="233"/>
      <c r="IZU19" s="233"/>
      <c r="IZV19" s="233"/>
      <c r="IZW19" s="233"/>
      <c r="IZX19" s="232"/>
      <c r="IZY19" s="233"/>
      <c r="IZZ19" s="233"/>
      <c r="JAA19" s="233"/>
      <c r="JAB19" s="233"/>
      <c r="JAC19" s="233"/>
      <c r="JAD19" s="233"/>
      <c r="JAE19" s="232"/>
      <c r="JAF19" s="233"/>
      <c r="JAG19" s="233"/>
      <c r="JAH19" s="233"/>
      <c r="JAI19" s="233"/>
      <c r="JAJ19" s="233"/>
      <c r="JAK19" s="233"/>
      <c r="JAL19" s="232"/>
      <c r="JAM19" s="233"/>
      <c r="JAN19" s="233"/>
      <c r="JAO19" s="233"/>
      <c r="JAP19" s="233"/>
      <c r="JAQ19" s="233"/>
      <c r="JAR19" s="233"/>
      <c r="JAS19" s="232"/>
      <c r="JAT19" s="233"/>
      <c r="JAU19" s="233"/>
      <c r="JAV19" s="233"/>
      <c r="JAW19" s="233"/>
      <c r="JAX19" s="233"/>
      <c r="JAY19" s="233"/>
      <c r="JAZ19" s="232"/>
      <c r="JBA19" s="233"/>
      <c r="JBB19" s="233"/>
      <c r="JBC19" s="233"/>
      <c r="JBD19" s="233"/>
      <c r="JBE19" s="233"/>
      <c r="JBF19" s="233"/>
      <c r="JBG19" s="232"/>
      <c r="JBH19" s="233"/>
      <c r="JBI19" s="233"/>
      <c r="JBJ19" s="233"/>
      <c r="JBK19" s="233"/>
      <c r="JBL19" s="233"/>
      <c r="JBM19" s="233"/>
      <c r="JBN19" s="232"/>
      <c r="JBO19" s="233"/>
      <c r="JBP19" s="233"/>
      <c r="JBQ19" s="233"/>
      <c r="JBR19" s="233"/>
      <c r="JBS19" s="233"/>
      <c r="JBT19" s="233"/>
      <c r="JBU19" s="232"/>
      <c r="JBV19" s="233"/>
      <c r="JBW19" s="233"/>
      <c r="JBX19" s="233"/>
      <c r="JBY19" s="233"/>
      <c r="JBZ19" s="233"/>
      <c r="JCA19" s="233"/>
      <c r="JCB19" s="232"/>
      <c r="JCC19" s="233"/>
      <c r="JCD19" s="233"/>
      <c r="JCE19" s="233"/>
      <c r="JCF19" s="233"/>
      <c r="JCG19" s="233"/>
      <c r="JCH19" s="233"/>
      <c r="JCI19" s="232"/>
      <c r="JCJ19" s="233"/>
      <c r="JCK19" s="233"/>
      <c r="JCL19" s="233"/>
      <c r="JCM19" s="233"/>
      <c r="JCN19" s="233"/>
      <c r="JCO19" s="233"/>
      <c r="JCP19" s="232"/>
      <c r="JCQ19" s="233"/>
      <c r="JCR19" s="233"/>
      <c r="JCS19" s="233"/>
      <c r="JCT19" s="233"/>
      <c r="JCU19" s="233"/>
      <c r="JCV19" s="233"/>
      <c r="JCW19" s="232"/>
      <c r="JCX19" s="233"/>
      <c r="JCY19" s="233"/>
      <c r="JCZ19" s="233"/>
      <c r="JDA19" s="233"/>
      <c r="JDB19" s="233"/>
      <c r="JDC19" s="233"/>
      <c r="JDD19" s="232"/>
      <c r="JDE19" s="233"/>
      <c r="JDF19" s="233"/>
      <c r="JDG19" s="233"/>
      <c r="JDH19" s="233"/>
      <c r="JDI19" s="233"/>
      <c r="JDJ19" s="233"/>
      <c r="JDK19" s="232"/>
      <c r="JDL19" s="233"/>
      <c r="JDM19" s="233"/>
      <c r="JDN19" s="233"/>
      <c r="JDO19" s="233"/>
      <c r="JDP19" s="233"/>
      <c r="JDQ19" s="233"/>
      <c r="JDR19" s="232"/>
      <c r="JDS19" s="233"/>
      <c r="JDT19" s="233"/>
      <c r="JDU19" s="233"/>
      <c r="JDV19" s="233"/>
      <c r="JDW19" s="233"/>
      <c r="JDX19" s="233"/>
      <c r="JDY19" s="232"/>
      <c r="JDZ19" s="233"/>
      <c r="JEA19" s="233"/>
      <c r="JEB19" s="233"/>
      <c r="JEC19" s="233"/>
      <c r="JED19" s="233"/>
      <c r="JEE19" s="233"/>
      <c r="JEF19" s="232"/>
      <c r="JEG19" s="233"/>
      <c r="JEH19" s="233"/>
      <c r="JEI19" s="233"/>
      <c r="JEJ19" s="233"/>
      <c r="JEK19" s="233"/>
      <c r="JEL19" s="233"/>
      <c r="JEM19" s="232"/>
      <c r="JEN19" s="233"/>
      <c r="JEO19" s="233"/>
      <c r="JEP19" s="233"/>
      <c r="JEQ19" s="233"/>
      <c r="JER19" s="233"/>
      <c r="JES19" s="233"/>
      <c r="JET19" s="232"/>
      <c r="JEU19" s="233"/>
      <c r="JEV19" s="233"/>
      <c r="JEW19" s="233"/>
      <c r="JEX19" s="233"/>
      <c r="JEY19" s="233"/>
      <c r="JEZ19" s="233"/>
      <c r="JFA19" s="232"/>
      <c r="JFB19" s="233"/>
      <c r="JFC19" s="233"/>
      <c r="JFD19" s="233"/>
      <c r="JFE19" s="233"/>
      <c r="JFF19" s="233"/>
      <c r="JFG19" s="233"/>
      <c r="JFH19" s="232"/>
      <c r="JFI19" s="233"/>
      <c r="JFJ19" s="233"/>
      <c r="JFK19" s="233"/>
      <c r="JFL19" s="233"/>
      <c r="JFM19" s="233"/>
      <c r="JFN19" s="233"/>
      <c r="JFO19" s="232"/>
      <c r="JFP19" s="233"/>
      <c r="JFQ19" s="233"/>
      <c r="JFR19" s="233"/>
      <c r="JFS19" s="233"/>
      <c r="JFT19" s="233"/>
      <c r="JFU19" s="233"/>
      <c r="JFV19" s="232"/>
      <c r="JFW19" s="233"/>
      <c r="JFX19" s="233"/>
      <c r="JFY19" s="233"/>
      <c r="JFZ19" s="233"/>
      <c r="JGA19" s="233"/>
      <c r="JGB19" s="233"/>
      <c r="JGC19" s="232"/>
      <c r="JGD19" s="233"/>
      <c r="JGE19" s="233"/>
      <c r="JGF19" s="233"/>
      <c r="JGG19" s="233"/>
      <c r="JGH19" s="233"/>
      <c r="JGI19" s="233"/>
      <c r="JGJ19" s="232"/>
      <c r="JGK19" s="233"/>
      <c r="JGL19" s="233"/>
      <c r="JGM19" s="233"/>
      <c r="JGN19" s="233"/>
      <c r="JGO19" s="233"/>
      <c r="JGP19" s="233"/>
      <c r="JGQ19" s="232"/>
      <c r="JGR19" s="233"/>
      <c r="JGS19" s="233"/>
      <c r="JGT19" s="233"/>
      <c r="JGU19" s="233"/>
      <c r="JGV19" s="233"/>
      <c r="JGW19" s="233"/>
      <c r="JGX19" s="232"/>
      <c r="JGY19" s="233"/>
      <c r="JGZ19" s="233"/>
      <c r="JHA19" s="233"/>
      <c r="JHB19" s="233"/>
      <c r="JHC19" s="233"/>
      <c r="JHD19" s="233"/>
      <c r="JHE19" s="232"/>
      <c r="JHF19" s="233"/>
      <c r="JHG19" s="233"/>
      <c r="JHH19" s="233"/>
      <c r="JHI19" s="233"/>
      <c r="JHJ19" s="233"/>
      <c r="JHK19" s="233"/>
      <c r="JHL19" s="232"/>
      <c r="JHM19" s="233"/>
      <c r="JHN19" s="233"/>
      <c r="JHO19" s="233"/>
      <c r="JHP19" s="233"/>
      <c r="JHQ19" s="233"/>
      <c r="JHR19" s="233"/>
      <c r="JHS19" s="232"/>
      <c r="JHT19" s="233"/>
      <c r="JHU19" s="233"/>
      <c r="JHV19" s="233"/>
      <c r="JHW19" s="233"/>
      <c r="JHX19" s="233"/>
      <c r="JHY19" s="233"/>
      <c r="JHZ19" s="232"/>
      <c r="JIA19" s="233"/>
      <c r="JIB19" s="233"/>
      <c r="JIC19" s="233"/>
      <c r="JID19" s="233"/>
      <c r="JIE19" s="233"/>
      <c r="JIF19" s="233"/>
      <c r="JIG19" s="232"/>
      <c r="JIH19" s="233"/>
      <c r="JII19" s="233"/>
      <c r="JIJ19" s="233"/>
      <c r="JIK19" s="233"/>
      <c r="JIL19" s="233"/>
      <c r="JIM19" s="233"/>
      <c r="JIN19" s="232"/>
      <c r="JIO19" s="233"/>
      <c r="JIP19" s="233"/>
      <c r="JIQ19" s="233"/>
      <c r="JIR19" s="233"/>
      <c r="JIS19" s="233"/>
      <c r="JIT19" s="233"/>
      <c r="JIU19" s="232"/>
      <c r="JIV19" s="233"/>
      <c r="JIW19" s="233"/>
      <c r="JIX19" s="233"/>
      <c r="JIY19" s="233"/>
      <c r="JIZ19" s="233"/>
      <c r="JJA19" s="233"/>
      <c r="JJB19" s="232"/>
      <c r="JJC19" s="233"/>
      <c r="JJD19" s="233"/>
      <c r="JJE19" s="233"/>
      <c r="JJF19" s="233"/>
      <c r="JJG19" s="233"/>
      <c r="JJH19" s="233"/>
      <c r="JJI19" s="232"/>
      <c r="JJJ19" s="233"/>
      <c r="JJK19" s="233"/>
      <c r="JJL19" s="233"/>
      <c r="JJM19" s="233"/>
      <c r="JJN19" s="233"/>
      <c r="JJO19" s="233"/>
      <c r="JJP19" s="232"/>
      <c r="JJQ19" s="233"/>
      <c r="JJR19" s="233"/>
      <c r="JJS19" s="233"/>
      <c r="JJT19" s="233"/>
      <c r="JJU19" s="233"/>
      <c r="JJV19" s="233"/>
      <c r="JJW19" s="232"/>
      <c r="JJX19" s="233"/>
      <c r="JJY19" s="233"/>
      <c r="JJZ19" s="233"/>
      <c r="JKA19" s="233"/>
      <c r="JKB19" s="233"/>
      <c r="JKC19" s="233"/>
      <c r="JKD19" s="232"/>
      <c r="JKE19" s="233"/>
      <c r="JKF19" s="233"/>
      <c r="JKG19" s="233"/>
      <c r="JKH19" s="233"/>
      <c r="JKI19" s="233"/>
      <c r="JKJ19" s="233"/>
      <c r="JKK19" s="232"/>
      <c r="JKL19" s="233"/>
      <c r="JKM19" s="233"/>
      <c r="JKN19" s="233"/>
      <c r="JKO19" s="233"/>
      <c r="JKP19" s="233"/>
      <c r="JKQ19" s="233"/>
      <c r="JKR19" s="232"/>
      <c r="JKS19" s="233"/>
      <c r="JKT19" s="233"/>
      <c r="JKU19" s="233"/>
      <c r="JKV19" s="233"/>
      <c r="JKW19" s="233"/>
      <c r="JKX19" s="233"/>
      <c r="JKY19" s="232"/>
      <c r="JKZ19" s="233"/>
      <c r="JLA19" s="233"/>
      <c r="JLB19" s="233"/>
      <c r="JLC19" s="233"/>
      <c r="JLD19" s="233"/>
      <c r="JLE19" s="233"/>
      <c r="JLF19" s="232"/>
      <c r="JLG19" s="233"/>
      <c r="JLH19" s="233"/>
      <c r="JLI19" s="233"/>
      <c r="JLJ19" s="233"/>
      <c r="JLK19" s="233"/>
      <c r="JLL19" s="233"/>
      <c r="JLM19" s="232"/>
      <c r="JLN19" s="233"/>
      <c r="JLO19" s="233"/>
      <c r="JLP19" s="233"/>
      <c r="JLQ19" s="233"/>
      <c r="JLR19" s="233"/>
      <c r="JLS19" s="233"/>
      <c r="JLT19" s="232"/>
      <c r="JLU19" s="233"/>
      <c r="JLV19" s="233"/>
      <c r="JLW19" s="233"/>
      <c r="JLX19" s="233"/>
      <c r="JLY19" s="233"/>
      <c r="JLZ19" s="233"/>
      <c r="JMA19" s="232"/>
      <c r="JMB19" s="233"/>
      <c r="JMC19" s="233"/>
      <c r="JMD19" s="233"/>
      <c r="JME19" s="233"/>
      <c r="JMF19" s="233"/>
      <c r="JMG19" s="233"/>
      <c r="JMH19" s="232"/>
      <c r="JMI19" s="233"/>
      <c r="JMJ19" s="233"/>
      <c r="JMK19" s="233"/>
      <c r="JML19" s="233"/>
      <c r="JMM19" s="233"/>
      <c r="JMN19" s="233"/>
      <c r="JMO19" s="232"/>
      <c r="JMP19" s="233"/>
      <c r="JMQ19" s="233"/>
      <c r="JMR19" s="233"/>
      <c r="JMS19" s="233"/>
      <c r="JMT19" s="233"/>
      <c r="JMU19" s="233"/>
      <c r="JMV19" s="232"/>
      <c r="JMW19" s="233"/>
      <c r="JMX19" s="233"/>
      <c r="JMY19" s="233"/>
      <c r="JMZ19" s="233"/>
      <c r="JNA19" s="233"/>
      <c r="JNB19" s="233"/>
      <c r="JNC19" s="232"/>
      <c r="JND19" s="233"/>
      <c r="JNE19" s="233"/>
      <c r="JNF19" s="233"/>
      <c r="JNG19" s="233"/>
      <c r="JNH19" s="233"/>
      <c r="JNI19" s="233"/>
      <c r="JNJ19" s="232"/>
      <c r="JNK19" s="233"/>
      <c r="JNL19" s="233"/>
      <c r="JNM19" s="233"/>
      <c r="JNN19" s="233"/>
      <c r="JNO19" s="233"/>
      <c r="JNP19" s="233"/>
      <c r="JNQ19" s="232"/>
      <c r="JNR19" s="233"/>
      <c r="JNS19" s="233"/>
      <c r="JNT19" s="233"/>
      <c r="JNU19" s="233"/>
      <c r="JNV19" s="233"/>
      <c r="JNW19" s="233"/>
      <c r="JNX19" s="232"/>
      <c r="JNY19" s="233"/>
      <c r="JNZ19" s="233"/>
      <c r="JOA19" s="233"/>
      <c r="JOB19" s="233"/>
      <c r="JOC19" s="233"/>
      <c r="JOD19" s="233"/>
      <c r="JOE19" s="232"/>
      <c r="JOF19" s="233"/>
      <c r="JOG19" s="233"/>
      <c r="JOH19" s="233"/>
      <c r="JOI19" s="233"/>
      <c r="JOJ19" s="233"/>
      <c r="JOK19" s="233"/>
      <c r="JOL19" s="232"/>
      <c r="JOM19" s="233"/>
      <c r="JON19" s="233"/>
      <c r="JOO19" s="233"/>
      <c r="JOP19" s="233"/>
      <c r="JOQ19" s="233"/>
      <c r="JOR19" s="233"/>
      <c r="JOS19" s="232"/>
      <c r="JOT19" s="233"/>
      <c r="JOU19" s="233"/>
      <c r="JOV19" s="233"/>
      <c r="JOW19" s="233"/>
      <c r="JOX19" s="233"/>
      <c r="JOY19" s="233"/>
      <c r="JOZ19" s="232"/>
      <c r="JPA19" s="233"/>
      <c r="JPB19" s="233"/>
      <c r="JPC19" s="233"/>
      <c r="JPD19" s="233"/>
      <c r="JPE19" s="233"/>
      <c r="JPF19" s="233"/>
      <c r="JPG19" s="232"/>
      <c r="JPH19" s="233"/>
      <c r="JPI19" s="233"/>
      <c r="JPJ19" s="233"/>
      <c r="JPK19" s="233"/>
      <c r="JPL19" s="233"/>
      <c r="JPM19" s="233"/>
      <c r="JPN19" s="232"/>
      <c r="JPO19" s="233"/>
      <c r="JPP19" s="233"/>
      <c r="JPQ19" s="233"/>
      <c r="JPR19" s="233"/>
      <c r="JPS19" s="233"/>
      <c r="JPT19" s="233"/>
      <c r="JPU19" s="232"/>
      <c r="JPV19" s="233"/>
      <c r="JPW19" s="233"/>
      <c r="JPX19" s="233"/>
      <c r="JPY19" s="233"/>
      <c r="JPZ19" s="233"/>
      <c r="JQA19" s="233"/>
      <c r="JQB19" s="232"/>
      <c r="JQC19" s="233"/>
      <c r="JQD19" s="233"/>
      <c r="JQE19" s="233"/>
      <c r="JQF19" s="233"/>
      <c r="JQG19" s="233"/>
      <c r="JQH19" s="233"/>
      <c r="JQI19" s="232"/>
      <c r="JQJ19" s="233"/>
      <c r="JQK19" s="233"/>
      <c r="JQL19" s="233"/>
      <c r="JQM19" s="233"/>
      <c r="JQN19" s="233"/>
      <c r="JQO19" s="233"/>
      <c r="JQP19" s="232"/>
      <c r="JQQ19" s="233"/>
      <c r="JQR19" s="233"/>
      <c r="JQS19" s="233"/>
      <c r="JQT19" s="233"/>
      <c r="JQU19" s="233"/>
      <c r="JQV19" s="233"/>
      <c r="JQW19" s="232"/>
      <c r="JQX19" s="233"/>
      <c r="JQY19" s="233"/>
      <c r="JQZ19" s="233"/>
      <c r="JRA19" s="233"/>
      <c r="JRB19" s="233"/>
      <c r="JRC19" s="233"/>
      <c r="JRD19" s="232"/>
      <c r="JRE19" s="233"/>
      <c r="JRF19" s="233"/>
      <c r="JRG19" s="233"/>
      <c r="JRH19" s="233"/>
      <c r="JRI19" s="233"/>
      <c r="JRJ19" s="233"/>
      <c r="JRK19" s="232"/>
      <c r="JRL19" s="233"/>
      <c r="JRM19" s="233"/>
      <c r="JRN19" s="233"/>
      <c r="JRO19" s="233"/>
      <c r="JRP19" s="233"/>
      <c r="JRQ19" s="233"/>
      <c r="JRR19" s="232"/>
      <c r="JRS19" s="233"/>
      <c r="JRT19" s="233"/>
      <c r="JRU19" s="233"/>
      <c r="JRV19" s="233"/>
      <c r="JRW19" s="233"/>
      <c r="JRX19" s="233"/>
      <c r="JRY19" s="232"/>
      <c r="JRZ19" s="233"/>
      <c r="JSA19" s="233"/>
      <c r="JSB19" s="233"/>
      <c r="JSC19" s="233"/>
      <c r="JSD19" s="233"/>
      <c r="JSE19" s="233"/>
      <c r="JSF19" s="232"/>
      <c r="JSG19" s="233"/>
      <c r="JSH19" s="233"/>
      <c r="JSI19" s="233"/>
      <c r="JSJ19" s="233"/>
      <c r="JSK19" s="233"/>
      <c r="JSL19" s="233"/>
      <c r="JSM19" s="232"/>
      <c r="JSN19" s="233"/>
      <c r="JSO19" s="233"/>
      <c r="JSP19" s="233"/>
      <c r="JSQ19" s="233"/>
      <c r="JSR19" s="233"/>
      <c r="JSS19" s="233"/>
      <c r="JST19" s="232"/>
      <c r="JSU19" s="233"/>
      <c r="JSV19" s="233"/>
      <c r="JSW19" s="233"/>
      <c r="JSX19" s="233"/>
      <c r="JSY19" s="233"/>
      <c r="JSZ19" s="233"/>
      <c r="JTA19" s="232"/>
      <c r="JTB19" s="233"/>
      <c r="JTC19" s="233"/>
      <c r="JTD19" s="233"/>
      <c r="JTE19" s="233"/>
      <c r="JTF19" s="233"/>
      <c r="JTG19" s="233"/>
      <c r="JTH19" s="232"/>
      <c r="JTI19" s="233"/>
      <c r="JTJ19" s="233"/>
      <c r="JTK19" s="233"/>
      <c r="JTL19" s="233"/>
      <c r="JTM19" s="233"/>
      <c r="JTN19" s="233"/>
      <c r="JTO19" s="232"/>
      <c r="JTP19" s="233"/>
      <c r="JTQ19" s="233"/>
      <c r="JTR19" s="233"/>
      <c r="JTS19" s="233"/>
      <c r="JTT19" s="233"/>
      <c r="JTU19" s="233"/>
      <c r="JTV19" s="232"/>
      <c r="JTW19" s="233"/>
      <c r="JTX19" s="233"/>
      <c r="JTY19" s="233"/>
      <c r="JTZ19" s="233"/>
      <c r="JUA19" s="233"/>
      <c r="JUB19" s="233"/>
      <c r="JUC19" s="232"/>
      <c r="JUD19" s="233"/>
      <c r="JUE19" s="233"/>
      <c r="JUF19" s="233"/>
      <c r="JUG19" s="233"/>
      <c r="JUH19" s="233"/>
      <c r="JUI19" s="233"/>
      <c r="JUJ19" s="232"/>
      <c r="JUK19" s="233"/>
      <c r="JUL19" s="233"/>
      <c r="JUM19" s="233"/>
      <c r="JUN19" s="233"/>
      <c r="JUO19" s="233"/>
      <c r="JUP19" s="233"/>
      <c r="JUQ19" s="232"/>
      <c r="JUR19" s="233"/>
      <c r="JUS19" s="233"/>
      <c r="JUT19" s="233"/>
      <c r="JUU19" s="233"/>
      <c r="JUV19" s="233"/>
      <c r="JUW19" s="233"/>
      <c r="JUX19" s="232"/>
      <c r="JUY19" s="233"/>
      <c r="JUZ19" s="233"/>
      <c r="JVA19" s="233"/>
      <c r="JVB19" s="233"/>
      <c r="JVC19" s="233"/>
      <c r="JVD19" s="233"/>
      <c r="JVE19" s="232"/>
      <c r="JVF19" s="233"/>
      <c r="JVG19" s="233"/>
      <c r="JVH19" s="233"/>
      <c r="JVI19" s="233"/>
      <c r="JVJ19" s="233"/>
      <c r="JVK19" s="233"/>
      <c r="JVL19" s="232"/>
      <c r="JVM19" s="233"/>
      <c r="JVN19" s="233"/>
      <c r="JVO19" s="233"/>
      <c r="JVP19" s="233"/>
      <c r="JVQ19" s="233"/>
      <c r="JVR19" s="233"/>
      <c r="JVS19" s="232"/>
      <c r="JVT19" s="233"/>
      <c r="JVU19" s="233"/>
      <c r="JVV19" s="233"/>
      <c r="JVW19" s="233"/>
      <c r="JVX19" s="233"/>
      <c r="JVY19" s="233"/>
      <c r="JVZ19" s="232"/>
      <c r="JWA19" s="233"/>
      <c r="JWB19" s="233"/>
      <c r="JWC19" s="233"/>
      <c r="JWD19" s="233"/>
      <c r="JWE19" s="233"/>
      <c r="JWF19" s="233"/>
      <c r="JWG19" s="232"/>
      <c r="JWH19" s="233"/>
      <c r="JWI19" s="233"/>
      <c r="JWJ19" s="233"/>
      <c r="JWK19" s="233"/>
      <c r="JWL19" s="233"/>
      <c r="JWM19" s="233"/>
      <c r="JWN19" s="232"/>
      <c r="JWO19" s="233"/>
      <c r="JWP19" s="233"/>
      <c r="JWQ19" s="233"/>
      <c r="JWR19" s="233"/>
      <c r="JWS19" s="233"/>
      <c r="JWT19" s="233"/>
      <c r="JWU19" s="232"/>
      <c r="JWV19" s="233"/>
      <c r="JWW19" s="233"/>
      <c r="JWX19" s="233"/>
      <c r="JWY19" s="233"/>
      <c r="JWZ19" s="233"/>
      <c r="JXA19" s="233"/>
      <c r="JXB19" s="232"/>
      <c r="JXC19" s="233"/>
      <c r="JXD19" s="233"/>
      <c r="JXE19" s="233"/>
      <c r="JXF19" s="233"/>
      <c r="JXG19" s="233"/>
      <c r="JXH19" s="233"/>
      <c r="JXI19" s="232"/>
      <c r="JXJ19" s="233"/>
      <c r="JXK19" s="233"/>
      <c r="JXL19" s="233"/>
      <c r="JXM19" s="233"/>
      <c r="JXN19" s="233"/>
      <c r="JXO19" s="233"/>
      <c r="JXP19" s="232"/>
      <c r="JXQ19" s="233"/>
      <c r="JXR19" s="233"/>
      <c r="JXS19" s="233"/>
      <c r="JXT19" s="233"/>
      <c r="JXU19" s="233"/>
      <c r="JXV19" s="233"/>
      <c r="JXW19" s="232"/>
      <c r="JXX19" s="233"/>
      <c r="JXY19" s="233"/>
      <c r="JXZ19" s="233"/>
      <c r="JYA19" s="233"/>
      <c r="JYB19" s="233"/>
      <c r="JYC19" s="233"/>
      <c r="JYD19" s="232"/>
      <c r="JYE19" s="233"/>
      <c r="JYF19" s="233"/>
      <c r="JYG19" s="233"/>
      <c r="JYH19" s="233"/>
      <c r="JYI19" s="233"/>
      <c r="JYJ19" s="233"/>
      <c r="JYK19" s="232"/>
      <c r="JYL19" s="233"/>
      <c r="JYM19" s="233"/>
      <c r="JYN19" s="233"/>
      <c r="JYO19" s="233"/>
      <c r="JYP19" s="233"/>
      <c r="JYQ19" s="233"/>
      <c r="JYR19" s="232"/>
      <c r="JYS19" s="233"/>
      <c r="JYT19" s="233"/>
      <c r="JYU19" s="233"/>
      <c r="JYV19" s="233"/>
      <c r="JYW19" s="233"/>
      <c r="JYX19" s="233"/>
      <c r="JYY19" s="232"/>
      <c r="JYZ19" s="233"/>
      <c r="JZA19" s="233"/>
      <c r="JZB19" s="233"/>
      <c r="JZC19" s="233"/>
      <c r="JZD19" s="233"/>
      <c r="JZE19" s="233"/>
      <c r="JZF19" s="232"/>
      <c r="JZG19" s="233"/>
      <c r="JZH19" s="233"/>
      <c r="JZI19" s="233"/>
      <c r="JZJ19" s="233"/>
      <c r="JZK19" s="233"/>
      <c r="JZL19" s="233"/>
      <c r="JZM19" s="232"/>
      <c r="JZN19" s="233"/>
      <c r="JZO19" s="233"/>
      <c r="JZP19" s="233"/>
      <c r="JZQ19" s="233"/>
      <c r="JZR19" s="233"/>
      <c r="JZS19" s="233"/>
      <c r="JZT19" s="232"/>
      <c r="JZU19" s="233"/>
      <c r="JZV19" s="233"/>
      <c r="JZW19" s="233"/>
      <c r="JZX19" s="233"/>
      <c r="JZY19" s="233"/>
      <c r="JZZ19" s="233"/>
      <c r="KAA19" s="232"/>
      <c r="KAB19" s="233"/>
      <c r="KAC19" s="233"/>
      <c r="KAD19" s="233"/>
      <c r="KAE19" s="233"/>
      <c r="KAF19" s="233"/>
      <c r="KAG19" s="233"/>
      <c r="KAH19" s="232"/>
      <c r="KAI19" s="233"/>
      <c r="KAJ19" s="233"/>
      <c r="KAK19" s="233"/>
      <c r="KAL19" s="233"/>
      <c r="KAM19" s="233"/>
      <c r="KAN19" s="233"/>
      <c r="KAO19" s="232"/>
      <c r="KAP19" s="233"/>
      <c r="KAQ19" s="233"/>
      <c r="KAR19" s="233"/>
      <c r="KAS19" s="233"/>
      <c r="KAT19" s="233"/>
      <c r="KAU19" s="233"/>
      <c r="KAV19" s="232"/>
      <c r="KAW19" s="233"/>
      <c r="KAX19" s="233"/>
      <c r="KAY19" s="233"/>
      <c r="KAZ19" s="233"/>
      <c r="KBA19" s="233"/>
      <c r="KBB19" s="233"/>
      <c r="KBC19" s="232"/>
      <c r="KBD19" s="233"/>
      <c r="KBE19" s="233"/>
      <c r="KBF19" s="233"/>
      <c r="KBG19" s="233"/>
      <c r="KBH19" s="233"/>
      <c r="KBI19" s="233"/>
      <c r="KBJ19" s="232"/>
      <c r="KBK19" s="233"/>
      <c r="KBL19" s="233"/>
      <c r="KBM19" s="233"/>
      <c r="KBN19" s="233"/>
      <c r="KBO19" s="233"/>
      <c r="KBP19" s="233"/>
      <c r="KBQ19" s="232"/>
      <c r="KBR19" s="233"/>
      <c r="KBS19" s="233"/>
      <c r="KBT19" s="233"/>
      <c r="KBU19" s="233"/>
      <c r="KBV19" s="233"/>
      <c r="KBW19" s="233"/>
      <c r="KBX19" s="232"/>
      <c r="KBY19" s="233"/>
      <c r="KBZ19" s="233"/>
      <c r="KCA19" s="233"/>
      <c r="KCB19" s="233"/>
      <c r="KCC19" s="233"/>
      <c r="KCD19" s="233"/>
      <c r="KCE19" s="232"/>
      <c r="KCF19" s="233"/>
      <c r="KCG19" s="233"/>
      <c r="KCH19" s="233"/>
      <c r="KCI19" s="233"/>
      <c r="KCJ19" s="233"/>
      <c r="KCK19" s="233"/>
      <c r="KCL19" s="232"/>
      <c r="KCM19" s="233"/>
      <c r="KCN19" s="233"/>
      <c r="KCO19" s="233"/>
      <c r="KCP19" s="233"/>
      <c r="KCQ19" s="233"/>
      <c r="KCR19" s="233"/>
      <c r="KCS19" s="232"/>
      <c r="KCT19" s="233"/>
      <c r="KCU19" s="233"/>
      <c r="KCV19" s="233"/>
      <c r="KCW19" s="233"/>
      <c r="KCX19" s="233"/>
      <c r="KCY19" s="233"/>
      <c r="KCZ19" s="232"/>
      <c r="KDA19" s="233"/>
      <c r="KDB19" s="233"/>
      <c r="KDC19" s="233"/>
      <c r="KDD19" s="233"/>
      <c r="KDE19" s="233"/>
      <c r="KDF19" s="233"/>
      <c r="KDG19" s="232"/>
      <c r="KDH19" s="233"/>
      <c r="KDI19" s="233"/>
      <c r="KDJ19" s="233"/>
      <c r="KDK19" s="233"/>
      <c r="KDL19" s="233"/>
      <c r="KDM19" s="233"/>
      <c r="KDN19" s="232"/>
      <c r="KDO19" s="233"/>
      <c r="KDP19" s="233"/>
      <c r="KDQ19" s="233"/>
      <c r="KDR19" s="233"/>
      <c r="KDS19" s="233"/>
      <c r="KDT19" s="233"/>
      <c r="KDU19" s="232"/>
      <c r="KDV19" s="233"/>
      <c r="KDW19" s="233"/>
      <c r="KDX19" s="233"/>
      <c r="KDY19" s="233"/>
      <c r="KDZ19" s="233"/>
      <c r="KEA19" s="233"/>
      <c r="KEB19" s="232"/>
      <c r="KEC19" s="233"/>
      <c r="KED19" s="233"/>
      <c r="KEE19" s="233"/>
      <c r="KEF19" s="233"/>
      <c r="KEG19" s="233"/>
      <c r="KEH19" s="233"/>
      <c r="KEI19" s="232"/>
      <c r="KEJ19" s="233"/>
      <c r="KEK19" s="233"/>
      <c r="KEL19" s="233"/>
      <c r="KEM19" s="233"/>
      <c r="KEN19" s="233"/>
      <c r="KEO19" s="233"/>
      <c r="KEP19" s="232"/>
      <c r="KEQ19" s="233"/>
      <c r="KER19" s="233"/>
      <c r="KES19" s="233"/>
      <c r="KET19" s="233"/>
      <c r="KEU19" s="233"/>
      <c r="KEV19" s="233"/>
      <c r="KEW19" s="232"/>
      <c r="KEX19" s="233"/>
      <c r="KEY19" s="233"/>
      <c r="KEZ19" s="233"/>
      <c r="KFA19" s="233"/>
      <c r="KFB19" s="233"/>
      <c r="KFC19" s="233"/>
      <c r="KFD19" s="232"/>
      <c r="KFE19" s="233"/>
      <c r="KFF19" s="233"/>
      <c r="KFG19" s="233"/>
      <c r="KFH19" s="233"/>
      <c r="KFI19" s="233"/>
      <c r="KFJ19" s="233"/>
      <c r="KFK19" s="232"/>
      <c r="KFL19" s="233"/>
      <c r="KFM19" s="233"/>
      <c r="KFN19" s="233"/>
      <c r="KFO19" s="233"/>
      <c r="KFP19" s="233"/>
      <c r="KFQ19" s="233"/>
      <c r="KFR19" s="232"/>
      <c r="KFS19" s="233"/>
      <c r="KFT19" s="233"/>
      <c r="KFU19" s="233"/>
      <c r="KFV19" s="233"/>
      <c r="KFW19" s="233"/>
      <c r="KFX19" s="233"/>
      <c r="KFY19" s="232"/>
      <c r="KFZ19" s="233"/>
      <c r="KGA19" s="233"/>
      <c r="KGB19" s="233"/>
      <c r="KGC19" s="233"/>
      <c r="KGD19" s="233"/>
      <c r="KGE19" s="233"/>
      <c r="KGF19" s="232"/>
      <c r="KGG19" s="233"/>
      <c r="KGH19" s="233"/>
      <c r="KGI19" s="233"/>
      <c r="KGJ19" s="233"/>
      <c r="KGK19" s="233"/>
      <c r="KGL19" s="233"/>
      <c r="KGM19" s="232"/>
      <c r="KGN19" s="233"/>
      <c r="KGO19" s="233"/>
      <c r="KGP19" s="233"/>
      <c r="KGQ19" s="233"/>
      <c r="KGR19" s="233"/>
      <c r="KGS19" s="233"/>
      <c r="KGT19" s="232"/>
      <c r="KGU19" s="233"/>
      <c r="KGV19" s="233"/>
      <c r="KGW19" s="233"/>
      <c r="KGX19" s="233"/>
      <c r="KGY19" s="233"/>
      <c r="KGZ19" s="233"/>
      <c r="KHA19" s="232"/>
      <c r="KHB19" s="233"/>
      <c r="KHC19" s="233"/>
      <c r="KHD19" s="233"/>
      <c r="KHE19" s="233"/>
      <c r="KHF19" s="233"/>
      <c r="KHG19" s="233"/>
      <c r="KHH19" s="232"/>
      <c r="KHI19" s="233"/>
      <c r="KHJ19" s="233"/>
      <c r="KHK19" s="233"/>
      <c r="KHL19" s="233"/>
      <c r="KHM19" s="233"/>
      <c r="KHN19" s="233"/>
      <c r="KHO19" s="232"/>
      <c r="KHP19" s="233"/>
      <c r="KHQ19" s="233"/>
      <c r="KHR19" s="233"/>
      <c r="KHS19" s="233"/>
      <c r="KHT19" s="233"/>
      <c r="KHU19" s="233"/>
      <c r="KHV19" s="232"/>
      <c r="KHW19" s="233"/>
      <c r="KHX19" s="233"/>
      <c r="KHY19" s="233"/>
      <c r="KHZ19" s="233"/>
      <c r="KIA19" s="233"/>
      <c r="KIB19" s="233"/>
      <c r="KIC19" s="232"/>
      <c r="KID19" s="233"/>
      <c r="KIE19" s="233"/>
      <c r="KIF19" s="233"/>
      <c r="KIG19" s="233"/>
      <c r="KIH19" s="233"/>
      <c r="KII19" s="233"/>
      <c r="KIJ19" s="232"/>
      <c r="KIK19" s="233"/>
      <c r="KIL19" s="233"/>
      <c r="KIM19" s="233"/>
      <c r="KIN19" s="233"/>
      <c r="KIO19" s="233"/>
      <c r="KIP19" s="233"/>
      <c r="KIQ19" s="232"/>
      <c r="KIR19" s="233"/>
      <c r="KIS19" s="233"/>
      <c r="KIT19" s="233"/>
      <c r="KIU19" s="233"/>
      <c r="KIV19" s="233"/>
      <c r="KIW19" s="233"/>
      <c r="KIX19" s="232"/>
      <c r="KIY19" s="233"/>
      <c r="KIZ19" s="233"/>
      <c r="KJA19" s="233"/>
      <c r="KJB19" s="233"/>
      <c r="KJC19" s="233"/>
      <c r="KJD19" s="233"/>
      <c r="KJE19" s="232"/>
      <c r="KJF19" s="233"/>
      <c r="KJG19" s="233"/>
      <c r="KJH19" s="233"/>
      <c r="KJI19" s="233"/>
      <c r="KJJ19" s="233"/>
      <c r="KJK19" s="233"/>
      <c r="KJL19" s="232"/>
      <c r="KJM19" s="233"/>
      <c r="KJN19" s="233"/>
      <c r="KJO19" s="233"/>
      <c r="KJP19" s="233"/>
      <c r="KJQ19" s="233"/>
      <c r="KJR19" s="233"/>
      <c r="KJS19" s="232"/>
      <c r="KJT19" s="233"/>
      <c r="KJU19" s="233"/>
      <c r="KJV19" s="233"/>
      <c r="KJW19" s="233"/>
      <c r="KJX19" s="233"/>
      <c r="KJY19" s="233"/>
      <c r="KJZ19" s="232"/>
      <c r="KKA19" s="233"/>
      <c r="KKB19" s="233"/>
      <c r="KKC19" s="233"/>
      <c r="KKD19" s="233"/>
      <c r="KKE19" s="233"/>
      <c r="KKF19" s="233"/>
      <c r="KKG19" s="232"/>
      <c r="KKH19" s="233"/>
      <c r="KKI19" s="233"/>
      <c r="KKJ19" s="233"/>
      <c r="KKK19" s="233"/>
      <c r="KKL19" s="233"/>
      <c r="KKM19" s="233"/>
      <c r="KKN19" s="232"/>
      <c r="KKO19" s="233"/>
      <c r="KKP19" s="233"/>
      <c r="KKQ19" s="233"/>
      <c r="KKR19" s="233"/>
      <c r="KKS19" s="233"/>
      <c r="KKT19" s="233"/>
      <c r="KKU19" s="232"/>
      <c r="KKV19" s="233"/>
      <c r="KKW19" s="233"/>
      <c r="KKX19" s="233"/>
      <c r="KKY19" s="233"/>
      <c r="KKZ19" s="233"/>
      <c r="KLA19" s="233"/>
      <c r="KLB19" s="232"/>
      <c r="KLC19" s="233"/>
      <c r="KLD19" s="233"/>
      <c r="KLE19" s="233"/>
      <c r="KLF19" s="233"/>
      <c r="KLG19" s="233"/>
      <c r="KLH19" s="233"/>
      <c r="KLI19" s="232"/>
      <c r="KLJ19" s="233"/>
      <c r="KLK19" s="233"/>
      <c r="KLL19" s="233"/>
      <c r="KLM19" s="233"/>
      <c r="KLN19" s="233"/>
      <c r="KLO19" s="233"/>
      <c r="KLP19" s="232"/>
      <c r="KLQ19" s="233"/>
      <c r="KLR19" s="233"/>
      <c r="KLS19" s="233"/>
      <c r="KLT19" s="233"/>
      <c r="KLU19" s="233"/>
      <c r="KLV19" s="233"/>
      <c r="KLW19" s="232"/>
      <c r="KLX19" s="233"/>
      <c r="KLY19" s="233"/>
      <c r="KLZ19" s="233"/>
      <c r="KMA19" s="233"/>
      <c r="KMB19" s="233"/>
      <c r="KMC19" s="233"/>
      <c r="KMD19" s="232"/>
      <c r="KME19" s="233"/>
      <c r="KMF19" s="233"/>
      <c r="KMG19" s="233"/>
      <c r="KMH19" s="233"/>
      <c r="KMI19" s="233"/>
      <c r="KMJ19" s="233"/>
      <c r="KMK19" s="232"/>
      <c r="KML19" s="233"/>
      <c r="KMM19" s="233"/>
      <c r="KMN19" s="233"/>
      <c r="KMO19" s="233"/>
      <c r="KMP19" s="233"/>
      <c r="KMQ19" s="233"/>
      <c r="KMR19" s="232"/>
      <c r="KMS19" s="233"/>
      <c r="KMT19" s="233"/>
      <c r="KMU19" s="233"/>
      <c r="KMV19" s="233"/>
      <c r="KMW19" s="233"/>
      <c r="KMX19" s="233"/>
      <c r="KMY19" s="232"/>
      <c r="KMZ19" s="233"/>
      <c r="KNA19" s="233"/>
      <c r="KNB19" s="233"/>
      <c r="KNC19" s="233"/>
      <c r="KND19" s="233"/>
      <c r="KNE19" s="233"/>
      <c r="KNF19" s="232"/>
      <c r="KNG19" s="233"/>
      <c r="KNH19" s="233"/>
      <c r="KNI19" s="233"/>
      <c r="KNJ19" s="233"/>
      <c r="KNK19" s="233"/>
      <c r="KNL19" s="233"/>
      <c r="KNM19" s="232"/>
      <c r="KNN19" s="233"/>
      <c r="KNO19" s="233"/>
      <c r="KNP19" s="233"/>
      <c r="KNQ19" s="233"/>
      <c r="KNR19" s="233"/>
      <c r="KNS19" s="233"/>
      <c r="KNT19" s="232"/>
      <c r="KNU19" s="233"/>
      <c r="KNV19" s="233"/>
      <c r="KNW19" s="233"/>
      <c r="KNX19" s="233"/>
      <c r="KNY19" s="233"/>
      <c r="KNZ19" s="233"/>
      <c r="KOA19" s="232"/>
      <c r="KOB19" s="233"/>
      <c r="KOC19" s="233"/>
      <c r="KOD19" s="233"/>
      <c r="KOE19" s="233"/>
      <c r="KOF19" s="233"/>
      <c r="KOG19" s="233"/>
      <c r="KOH19" s="232"/>
      <c r="KOI19" s="233"/>
      <c r="KOJ19" s="233"/>
      <c r="KOK19" s="233"/>
      <c r="KOL19" s="233"/>
      <c r="KOM19" s="233"/>
      <c r="KON19" s="233"/>
      <c r="KOO19" s="232"/>
      <c r="KOP19" s="233"/>
      <c r="KOQ19" s="233"/>
      <c r="KOR19" s="233"/>
      <c r="KOS19" s="233"/>
      <c r="KOT19" s="233"/>
      <c r="KOU19" s="233"/>
      <c r="KOV19" s="232"/>
      <c r="KOW19" s="233"/>
      <c r="KOX19" s="233"/>
      <c r="KOY19" s="233"/>
      <c r="KOZ19" s="233"/>
      <c r="KPA19" s="233"/>
      <c r="KPB19" s="233"/>
      <c r="KPC19" s="232"/>
      <c r="KPD19" s="233"/>
      <c r="KPE19" s="233"/>
      <c r="KPF19" s="233"/>
      <c r="KPG19" s="233"/>
      <c r="KPH19" s="233"/>
      <c r="KPI19" s="233"/>
      <c r="KPJ19" s="232"/>
      <c r="KPK19" s="233"/>
      <c r="KPL19" s="233"/>
      <c r="KPM19" s="233"/>
      <c r="KPN19" s="233"/>
      <c r="KPO19" s="233"/>
      <c r="KPP19" s="233"/>
      <c r="KPQ19" s="232"/>
      <c r="KPR19" s="233"/>
      <c r="KPS19" s="233"/>
      <c r="KPT19" s="233"/>
      <c r="KPU19" s="233"/>
      <c r="KPV19" s="233"/>
      <c r="KPW19" s="233"/>
      <c r="KPX19" s="232"/>
      <c r="KPY19" s="233"/>
      <c r="KPZ19" s="233"/>
      <c r="KQA19" s="233"/>
      <c r="KQB19" s="233"/>
      <c r="KQC19" s="233"/>
      <c r="KQD19" s="233"/>
      <c r="KQE19" s="232"/>
      <c r="KQF19" s="233"/>
      <c r="KQG19" s="233"/>
      <c r="KQH19" s="233"/>
      <c r="KQI19" s="233"/>
      <c r="KQJ19" s="233"/>
      <c r="KQK19" s="233"/>
      <c r="KQL19" s="232"/>
      <c r="KQM19" s="233"/>
      <c r="KQN19" s="233"/>
      <c r="KQO19" s="233"/>
      <c r="KQP19" s="233"/>
      <c r="KQQ19" s="233"/>
      <c r="KQR19" s="233"/>
      <c r="KQS19" s="232"/>
      <c r="KQT19" s="233"/>
      <c r="KQU19" s="233"/>
      <c r="KQV19" s="233"/>
      <c r="KQW19" s="233"/>
      <c r="KQX19" s="233"/>
      <c r="KQY19" s="233"/>
      <c r="KQZ19" s="232"/>
      <c r="KRA19" s="233"/>
      <c r="KRB19" s="233"/>
      <c r="KRC19" s="233"/>
      <c r="KRD19" s="233"/>
      <c r="KRE19" s="233"/>
      <c r="KRF19" s="233"/>
      <c r="KRG19" s="232"/>
      <c r="KRH19" s="233"/>
      <c r="KRI19" s="233"/>
      <c r="KRJ19" s="233"/>
      <c r="KRK19" s="233"/>
      <c r="KRL19" s="233"/>
      <c r="KRM19" s="233"/>
      <c r="KRN19" s="232"/>
      <c r="KRO19" s="233"/>
      <c r="KRP19" s="233"/>
      <c r="KRQ19" s="233"/>
      <c r="KRR19" s="233"/>
      <c r="KRS19" s="233"/>
      <c r="KRT19" s="233"/>
      <c r="KRU19" s="232"/>
      <c r="KRV19" s="233"/>
      <c r="KRW19" s="233"/>
      <c r="KRX19" s="233"/>
      <c r="KRY19" s="233"/>
      <c r="KRZ19" s="233"/>
      <c r="KSA19" s="233"/>
      <c r="KSB19" s="232"/>
      <c r="KSC19" s="233"/>
      <c r="KSD19" s="233"/>
      <c r="KSE19" s="233"/>
      <c r="KSF19" s="233"/>
      <c r="KSG19" s="233"/>
      <c r="KSH19" s="233"/>
      <c r="KSI19" s="232"/>
      <c r="KSJ19" s="233"/>
      <c r="KSK19" s="233"/>
      <c r="KSL19" s="233"/>
      <c r="KSM19" s="233"/>
      <c r="KSN19" s="233"/>
      <c r="KSO19" s="233"/>
      <c r="KSP19" s="232"/>
      <c r="KSQ19" s="233"/>
      <c r="KSR19" s="233"/>
      <c r="KSS19" s="233"/>
      <c r="KST19" s="233"/>
      <c r="KSU19" s="233"/>
      <c r="KSV19" s="233"/>
      <c r="KSW19" s="232"/>
      <c r="KSX19" s="233"/>
      <c r="KSY19" s="233"/>
      <c r="KSZ19" s="233"/>
      <c r="KTA19" s="233"/>
      <c r="KTB19" s="233"/>
      <c r="KTC19" s="233"/>
      <c r="KTD19" s="232"/>
      <c r="KTE19" s="233"/>
      <c r="KTF19" s="233"/>
      <c r="KTG19" s="233"/>
      <c r="KTH19" s="233"/>
      <c r="KTI19" s="233"/>
      <c r="KTJ19" s="233"/>
      <c r="KTK19" s="232"/>
      <c r="KTL19" s="233"/>
      <c r="KTM19" s="233"/>
      <c r="KTN19" s="233"/>
      <c r="KTO19" s="233"/>
      <c r="KTP19" s="233"/>
      <c r="KTQ19" s="233"/>
      <c r="KTR19" s="232"/>
      <c r="KTS19" s="233"/>
      <c r="KTT19" s="233"/>
      <c r="KTU19" s="233"/>
      <c r="KTV19" s="233"/>
      <c r="KTW19" s="233"/>
      <c r="KTX19" s="233"/>
      <c r="KTY19" s="232"/>
      <c r="KTZ19" s="233"/>
      <c r="KUA19" s="233"/>
      <c r="KUB19" s="233"/>
      <c r="KUC19" s="233"/>
      <c r="KUD19" s="233"/>
      <c r="KUE19" s="233"/>
      <c r="KUF19" s="232"/>
      <c r="KUG19" s="233"/>
      <c r="KUH19" s="233"/>
      <c r="KUI19" s="233"/>
      <c r="KUJ19" s="233"/>
      <c r="KUK19" s="233"/>
      <c r="KUL19" s="233"/>
      <c r="KUM19" s="232"/>
      <c r="KUN19" s="233"/>
      <c r="KUO19" s="233"/>
      <c r="KUP19" s="233"/>
      <c r="KUQ19" s="233"/>
      <c r="KUR19" s="233"/>
      <c r="KUS19" s="233"/>
      <c r="KUT19" s="232"/>
      <c r="KUU19" s="233"/>
      <c r="KUV19" s="233"/>
      <c r="KUW19" s="233"/>
      <c r="KUX19" s="233"/>
      <c r="KUY19" s="233"/>
      <c r="KUZ19" s="233"/>
      <c r="KVA19" s="232"/>
      <c r="KVB19" s="233"/>
      <c r="KVC19" s="233"/>
      <c r="KVD19" s="233"/>
      <c r="KVE19" s="233"/>
      <c r="KVF19" s="233"/>
      <c r="KVG19" s="233"/>
      <c r="KVH19" s="232"/>
      <c r="KVI19" s="233"/>
      <c r="KVJ19" s="233"/>
      <c r="KVK19" s="233"/>
      <c r="KVL19" s="233"/>
      <c r="KVM19" s="233"/>
      <c r="KVN19" s="233"/>
      <c r="KVO19" s="232"/>
      <c r="KVP19" s="233"/>
      <c r="KVQ19" s="233"/>
      <c r="KVR19" s="233"/>
      <c r="KVS19" s="233"/>
      <c r="KVT19" s="233"/>
      <c r="KVU19" s="233"/>
      <c r="KVV19" s="232"/>
      <c r="KVW19" s="233"/>
      <c r="KVX19" s="233"/>
      <c r="KVY19" s="233"/>
      <c r="KVZ19" s="233"/>
      <c r="KWA19" s="233"/>
      <c r="KWB19" s="233"/>
      <c r="KWC19" s="232"/>
      <c r="KWD19" s="233"/>
      <c r="KWE19" s="233"/>
      <c r="KWF19" s="233"/>
      <c r="KWG19" s="233"/>
      <c r="KWH19" s="233"/>
      <c r="KWI19" s="233"/>
      <c r="KWJ19" s="232"/>
      <c r="KWK19" s="233"/>
      <c r="KWL19" s="233"/>
      <c r="KWM19" s="233"/>
      <c r="KWN19" s="233"/>
      <c r="KWO19" s="233"/>
      <c r="KWP19" s="233"/>
      <c r="KWQ19" s="232"/>
      <c r="KWR19" s="233"/>
      <c r="KWS19" s="233"/>
      <c r="KWT19" s="233"/>
      <c r="KWU19" s="233"/>
      <c r="KWV19" s="233"/>
      <c r="KWW19" s="233"/>
      <c r="KWX19" s="232"/>
      <c r="KWY19" s="233"/>
      <c r="KWZ19" s="233"/>
      <c r="KXA19" s="233"/>
      <c r="KXB19" s="233"/>
      <c r="KXC19" s="233"/>
      <c r="KXD19" s="233"/>
      <c r="KXE19" s="232"/>
      <c r="KXF19" s="233"/>
      <c r="KXG19" s="233"/>
      <c r="KXH19" s="233"/>
      <c r="KXI19" s="233"/>
      <c r="KXJ19" s="233"/>
      <c r="KXK19" s="233"/>
      <c r="KXL19" s="232"/>
      <c r="KXM19" s="233"/>
      <c r="KXN19" s="233"/>
      <c r="KXO19" s="233"/>
      <c r="KXP19" s="233"/>
      <c r="KXQ19" s="233"/>
      <c r="KXR19" s="233"/>
      <c r="KXS19" s="232"/>
      <c r="KXT19" s="233"/>
      <c r="KXU19" s="233"/>
      <c r="KXV19" s="233"/>
      <c r="KXW19" s="233"/>
      <c r="KXX19" s="233"/>
      <c r="KXY19" s="233"/>
      <c r="KXZ19" s="232"/>
      <c r="KYA19" s="233"/>
      <c r="KYB19" s="233"/>
      <c r="KYC19" s="233"/>
      <c r="KYD19" s="233"/>
      <c r="KYE19" s="233"/>
      <c r="KYF19" s="233"/>
      <c r="KYG19" s="232"/>
      <c r="KYH19" s="233"/>
      <c r="KYI19" s="233"/>
      <c r="KYJ19" s="233"/>
      <c r="KYK19" s="233"/>
      <c r="KYL19" s="233"/>
      <c r="KYM19" s="233"/>
      <c r="KYN19" s="232"/>
      <c r="KYO19" s="233"/>
      <c r="KYP19" s="233"/>
      <c r="KYQ19" s="233"/>
      <c r="KYR19" s="233"/>
      <c r="KYS19" s="233"/>
      <c r="KYT19" s="233"/>
      <c r="KYU19" s="232"/>
      <c r="KYV19" s="233"/>
      <c r="KYW19" s="233"/>
      <c r="KYX19" s="233"/>
      <c r="KYY19" s="233"/>
      <c r="KYZ19" s="233"/>
      <c r="KZA19" s="233"/>
      <c r="KZB19" s="232"/>
      <c r="KZC19" s="233"/>
      <c r="KZD19" s="233"/>
      <c r="KZE19" s="233"/>
      <c r="KZF19" s="233"/>
      <c r="KZG19" s="233"/>
      <c r="KZH19" s="233"/>
      <c r="KZI19" s="232"/>
      <c r="KZJ19" s="233"/>
      <c r="KZK19" s="233"/>
      <c r="KZL19" s="233"/>
      <c r="KZM19" s="233"/>
      <c r="KZN19" s="233"/>
      <c r="KZO19" s="233"/>
      <c r="KZP19" s="232"/>
      <c r="KZQ19" s="233"/>
      <c r="KZR19" s="233"/>
      <c r="KZS19" s="233"/>
      <c r="KZT19" s="233"/>
      <c r="KZU19" s="233"/>
      <c r="KZV19" s="233"/>
      <c r="KZW19" s="232"/>
      <c r="KZX19" s="233"/>
      <c r="KZY19" s="233"/>
      <c r="KZZ19" s="233"/>
      <c r="LAA19" s="233"/>
      <c r="LAB19" s="233"/>
      <c r="LAC19" s="233"/>
      <c r="LAD19" s="232"/>
      <c r="LAE19" s="233"/>
      <c r="LAF19" s="233"/>
      <c r="LAG19" s="233"/>
      <c r="LAH19" s="233"/>
      <c r="LAI19" s="233"/>
      <c r="LAJ19" s="233"/>
      <c r="LAK19" s="232"/>
      <c r="LAL19" s="233"/>
      <c r="LAM19" s="233"/>
      <c r="LAN19" s="233"/>
      <c r="LAO19" s="233"/>
      <c r="LAP19" s="233"/>
      <c r="LAQ19" s="233"/>
      <c r="LAR19" s="232"/>
      <c r="LAS19" s="233"/>
      <c r="LAT19" s="233"/>
      <c r="LAU19" s="233"/>
      <c r="LAV19" s="233"/>
      <c r="LAW19" s="233"/>
      <c r="LAX19" s="233"/>
      <c r="LAY19" s="232"/>
      <c r="LAZ19" s="233"/>
      <c r="LBA19" s="233"/>
      <c r="LBB19" s="233"/>
      <c r="LBC19" s="233"/>
      <c r="LBD19" s="233"/>
      <c r="LBE19" s="233"/>
      <c r="LBF19" s="232"/>
      <c r="LBG19" s="233"/>
      <c r="LBH19" s="233"/>
      <c r="LBI19" s="233"/>
      <c r="LBJ19" s="233"/>
      <c r="LBK19" s="233"/>
      <c r="LBL19" s="233"/>
      <c r="LBM19" s="232"/>
      <c r="LBN19" s="233"/>
      <c r="LBO19" s="233"/>
      <c r="LBP19" s="233"/>
      <c r="LBQ19" s="233"/>
      <c r="LBR19" s="233"/>
      <c r="LBS19" s="233"/>
      <c r="LBT19" s="232"/>
      <c r="LBU19" s="233"/>
      <c r="LBV19" s="233"/>
      <c r="LBW19" s="233"/>
      <c r="LBX19" s="233"/>
      <c r="LBY19" s="233"/>
      <c r="LBZ19" s="233"/>
      <c r="LCA19" s="232"/>
      <c r="LCB19" s="233"/>
      <c r="LCC19" s="233"/>
      <c r="LCD19" s="233"/>
      <c r="LCE19" s="233"/>
      <c r="LCF19" s="233"/>
      <c r="LCG19" s="233"/>
      <c r="LCH19" s="232"/>
      <c r="LCI19" s="233"/>
      <c r="LCJ19" s="233"/>
      <c r="LCK19" s="233"/>
      <c r="LCL19" s="233"/>
      <c r="LCM19" s="233"/>
      <c r="LCN19" s="233"/>
      <c r="LCO19" s="232"/>
      <c r="LCP19" s="233"/>
      <c r="LCQ19" s="233"/>
      <c r="LCR19" s="233"/>
      <c r="LCS19" s="233"/>
      <c r="LCT19" s="233"/>
      <c r="LCU19" s="233"/>
      <c r="LCV19" s="232"/>
      <c r="LCW19" s="233"/>
      <c r="LCX19" s="233"/>
      <c r="LCY19" s="233"/>
      <c r="LCZ19" s="233"/>
      <c r="LDA19" s="233"/>
      <c r="LDB19" s="233"/>
      <c r="LDC19" s="232"/>
      <c r="LDD19" s="233"/>
      <c r="LDE19" s="233"/>
      <c r="LDF19" s="233"/>
      <c r="LDG19" s="233"/>
      <c r="LDH19" s="233"/>
      <c r="LDI19" s="233"/>
      <c r="LDJ19" s="232"/>
      <c r="LDK19" s="233"/>
      <c r="LDL19" s="233"/>
      <c r="LDM19" s="233"/>
      <c r="LDN19" s="233"/>
      <c r="LDO19" s="233"/>
      <c r="LDP19" s="233"/>
      <c r="LDQ19" s="232"/>
      <c r="LDR19" s="233"/>
      <c r="LDS19" s="233"/>
      <c r="LDT19" s="233"/>
      <c r="LDU19" s="233"/>
      <c r="LDV19" s="233"/>
      <c r="LDW19" s="233"/>
      <c r="LDX19" s="232"/>
      <c r="LDY19" s="233"/>
      <c r="LDZ19" s="233"/>
      <c r="LEA19" s="233"/>
      <c r="LEB19" s="233"/>
      <c r="LEC19" s="233"/>
      <c r="LED19" s="233"/>
      <c r="LEE19" s="232"/>
      <c r="LEF19" s="233"/>
      <c r="LEG19" s="233"/>
      <c r="LEH19" s="233"/>
      <c r="LEI19" s="233"/>
      <c r="LEJ19" s="233"/>
      <c r="LEK19" s="233"/>
      <c r="LEL19" s="232"/>
      <c r="LEM19" s="233"/>
      <c r="LEN19" s="233"/>
      <c r="LEO19" s="233"/>
      <c r="LEP19" s="233"/>
      <c r="LEQ19" s="233"/>
      <c r="LER19" s="233"/>
      <c r="LES19" s="232"/>
      <c r="LET19" s="233"/>
      <c r="LEU19" s="233"/>
      <c r="LEV19" s="233"/>
      <c r="LEW19" s="233"/>
      <c r="LEX19" s="233"/>
      <c r="LEY19" s="233"/>
      <c r="LEZ19" s="232"/>
      <c r="LFA19" s="233"/>
      <c r="LFB19" s="233"/>
      <c r="LFC19" s="233"/>
      <c r="LFD19" s="233"/>
      <c r="LFE19" s="233"/>
      <c r="LFF19" s="233"/>
      <c r="LFG19" s="232"/>
      <c r="LFH19" s="233"/>
      <c r="LFI19" s="233"/>
      <c r="LFJ19" s="233"/>
      <c r="LFK19" s="233"/>
      <c r="LFL19" s="233"/>
      <c r="LFM19" s="233"/>
      <c r="LFN19" s="232"/>
      <c r="LFO19" s="233"/>
      <c r="LFP19" s="233"/>
      <c r="LFQ19" s="233"/>
      <c r="LFR19" s="233"/>
      <c r="LFS19" s="233"/>
      <c r="LFT19" s="233"/>
      <c r="LFU19" s="232"/>
      <c r="LFV19" s="233"/>
      <c r="LFW19" s="233"/>
      <c r="LFX19" s="233"/>
      <c r="LFY19" s="233"/>
      <c r="LFZ19" s="233"/>
      <c r="LGA19" s="233"/>
      <c r="LGB19" s="232"/>
      <c r="LGC19" s="233"/>
      <c r="LGD19" s="233"/>
      <c r="LGE19" s="233"/>
      <c r="LGF19" s="233"/>
      <c r="LGG19" s="233"/>
      <c r="LGH19" s="233"/>
      <c r="LGI19" s="232"/>
      <c r="LGJ19" s="233"/>
      <c r="LGK19" s="233"/>
      <c r="LGL19" s="233"/>
      <c r="LGM19" s="233"/>
      <c r="LGN19" s="233"/>
      <c r="LGO19" s="233"/>
      <c r="LGP19" s="232"/>
      <c r="LGQ19" s="233"/>
      <c r="LGR19" s="233"/>
      <c r="LGS19" s="233"/>
      <c r="LGT19" s="233"/>
      <c r="LGU19" s="233"/>
      <c r="LGV19" s="233"/>
      <c r="LGW19" s="232"/>
      <c r="LGX19" s="233"/>
      <c r="LGY19" s="233"/>
      <c r="LGZ19" s="233"/>
      <c r="LHA19" s="233"/>
      <c r="LHB19" s="233"/>
      <c r="LHC19" s="233"/>
      <c r="LHD19" s="232"/>
      <c r="LHE19" s="233"/>
      <c r="LHF19" s="233"/>
      <c r="LHG19" s="233"/>
      <c r="LHH19" s="233"/>
      <c r="LHI19" s="233"/>
      <c r="LHJ19" s="233"/>
      <c r="LHK19" s="232"/>
      <c r="LHL19" s="233"/>
      <c r="LHM19" s="233"/>
      <c r="LHN19" s="233"/>
      <c r="LHO19" s="233"/>
      <c r="LHP19" s="233"/>
      <c r="LHQ19" s="233"/>
      <c r="LHR19" s="232"/>
      <c r="LHS19" s="233"/>
      <c r="LHT19" s="233"/>
      <c r="LHU19" s="233"/>
      <c r="LHV19" s="233"/>
      <c r="LHW19" s="233"/>
      <c r="LHX19" s="233"/>
      <c r="LHY19" s="232"/>
      <c r="LHZ19" s="233"/>
      <c r="LIA19" s="233"/>
      <c r="LIB19" s="233"/>
      <c r="LIC19" s="233"/>
      <c r="LID19" s="233"/>
      <c r="LIE19" s="233"/>
      <c r="LIF19" s="232"/>
      <c r="LIG19" s="233"/>
      <c r="LIH19" s="233"/>
      <c r="LII19" s="233"/>
      <c r="LIJ19" s="233"/>
      <c r="LIK19" s="233"/>
      <c r="LIL19" s="233"/>
      <c r="LIM19" s="232"/>
      <c r="LIN19" s="233"/>
      <c r="LIO19" s="233"/>
      <c r="LIP19" s="233"/>
      <c r="LIQ19" s="233"/>
      <c r="LIR19" s="233"/>
      <c r="LIS19" s="233"/>
      <c r="LIT19" s="232"/>
      <c r="LIU19" s="233"/>
      <c r="LIV19" s="233"/>
      <c r="LIW19" s="233"/>
      <c r="LIX19" s="233"/>
      <c r="LIY19" s="233"/>
      <c r="LIZ19" s="233"/>
      <c r="LJA19" s="232"/>
      <c r="LJB19" s="233"/>
      <c r="LJC19" s="233"/>
      <c r="LJD19" s="233"/>
      <c r="LJE19" s="233"/>
      <c r="LJF19" s="233"/>
      <c r="LJG19" s="233"/>
      <c r="LJH19" s="232"/>
      <c r="LJI19" s="233"/>
      <c r="LJJ19" s="233"/>
      <c r="LJK19" s="233"/>
      <c r="LJL19" s="233"/>
      <c r="LJM19" s="233"/>
      <c r="LJN19" s="233"/>
      <c r="LJO19" s="232"/>
      <c r="LJP19" s="233"/>
      <c r="LJQ19" s="233"/>
      <c r="LJR19" s="233"/>
      <c r="LJS19" s="233"/>
      <c r="LJT19" s="233"/>
      <c r="LJU19" s="233"/>
      <c r="LJV19" s="232"/>
      <c r="LJW19" s="233"/>
      <c r="LJX19" s="233"/>
      <c r="LJY19" s="233"/>
      <c r="LJZ19" s="233"/>
      <c r="LKA19" s="233"/>
      <c r="LKB19" s="233"/>
      <c r="LKC19" s="232"/>
      <c r="LKD19" s="233"/>
      <c r="LKE19" s="233"/>
      <c r="LKF19" s="233"/>
      <c r="LKG19" s="233"/>
      <c r="LKH19" s="233"/>
      <c r="LKI19" s="233"/>
      <c r="LKJ19" s="232"/>
      <c r="LKK19" s="233"/>
      <c r="LKL19" s="233"/>
      <c r="LKM19" s="233"/>
      <c r="LKN19" s="233"/>
      <c r="LKO19" s="233"/>
      <c r="LKP19" s="233"/>
      <c r="LKQ19" s="232"/>
      <c r="LKR19" s="233"/>
      <c r="LKS19" s="233"/>
      <c r="LKT19" s="233"/>
      <c r="LKU19" s="233"/>
      <c r="LKV19" s="233"/>
      <c r="LKW19" s="233"/>
      <c r="LKX19" s="232"/>
      <c r="LKY19" s="233"/>
      <c r="LKZ19" s="233"/>
      <c r="LLA19" s="233"/>
      <c r="LLB19" s="233"/>
      <c r="LLC19" s="233"/>
      <c r="LLD19" s="233"/>
      <c r="LLE19" s="232"/>
      <c r="LLF19" s="233"/>
      <c r="LLG19" s="233"/>
      <c r="LLH19" s="233"/>
      <c r="LLI19" s="233"/>
      <c r="LLJ19" s="233"/>
      <c r="LLK19" s="233"/>
      <c r="LLL19" s="232"/>
      <c r="LLM19" s="233"/>
      <c r="LLN19" s="233"/>
      <c r="LLO19" s="233"/>
      <c r="LLP19" s="233"/>
      <c r="LLQ19" s="233"/>
      <c r="LLR19" s="233"/>
      <c r="LLS19" s="232"/>
      <c r="LLT19" s="233"/>
      <c r="LLU19" s="233"/>
      <c r="LLV19" s="233"/>
      <c r="LLW19" s="233"/>
      <c r="LLX19" s="233"/>
      <c r="LLY19" s="233"/>
      <c r="LLZ19" s="232"/>
      <c r="LMA19" s="233"/>
      <c r="LMB19" s="233"/>
      <c r="LMC19" s="233"/>
      <c r="LMD19" s="233"/>
      <c r="LME19" s="233"/>
      <c r="LMF19" s="233"/>
      <c r="LMG19" s="232"/>
      <c r="LMH19" s="233"/>
      <c r="LMI19" s="233"/>
      <c r="LMJ19" s="233"/>
      <c r="LMK19" s="233"/>
      <c r="LML19" s="233"/>
      <c r="LMM19" s="233"/>
      <c r="LMN19" s="232"/>
      <c r="LMO19" s="233"/>
      <c r="LMP19" s="233"/>
      <c r="LMQ19" s="233"/>
      <c r="LMR19" s="233"/>
      <c r="LMS19" s="233"/>
      <c r="LMT19" s="233"/>
      <c r="LMU19" s="232"/>
      <c r="LMV19" s="233"/>
      <c r="LMW19" s="233"/>
      <c r="LMX19" s="233"/>
      <c r="LMY19" s="233"/>
      <c r="LMZ19" s="233"/>
      <c r="LNA19" s="233"/>
      <c r="LNB19" s="232"/>
      <c r="LNC19" s="233"/>
      <c r="LND19" s="233"/>
      <c r="LNE19" s="233"/>
      <c r="LNF19" s="233"/>
      <c r="LNG19" s="233"/>
      <c r="LNH19" s="233"/>
      <c r="LNI19" s="232"/>
      <c r="LNJ19" s="233"/>
      <c r="LNK19" s="233"/>
      <c r="LNL19" s="233"/>
      <c r="LNM19" s="233"/>
      <c r="LNN19" s="233"/>
      <c r="LNO19" s="233"/>
      <c r="LNP19" s="232"/>
      <c r="LNQ19" s="233"/>
      <c r="LNR19" s="233"/>
      <c r="LNS19" s="233"/>
      <c r="LNT19" s="233"/>
      <c r="LNU19" s="233"/>
      <c r="LNV19" s="233"/>
      <c r="LNW19" s="232"/>
      <c r="LNX19" s="233"/>
      <c r="LNY19" s="233"/>
      <c r="LNZ19" s="233"/>
      <c r="LOA19" s="233"/>
      <c r="LOB19" s="233"/>
      <c r="LOC19" s="233"/>
      <c r="LOD19" s="232"/>
      <c r="LOE19" s="233"/>
      <c r="LOF19" s="233"/>
      <c r="LOG19" s="233"/>
      <c r="LOH19" s="233"/>
      <c r="LOI19" s="233"/>
      <c r="LOJ19" s="233"/>
      <c r="LOK19" s="232"/>
      <c r="LOL19" s="233"/>
      <c r="LOM19" s="233"/>
      <c r="LON19" s="233"/>
      <c r="LOO19" s="233"/>
      <c r="LOP19" s="233"/>
      <c r="LOQ19" s="233"/>
      <c r="LOR19" s="232"/>
      <c r="LOS19" s="233"/>
      <c r="LOT19" s="233"/>
      <c r="LOU19" s="233"/>
      <c r="LOV19" s="233"/>
      <c r="LOW19" s="233"/>
      <c r="LOX19" s="233"/>
      <c r="LOY19" s="232"/>
      <c r="LOZ19" s="233"/>
      <c r="LPA19" s="233"/>
      <c r="LPB19" s="233"/>
      <c r="LPC19" s="233"/>
      <c r="LPD19" s="233"/>
      <c r="LPE19" s="233"/>
      <c r="LPF19" s="232"/>
      <c r="LPG19" s="233"/>
      <c r="LPH19" s="233"/>
      <c r="LPI19" s="233"/>
      <c r="LPJ19" s="233"/>
      <c r="LPK19" s="233"/>
      <c r="LPL19" s="233"/>
      <c r="LPM19" s="232"/>
      <c r="LPN19" s="233"/>
      <c r="LPO19" s="233"/>
      <c r="LPP19" s="233"/>
      <c r="LPQ19" s="233"/>
      <c r="LPR19" s="233"/>
      <c r="LPS19" s="233"/>
      <c r="LPT19" s="232"/>
      <c r="LPU19" s="233"/>
      <c r="LPV19" s="233"/>
      <c r="LPW19" s="233"/>
      <c r="LPX19" s="233"/>
      <c r="LPY19" s="233"/>
      <c r="LPZ19" s="233"/>
      <c r="LQA19" s="232"/>
      <c r="LQB19" s="233"/>
      <c r="LQC19" s="233"/>
      <c r="LQD19" s="233"/>
      <c r="LQE19" s="233"/>
      <c r="LQF19" s="233"/>
      <c r="LQG19" s="233"/>
      <c r="LQH19" s="232"/>
      <c r="LQI19" s="233"/>
      <c r="LQJ19" s="233"/>
      <c r="LQK19" s="233"/>
      <c r="LQL19" s="233"/>
      <c r="LQM19" s="233"/>
      <c r="LQN19" s="233"/>
      <c r="LQO19" s="232"/>
      <c r="LQP19" s="233"/>
      <c r="LQQ19" s="233"/>
      <c r="LQR19" s="233"/>
      <c r="LQS19" s="233"/>
      <c r="LQT19" s="233"/>
      <c r="LQU19" s="233"/>
      <c r="LQV19" s="232"/>
      <c r="LQW19" s="233"/>
      <c r="LQX19" s="233"/>
      <c r="LQY19" s="233"/>
      <c r="LQZ19" s="233"/>
      <c r="LRA19" s="233"/>
      <c r="LRB19" s="233"/>
      <c r="LRC19" s="232"/>
      <c r="LRD19" s="233"/>
      <c r="LRE19" s="233"/>
      <c r="LRF19" s="233"/>
      <c r="LRG19" s="233"/>
      <c r="LRH19" s="233"/>
      <c r="LRI19" s="233"/>
      <c r="LRJ19" s="232"/>
      <c r="LRK19" s="233"/>
      <c r="LRL19" s="233"/>
      <c r="LRM19" s="233"/>
      <c r="LRN19" s="233"/>
      <c r="LRO19" s="233"/>
      <c r="LRP19" s="233"/>
      <c r="LRQ19" s="232"/>
      <c r="LRR19" s="233"/>
      <c r="LRS19" s="233"/>
      <c r="LRT19" s="233"/>
      <c r="LRU19" s="233"/>
      <c r="LRV19" s="233"/>
      <c r="LRW19" s="233"/>
      <c r="LRX19" s="232"/>
      <c r="LRY19" s="233"/>
      <c r="LRZ19" s="233"/>
      <c r="LSA19" s="233"/>
      <c r="LSB19" s="233"/>
      <c r="LSC19" s="233"/>
      <c r="LSD19" s="233"/>
      <c r="LSE19" s="232"/>
      <c r="LSF19" s="233"/>
      <c r="LSG19" s="233"/>
      <c r="LSH19" s="233"/>
      <c r="LSI19" s="233"/>
      <c r="LSJ19" s="233"/>
      <c r="LSK19" s="233"/>
      <c r="LSL19" s="232"/>
      <c r="LSM19" s="233"/>
      <c r="LSN19" s="233"/>
      <c r="LSO19" s="233"/>
      <c r="LSP19" s="233"/>
      <c r="LSQ19" s="233"/>
      <c r="LSR19" s="233"/>
      <c r="LSS19" s="232"/>
      <c r="LST19" s="233"/>
      <c r="LSU19" s="233"/>
      <c r="LSV19" s="233"/>
      <c r="LSW19" s="233"/>
      <c r="LSX19" s="233"/>
      <c r="LSY19" s="233"/>
      <c r="LSZ19" s="232"/>
      <c r="LTA19" s="233"/>
      <c r="LTB19" s="233"/>
      <c r="LTC19" s="233"/>
      <c r="LTD19" s="233"/>
      <c r="LTE19" s="233"/>
      <c r="LTF19" s="233"/>
      <c r="LTG19" s="232"/>
      <c r="LTH19" s="233"/>
      <c r="LTI19" s="233"/>
      <c r="LTJ19" s="233"/>
      <c r="LTK19" s="233"/>
      <c r="LTL19" s="233"/>
      <c r="LTM19" s="233"/>
      <c r="LTN19" s="232"/>
      <c r="LTO19" s="233"/>
      <c r="LTP19" s="233"/>
      <c r="LTQ19" s="233"/>
      <c r="LTR19" s="233"/>
      <c r="LTS19" s="233"/>
      <c r="LTT19" s="233"/>
      <c r="LTU19" s="232"/>
      <c r="LTV19" s="233"/>
      <c r="LTW19" s="233"/>
      <c r="LTX19" s="233"/>
      <c r="LTY19" s="233"/>
      <c r="LTZ19" s="233"/>
      <c r="LUA19" s="233"/>
      <c r="LUB19" s="232"/>
      <c r="LUC19" s="233"/>
      <c r="LUD19" s="233"/>
      <c r="LUE19" s="233"/>
      <c r="LUF19" s="233"/>
      <c r="LUG19" s="233"/>
      <c r="LUH19" s="233"/>
      <c r="LUI19" s="232"/>
      <c r="LUJ19" s="233"/>
      <c r="LUK19" s="233"/>
      <c r="LUL19" s="233"/>
      <c r="LUM19" s="233"/>
      <c r="LUN19" s="233"/>
      <c r="LUO19" s="233"/>
      <c r="LUP19" s="232"/>
      <c r="LUQ19" s="233"/>
      <c r="LUR19" s="233"/>
      <c r="LUS19" s="233"/>
      <c r="LUT19" s="233"/>
      <c r="LUU19" s="233"/>
      <c r="LUV19" s="233"/>
      <c r="LUW19" s="232"/>
      <c r="LUX19" s="233"/>
      <c r="LUY19" s="233"/>
      <c r="LUZ19" s="233"/>
      <c r="LVA19" s="233"/>
      <c r="LVB19" s="233"/>
      <c r="LVC19" s="233"/>
      <c r="LVD19" s="232"/>
      <c r="LVE19" s="233"/>
      <c r="LVF19" s="233"/>
      <c r="LVG19" s="233"/>
      <c r="LVH19" s="233"/>
      <c r="LVI19" s="233"/>
      <c r="LVJ19" s="233"/>
      <c r="LVK19" s="232"/>
      <c r="LVL19" s="233"/>
      <c r="LVM19" s="233"/>
      <c r="LVN19" s="233"/>
      <c r="LVO19" s="233"/>
      <c r="LVP19" s="233"/>
      <c r="LVQ19" s="233"/>
      <c r="LVR19" s="232"/>
      <c r="LVS19" s="233"/>
      <c r="LVT19" s="233"/>
      <c r="LVU19" s="233"/>
      <c r="LVV19" s="233"/>
      <c r="LVW19" s="233"/>
      <c r="LVX19" s="233"/>
      <c r="LVY19" s="232"/>
      <c r="LVZ19" s="233"/>
      <c r="LWA19" s="233"/>
      <c r="LWB19" s="233"/>
      <c r="LWC19" s="233"/>
      <c r="LWD19" s="233"/>
      <c r="LWE19" s="233"/>
      <c r="LWF19" s="232"/>
      <c r="LWG19" s="233"/>
      <c r="LWH19" s="233"/>
      <c r="LWI19" s="233"/>
      <c r="LWJ19" s="233"/>
      <c r="LWK19" s="233"/>
      <c r="LWL19" s="233"/>
      <c r="LWM19" s="232"/>
      <c r="LWN19" s="233"/>
      <c r="LWO19" s="233"/>
      <c r="LWP19" s="233"/>
      <c r="LWQ19" s="233"/>
      <c r="LWR19" s="233"/>
      <c r="LWS19" s="233"/>
      <c r="LWT19" s="232"/>
      <c r="LWU19" s="233"/>
      <c r="LWV19" s="233"/>
      <c r="LWW19" s="233"/>
      <c r="LWX19" s="233"/>
      <c r="LWY19" s="233"/>
      <c r="LWZ19" s="233"/>
      <c r="LXA19" s="232"/>
      <c r="LXB19" s="233"/>
      <c r="LXC19" s="233"/>
      <c r="LXD19" s="233"/>
      <c r="LXE19" s="233"/>
      <c r="LXF19" s="233"/>
      <c r="LXG19" s="233"/>
      <c r="LXH19" s="232"/>
      <c r="LXI19" s="233"/>
      <c r="LXJ19" s="233"/>
      <c r="LXK19" s="233"/>
      <c r="LXL19" s="233"/>
      <c r="LXM19" s="233"/>
      <c r="LXN19" s="233"/>
      <c r="LXO19" s="232"/>
      <c r="LXP19" s="233"/>
      <c r="LXQ19" s="233"/>
      <c r="LXR19" s="233"/>
      <c r="LXS19" s="233"/>
      <c r="LXT19" s="233"/>
      <c r="LXU19" s="233"/>
      <c r="LXV19" s="232"/>
      <c r="LXW19" s="233"/>
      <c r="LXX19" s="233"/>
      <c r="LXY19" s="233"/>
      <c r="LXZ19" s="233"/>
      <c r="LYA19" s="233"/>
      <c r="LYB19" s="233"/>
      <c r="LYC19" s="232"/>
      <c r="LYD19" s="233"/>
      <c r="LYE19" s="233"/>
      <c r="LYF19" s="233"/>
      <c r="LYG19" s="233"/>
      <c r="LYH19" s="233"/>
      <c r="LYI19" s="233"/>
      <c r="LYJ19" s="232"/>
      <c r="LYK19" s="233"/>
      <c r="LYL19" s="233"/>
      <c r="LYM19" s="233"/>
      <c r="LYN19" s="233"/>
      <c r="LYO19" s="233"/>
      <c r="LYP19" s="233"/>
      <c r="LYQ19" s="232"/>
      <c r="LYR19" s="233"/>
      <c r="LYS19" s="233"/>
      <c r="LYT19" s="233"/>
      <c r="LYU19" s="233"/>
      <c r="LYV19" s="233"/>
      <c r="LYW19" s="233"/>
      <c r="LYX19" s="232"/>
      <c r="LYY19" s="233"/>
      <c r="LYZ19" s="233"/>
      <c r="LZA19" s="233"/>
      <c r="LZB19" s="233"/>
      <c r="LZC19" s="233"/>
      <c r="LZD19" s="233"/>
      <c r="LZE19" s="232"/>
      <c r="LZF19" s="233"/>
      <c r="LZG19" s="233"/>
      <c r="LZH19" s="233"/>
      <c r="LZI19" s="233"/>
      <c r="LZJ19" s="233"/>
      <c r="LZK19" s="233"/>
      <c r="LZL19" s="232"/>
      <c r="LZM19" s="233"/>
      <c r="LZN19" s="233"/>
      <c r="LZO19" s="233"/>
      <c r="LZP19" s="233"/>
      <c r="LZQ19" s="233"/>
      <c r="LZR19" s="233"/>
      <c r="LZS19" s="232"/>
      <c r="LZT19" s="233"/>
      <c r="LZU19" s="233"/>
      <c r="LZV19" s="233"/>
      <c r="LZW19" s="233"/>
      <c r="LZX19" s="233"/>
      <c r="LZY19" s="233"/>
      <c r="LZZ19" s="232"/>
      <c r="MAA19" s="233"/>
      <c r="MAB19" s="233"/>
      <c r="MAC19" s="233"/>
      <c r="MAD19" s="233"/>
      <c r="MAE19" s="233"/>
      <c r="MAF19" s="233"/>
      <c r="MAG19" s="232"/>
      <c r="MAH19" s="233"/>
      <c r="MAI19" s="233"/>
      <c r="MAJ19" s="233"/>
      <c r="MAK19" s="233"/>
      <c r="MAL19" s="233"/>
      <c r="MAM19" s="233"/>
      <c r="MAN19" s="232"/>
      <c r="MAO19" s="233"/>
      <c r="MAP19" s="233"/>
      <c r="MAQ19" s="233"/>
      <c r="MAR19" s="233"/>
      <c r="MAS19" s="233"/>
      <c r="MAT19" s="233"/>
      <c r="MAU19" s="232"/>
      <c r="MAV19" s="233"/>
      <c r="MAW19" s="233"/>
      <c r="MAX19" s="233"/>
      <c r="MAY19" s="233"/>
      <c r="MAZ19" s="233"/>
      <c r="MBA19" s="233"/>
      <c r="MBB19" s="232"/>
      <c r="MBC19" s="233"/>
      <c r="MBD19" s="233"/>
      <c r="MBE19" s="233"/>
      <c r="MBF19" s="233"/>
      <c r="MBG19" s="233"/>
      <c r="MBH19" s="233"/>
      <c r="MBI19" s="232"/>
      <c r="MBJ19" s="233"/>
      <c r="MBK19" s="233"/>
      <c r="MBL19" s="233"/>
      <c r="MBM19" s="233"/>
      <c r="MBN19" s="233"/>
      <c r="MBO19" s="233"/>
      <c r="MBP19" s="232"/>
      <c r="MBQ19" s="233"/>
      <c r="MBR19" s="233"/>
      <c r="MBS19" s="233"/>
      <c r="MBT19" s="233"/>
      <c r="MBU19" s="233"/>
      <c r="MBV19" s="233"/>
      <c r="MBW19" s="232"/>
      <c r="MBX19" s="233"/>
      <c r="MBY19" s="233"/>
      <c r="MBZ19" s="233"/>
      <c r="MCA19" s="233"/>
      <c r="MCB19" s="233"/>
      <c r="MCC19" s="233"/>
      <c r="MCD19" s="232"/>
      <c r="MCE19" s="233"/>
      <c r="MCF19" s="233"/>
      <c r="MCG19" s="233"/>
      <c r="MCH19" s="233"/>
      <c r="MCI19" s="233"/>
      <c r="MCJ19" s="233"/>
      <c r="MCK19" s="232"/>
      <c r="MCL19" s="233"/>
      <c r="MCM19" s="233"/>
      <c r="MCN19" s="233"/>
      <c r="MCO19" s="233"/>
      <c r="MCP19" s="233"/>
      <c r="MCQ19" s="233"/>
      <c r="MCR19" s="232"/>
      <c r="MCS19" s="233"/>
      <c r="MCT19" s="233"/>
      <c r="MCU19" s="233"/>
      <c r="MCV19" s="233"/>
      <c r="MCW19" s="233"/>
      <c r="MCX19" s="233"/>
      <c r="MCY19" s="232"/>
      <c r="MCZ19" s="233"/>
      <c r="MDA19" s="233"/>
      <c r="MDB19" s="233"/>
      <c r="MDC19" s="233"/>
      <c r="MDD19" s="233"/>
      <c r="MDE19" s="233"/>
      <c r="MDF19" s="232"/>
      <c r="MDG19" s="233"/>
      <c r="MDH19" s="233"/>
      <c r="MDI19" s="233"/>
      <c r="MDJ19" s="233"/>
      <c r="MDK19" s="233"/>
      <c r="MDL19" s="233"/>
      <c r="MDM19" s="232"/>
      <c r="MDN19" s="233"/>
      <c r="MDO19" s="233"/>
      <c r="MDP19" s="233"/>
      <c r="MDQ19" s="233"/>
      <c r="MDR19" s="233"/>
      <c r="MDS19" s="233"/>
      <c r="MDT19" s="232"/>
      <c r="MDU19" s="233"/>
      <c r="MDV19" s="233"/>
      <c r="MDW19" s="233"/>
      <c r="MDX19" s="233"/>
      <c r="MDY19" s="233"/>
      <c r="MDZ19" s="233"/>
      <c r="MEA19" s="232"/>
      <c r="MEB19" s="233"/>
      <c r="MEC19" s="233"/>
      <c r="MED19" s="233"/>
      <c r="MEE19" s="233"/>
      <c r="MEF19" s="233"/>
      <c r="MEG19" s="233"/>
      <c r="MEH19" s="232"/>
      <c r="MEI19" s="233"/>
      <c r="MEJ19" s="233"/>
      <c r="MEK19" s="233"/>
      <c r="MEL19" s="233"/>
      <c r="MEM19" s="233"/>
      <c r="MEN19" s="233"/>
      <c r="MEO19" s="232"/>
      <c r="MEP19" s="233"/>
      <c r="MEQ19" s="233"/>
      <c r="MER19" s="233"/>
      <c r="MES19" s="233"/>
      <c r="MET19" s="233"/>
      <c r="MEU19" s="233"/>
      <c r="MEV19" s="232"/>
      <c r="MEW19" s="233"/>
      <c r="MEX19" s="233"/>
      <c r="MEY19" s="233"/>
      <c r="MEZ19" s="233"/>
      <c r="MFA19" s="233"/>
      <c r="MFB19" s="233"/>
      <c r="MFC19" s="232"/>
      <c r="MFD19" s="233"/>
      <c r="MFE19" s="233"/>
      <c r="MFF19" s="233"/>
      <c r="MFG19" s="233"/>
      <c r="MFH19" s="233"/>
      <c r="MFI19" s="233"/>
      <c r="MFJ19" s="232"/>
      <c r="MFK19" s="233"/>
      <c r="MFL19" s="233"/>
      <c r="MFM19" s="233"/>
      <c r="MFN19" s="233"/>
      <c r="MFO19" s="233"/>
      <c r="MFP19" s="233"/>
      <c r="MFQ19" s="232"/>
      <c r="MFR19" s="233"/>
      <c r="MFS19" s="233"/>
      <c r="MFT19" s="233"/>
      <c r="MFU19" s="233"/>
      <c r="MFV19" s="233"/>
      <c r="MFW19" s="233"/>
      <c r="MFX19" s="232"/>
      <c r="MFY19" s="233"/>
      <c r="MFZ19" s="233"/>
      <c r="MGA19" s="233"/>
      <c r="MGB19" s="233"/>
      <c r="MGC19" s="233"/>
      <c r="MGD19" s="233"/>
      <c r="MGE19" s="232"/>
      <c r="MGF19" s="233"/>
      <c r="MGG19" s="233"/>
      <c r="MGH19" s="233"/>
      <c r="MGI19" s="233"/>
      <c r="MGJ19" s="233"/>
      <c r="MGK19" s="233"/>
      <c r="MGL19" s="232"/>
      <c r="MGM19" s="233"/>
      <c r="MGN19" s="233"/>
      <c r="MGO19" s="233"/>
      <c r="MGP19" s="233"/>
      <c r="MGQ19" s="233"/>
      <c r="MGR19" s="233"/>
      <c r="MGS19" s="232"/>
      <c r="MGT19" s="233"/>
      <c r="MGU19" s="233"/>
      <c r="MGV19" s="233"/>
      <c r="MGW19" s="233"/>
      <c r="MGX19" s="233"/>
      <c r="MGY19" s="233"/>
      <c r="MGZ19" s="232"/>
      <c r="MHA19" s="233"/>
      <c r="MHB19" s="233"/>
      <c r="MHC19" s="233"/>
      <c r="MHD19" s="233"/>
      <c r="MHE19" s="233"/>
      <c r="MHF19" s="233"/>
      <c r="MHG19" s="232"/>
      <c r="MHH19" s="233"/>
      <c r="MHI19" s="233"/>
      <c r="MHJ19" s="233"/>
      <c r="MHK19" s="233"/>
      <c r="MHL19" s="233"/>
      <c r="MHM19" s="233"/>
      <c r="MHN19" s="232"/>
      <c r="MHO19" s="233"/>
      <c r="MHP19" s="233"/>
      <c r="MHQ19" s="233"/>
      <c r="MHR19" s="233"/>
      <c r="MHS19" s="233"/>
      <c r="MHT19" s="233"/>
      <c r="MHU19" s="232"/>
      <c r="MHV19" s="233"/>
      <c r="MHW19" s="233"/>
      <c r="MHX19" s="233"/>
      <c r="MHY19" s="233"/>
      <c r="MHZ19" s="233"/>
      <c r="MIA19" s="233"/>
      <c r="MIB19" s="232"/>
      <c r="MIC19" s="233"/>
      <c r="MID19" s="233"/>
      <c r="MIE19" s="233"/>
      <c r="MIF19" s="233"/>
      <c r="MIG19" s="233"/>
      <c r="MIH19" s="233"/>
      <c r="MII19" s="232"/>
      <c r="MIJ19" s="233"/>
      <c r="MIK19" s="233"/>
      <c r="MIL19" s="233"/>
      <c r="MIM19" s="233"/>
      <c r="MIN19" s="233"/>
      <c r="MIO19" s="233"/>
      <c r="MIP19" s="232"/>
      <c r="MIQ19" s="233"/>
      <c r="MIR19" s="233"/>
      <c r="MIS19" s="233"/>
      <c r="MIT19" s="233"/>
      <c r="MIU19" s="233"/>
      <c r="MIV19" s="233"/>
      <c r="MIW19" s="232"/>
      <c r="MIX19" s="233"/>
      <c r="MIY19" s="233"/>
      <c r="MIZ19" s="233"/>
      <c r="MJA19" s="233"/>
      <c r="MJB19" s="233"/>
      <c r="MJC19" s="233"/>
      <c r="MJD19" s="232"/>
      <c r="MJE19" s="233"/>
      <c r="MJF19" s="233"/>
      <c r="MJG19" s="233"/>
      <c r="MJH19" s="233"/>
      <c r="MJI19" s="233"/>
      <c r="MJJ19" s="233"/>
      <c r="MJK19" s="232"/>
      <c r="MJL19" s="233"/>
      <c r="MJM19" s="233"/>
      <c r="MJN19" s="233"/>
      <c r="MJO19" s="233"/>
      <c r="MJP19" s="233"/>
      <c r="MJQ19" s="233"/>
      <c r="MJR19" s="232"/>
      <c r="MJS19" s="233"/>
      <c r="MJT19" s="233"/>
      <c r="MJU19" s="233"/>
      <c r="MJV19" s="233"/>
      <c r="MJW19" s="233"/>
      <c r="MJX19" s="233"/>
      <c r="MJY19" s="232"/>
      <c r="MJZ19" s="233"/>
      <c r="MKA19" s="233"/>
      <c r="MKB19" s="233"/>
      <c r="MKC19" s="233"/>
      <c r="MKD19" s="233"/>
      <c r="MKE19" s="233"/>
      <c r="MKF19" s="232"/>
      <c r="MKG19" s="233"/>
      <c r="MKH19" s="233"/>
      <c r="MKI19" s="233"/>
      <c r="MKJ19" s="233"/>
      <c r="MKK19" s="233"/>
      <c r="MKL19" s="233"/>
      <c r="MKM19" s="232"/>
      <c r="MKN19" s="233"/>
      <c r="MKO19" s="233"/>
      <c r="MKP19" s="233"/>
      <c r="MKQ19" s="233"/>
      <c r="MKR19" s="233"/>
      <c r="MKS19" s="233"/>
      <c r="MKT19" s="232"/>
      <c r="MKU19" s="233"/>
      <c r="MKV19" s="233"/>
      <c r="MKW19" s="233"/>
      <c r="MKX19" s="233"/>
      <c r="MKY19" s="233"/>
      <c r="MKZ19" s="233"/>
      <c r="MLA19" s="232"/>
      <c r="MLB19" s="233"/>
      <c r="MLC19" s="233"/>
      <c r="MLD19" s="233"/>
      <c r="MLE19" s="233"/>
      <c r="MLF19" s="233"/>
      <c r="MLG19" s="233"/>
      <c r="MLH19" s="232"/>
      <c r="MLI19" s="233"/>
      <c r="MLJ19" s="233"/>
      <c r="MLK19" s="233"/>
      <c r="MLL19" s="233"/>
      <c r="MLM19" s="233"/>
      <c r="MLN19" s="233"/>
      <c r="MLO19" s="232"/>
      <c r="MLP19" s="233"/>
      <c r="MLQ19" s="233"/>
      <c r="MLR19" s="233"/>
      <c r="MLS19" s="233"/>
      <c r="MLT19" s="233"/>
      <c r="MLU19" s="233"/>
      <c r="MLV19" s="232"/>
      <c r="MLW19" s="233"/>
      <c r="MLX19" s="233"/>
      <c r="MLY19" s="233"/>
      <c r="MLZ19" s="233"/>
      <c r="MMA19" s="233"/>
      <c r="MMB19" s="233"/>
      <c r="MMC19" s="232"/>
      <c r="MMD19" s="233"/>
      <c r="MME19" s="233"/>
      <c r="MMF19" s="233"/>
      <c r="MMG19" s="233"/>
      <c r="MMH19" s="233"/>
      <c r="MMI19" s="233"/>
      <c r="MMJ19" s="232"/>
      <c r="MMK19" s="233"/>
      <c r="MML19" s="233"/>
      <c r="MMM19" s="233"/>
      <c r="MMN19" s="233"/>
      <c r="MMO19" s="233"/>
      <c r="MMP19" s="233"/>
      <c r="MMQ19" s="232"/>
      <c r="MMR19" s="233"/>
      <c r="MMS19" s="233"/>
      <c r="MMT19" s="233"/>
      <c r="MMU19" s="233"/>
      <c r="MMV19" s="233"/>
      <c r="MMW19" s="233"/>
      <c r="MMX19" s="232"/>
      <c r="MMY19" s="233"/>
      <c r="MMZ19" s="233"/>
      <c r="MNA19" s="233"/>
      <c r="MNB19" s="233"/>
      <c r="MNC19" s="233"/>
      <c r="MND19" s="233"/>
      <c r="MNE19" s="232"/>
      <c r="MNF19" s="233"/>
      <c r="MNG19" s="233"/>
      <c r="MNH19" s="233"/>
      <c r="MNI19" s="233"/>
      <c r="MNJ19" s="233"/>
      <c r="MNK19" s="233"/>
      <c r="MNL19" s="232"/>
      <c r="MNM19" s="233"/>
      <c r="MNN19" s="233"/>
      <c r="MNO19" s="233"/>
      <c r="MNP19" s="233"/>
      <c r="MNQ19" s="233"/>
      <c r="MNR19" s="233"/>
      <c r="MNS19" s="232"/>
      <c r="MNT19" s="233"/>
      <c r="MNU19" s="233"/>
      <c r="MNV19" s="233"/>
      <c r="MNW19" s="233"/>
      <c r="MNX19" s="233"/>
      <c r="MNY19" s="233"/>
      <c r="MNZ19" s="232"/>
      <c r="MOA19" s="233"/>
      <c r="MOB19" s="233"/>
      <c r="MOC19" s="233"/>
      <c r="MOD19" s="233"/>
      <c r="MOE19" s="233"/>
      <c r="MOF19" s="233"/>
      <c r="MOG19" s="232"/>
      <c r="MOH19" s="233"/>
      <c r="MOI19" s="233"/>
      <c r="MOJ19" s="233"/>
      <c r="MOK19" s="233"/>
      <c r="MOL19" s="233"/>
      <c r="MOM19" s="233"/>
      <c r="MON19" s="232"/>
      <c r="MOO19" s="233"/>
      <c r="MOP19" s="233"/>
      <c r="MOQ19" s="233"/>
      <c r="MOR19" s="233"/>
      <c r="MOS19" s="233"/>
      <c r="MOT19" s="233"/>
      <c r="MOU19" s="232"/>
      <c r="MOV19" s="233"/>
      <c r="MOW19" s="233"/>
      <c r="MOX19" s="233"/>
      <c r="MOY19" s="233"/>
      <c r="MOZ19" s="233"/>
      <c r="MPA19" s="233"/>
      <c r="MPB19" s="232"/>
      <c r="MPC19" s="233"/>
      <c r="MPD19" s="233"/>
      <c r="MPE19" s="233"/>
      <c r="MPF19" s="233"/>
      <c r="MPG19" s="233"/>
      <c r="MPH19" s="233"/>
      <c r="MPI19" s="232"/>
      <c r="MPJ19" s="233"/>
      <c r="MPK19" s="233"/>
      <c r="MPL19" s="233"/>
      <c r="MPM19" s="233"/>
      <c r="MPN19" s="233"/>
      <c r="MPO19" s="233"/>
      <c r="MPP19" s="232"/>
      <c r="MPQ19" s="233"/>
      <c r="MPR19" s="233"/>
      <c r="MPS19" s="233"/>
      <c r="MPT19" s="233"/>
      <c r="MPU19" s="233"/>
      <c r="MPV19" s="233"/>
      <c r="MPW19" s="232"/>
      <c r="MPX19" s="233"/>
      <c r="MPY19" s="233"/>
      <c r="MPZ19" s="233"/>
      <c r="MQA19" s="233"/>
      <c r="MQB19" s="233"/>
      <c r="MQC19" s="233"/>
      <c r="MQD19" s="232"/>
      <c r="MQE19" s="233"/>
      <c r="MQF19" s="233"/>
      <c r="MQG19" s="233"/>
      <c r="MQH19" s="233"/>
      <c r="MQI19" s="233"/>
      <c r="MQJ19" s="233"/>
      <c r="MQK19" s="232"/>
      <c r="MQL19" s="233"/>
      <c r="MQM19" s="233"/>
      <c r="MQN19" s="233"/>
      <c r="MQO19" s="233"/>
      <c r="MQP19" s="233"/>
      <c r="MQQ19" s="233"/>
      <c r="MQR19" s="232"/>
      <c r="MQS19" s="233"/>
      <c r="MQT19" s="233"/>
      <c r="MQU19" s="233"/>
      <c r="MQV19" s="233"/>
      <c r="MQW19" s="233"/>
      <c r="MQX19" s="233"/>
      <c r="MQY19" s="232"/>
      <c r="MQZ19" s="233"/>
      <c r="MRA19" s="233"/>
      <c r="MRB19" s="233"/>
      <c r="MRC19" s="233"/>
      <c r="MRD19" s="233"/>
      <c r="MRE19" s="233"/>
      <c r="MRF19" s="232"/>
      <c r="MRG19" s="233"/>
      <c r="MRH19" s="233"/>
      <c r="MRI19" s="233"/>
      <c r="MRJ19" s="233"/>
      <c r="MRK19" s="233"/>
      <c r="MRL19" s="233"/>
      <c r="MRM19" s="232"/>
      <c r="MRN19" s="233"/>
      <c r="MRO19" s="233"/>
      <c r="MRP19" s="233"/>
      <c r="MRQ19" s="233"/>
      <c r="MRR19" s="233"/>
      <c r="MRS19" s="233"/>
      <c r="MRT19" s="232"/>
      <c r="MRU19" s="233"/>
      <c r="MRV19" s="233"/>
      <c r="MRW19" s="233"/>
      <c r="MRX19" s="233"/>
      <c r="MRY19" s="233"/>
      <c r="MRZ19" s="233"/>
      <c r="MSA19" s="232"/>
      <c r="MSB19" s="233"/>
      <c r="MSC19" s="233"/>
      <c r="MSD19" s="233"/>
      <c r="MSE19" s="233"/>
      <c r="MSF19" s="233"/>
      <c r="MSG19" s="233"/>
      <c r="MSH19" s="232"/>
      <c r="MSI19" s="233"/>
      <c r="MSJ19" s="233"/>
      <c r="MSK19" s="233"/>
      <c r="MSL19" s="233"/>
      <c r="MSM19" s="233"/>
      <c r="MSN19" s="233"/>
      <c r="MSO19" s="232"/>
      <c r="MSP19" s="233"/>
      <c r="MSQ19" s="233"/>
      <c r="MSR19" s="233"/>
      <c r="MSS19" s="233"/>
      <c r="MST19" s="233"/>
      <c r="MSU19" s="233"/>
      <c r="MSV19" s="232"/>
      <c r="MSW19" s="233"/>
      <c r="MSX19" s="233"/>
      <c r="MSY19" s="233"/>
      <c r="MSZ19" s="233"/>
      <c r="MTA19" s="233"/>
      <c r="MTB19" s="233"/>
      <c r="MTC19" s="232"/>
      <c r="MTD19" s="233"/>
      <c r="MTE19" s="233"/>
      <c r="MTF19" s="233"/>
      <c r="MTG19" s="233"/>
      <c r="MTH19" s="233"/>
      <c r="MTI19" s="233"/>
      <c r="MTJ19" s="232"/>
      <c r="MTK19" s="233"/>
      <c r="MTL19" s="233"/>
      <c r="MTM19" s="233"/>
      <c r="MTN19" s="233"/>
      <c r="MTO19" s="233"/>
      <c r="MTP19" s="233"/>
      <c r="MTQ19" s="232"/>
      <c r="MTR19" s="233"/>
      <c r="MTS19" s="233"/>
      <c r="MTT19" s="233"/>
      <c r="MTU19" s="233"/>
      <c r="MTV19" s="233"/>
      <c r="MTW19" s="233"/>
      <c r="MTX19" s="232"/>
      <c r="MTY19" s="233"/>
      <c r="MTZ19" s="233"/>
      <c r="MUA19" s="233"/>
      <c r="MUB19" s="233"/>
      <c r="MUC19" s="233"/>
      <c r="MUD19" s="233"/>
      <c r="MUE19" s="232"/>
      <c r="MUF19" s="233"/>
      <c r="MUG19" s="233"/>
      <c r="MUH19" s="233"/>
      <c r="MUI19" s="233"/>
      <c r="MUJ19" s="233"/>
      <c r="MUK19" s="233"/>
      <c r="MUL19" s="232"/>
      <c r="MUM19" s="233"/>
      <c r="MUN19" s="233"/>
      <c r="MUO19" s="233"/>
      <c r="MUP19" s="233"/>
      <c r="MUQ19" s="233"/>
      <c r="MUR19" s="233"/>
      <c r="MUS19" s="232"/>
      <c r="MUT19" s="233"/>
      <c r="MUU19" s="233"/>
      <c r="MUV19" s="233"/>
      <c r="MUW19" s="233"/>
      <c r="MUX19" s="233"/>
      <c r="MUY19" s="233"/>
      <c r="MUZ19" s="232"/>
      <c r="MVA19" s="233"/>
      <c r="MVB19" s="233"/>
      <c r="MVC19" s="233"/>
      <c r="MVD19" s="233"/>
      <c r="MVE19" s="233"/>
      <c r="MVF19" s="233"/>
      <c r="MVG19" s="232"/>
      <c r="MVH19" s="233"/>
      <c r="MVI19" s="233"/>
      <c r="MVJ19" s="233"/>
      <c r="MVK19" s="233"/>
      <c r="MVL19" s="233"/>
      <c r="MVM19" s="233"/>
      <c r="MVN19" s="232"/>
      <c r="MVO19" s="233"/>
      <c r="MVP19" s="233"/>
      <c r="MVQ19" s="233"/>
      <c r="MVR19" s="233"/>
      <c r="MVS19" s="233"/>
      <c r="MVT19" s="233"/>
      <c r="MVU19" s="232"/>
      <c r="MVV19" s="233"/>
      <c r="MVW19" s="233"/>
      <c r="MVX19" s="233"/>
      <c r="MVY19" s="233"/>
      <c r="MVZ19" s="233"/>
      <c r="MWA19" s="233"/>
      <c r="MWB19" s="232"/>
      <c r="MWC19" s="233"/>
      <c r="MWD19" s="233"/>
      <c r="MWE19" s="233"/>
      <c r="MWF19" s="233"/>
      <c r="MWG19" s="233"/>
      <c r="MWH19" s="233"/>
      <c r="MWI19" s="232"/>
      <c r="MWJ19" s="233"/>
      <c r="MWK19" s="233"/>
      <c r="MWL19" s="233"/>
      <c r="MWM19" s="233"/>
      <c r="MWN19" s="233"/>
      <c r="MWO19" s="233"/>
      <c r="MWP19" s="232"/>
      <c r="MWQ19" s="233"/>
      <c r="MWR19" s="233"/>
      <c r="MWS19" s="233"/>
      <c r="MWT19" s="233"/>
      <c r="MWU19" s="233"/>
      <c r="MWV19" s="233"/>
      <c r="MWW19" s="232"/>
      <c r="MWX19" s="233"/>
      <c r="MWY19" s="233"/>
      <c r="MWZ19" s="233"/>
      <c r="MXA19" s="233"/>
      <c r="MXB19" s="233"/>
      <c r="MXC19" s="233"/>
      <c r="MXD19" s="232"/>
      <c r="MXE19" s="233"/>
      <c r="MXF19" s="233"/>
      <c r="MXG19" s="233"/>
      <c r="MXH19" s="233"/>
      <c r="MXI19" s="233"/>
      <c r="MXJ19" s="233"/>
      <c r="MXK19" s="232"/>
      <c r="MXL19" s="233"/>
      <c r="MXM19" s="233"/>
      <c r="MXN19" s="233"/>
      <c r="MXO19" s="233"/>
      <c r="MXP19" s="233"/>
      <c r="MXQ19" s="233"/>
      <c r="MXR19" s="232"/>
      <c r="MXS19" s="233"/>
      <c r="MXT19" s="233"/>
      <c r="MXU19" s="233"/>
      <c r="MXV19" s="233"/>
      <c r="MXW19" s="233"/>
      <c r="MXX19" s="233"/>
      <c r="MXY19" s="232"/>
      <c r="MXZ19" s="233"/>
      <c r="MYA19" s="233"/>
      <c r="MYB19" s="233"/>
      <c r="MYC19" s="233"/>
      <c r="MYD19" s="233"/>
      <c r="MYE19" s="233"/>
      <c r="MYF19" s="232"/>
      <c r="MYG19" s="233"/>
      <c r="MYH19" s="233"/>
      <c r="MYI19" s="233"/>
      <c r="MYJ19" s="233"/>
      <c r="MYK19" s="233"/>
      <c r="MYL19" s="233"/>
      <c r="MYM19" s="232"/>
      <c r="MYN19" s="233"/>
      <c r="MYO19" s="233"/>
      <c r="MYP19" s="233"/>
      <c r="MYQ19" s="233"/>
      <c r="MYR19" s="233"/>
      <c r="MYS19" s="233"/>
      <c r="MYT19" s="232"/>
      <c r="MYU19" s="233"/>
      <c r="MYV19" s="233"/>
      <c r="MYW19" s="233"/>
      <c r="MYX19" s="233"/>
      <c r="MYY19" s="233"/>
      <c r="MYZ19" s="233"/>
      <c r="MZA19" s="232"/>
      <c r="MZB19" s="233"/>
      <c r="MZC19" s="233"/>
      <c r="MZD19" s="233"/>
      <c r="MZE19" s="233"/>
      <c r="MZF19" s="233"/>
      <c r="MZG19" s="233"/>
      <c r="MZH19" s="232"/>
      <c r="MZI19" s="233"/>
      <c r="MZJ19" s="233"/>
      <c r="MZK19" s="233"/>
      <c r="MZL19" s="233"/>
      <c r="MZM19" s="233"/>
      <c r="MZN19" s="233"/>
      <c r="MZO19" s="232"/>
      <c r="MZP19" s="233"/>
      <c r="MZQ19" s="233"/>
      <c r="MZR19" s="233"/>
      <c r="MZS19" s="233"/>
      <c r="MZT19" s="233"/>
      <c r="MZU19" s="233"/>
      <c r="MZV19" s="232"/>
      <c r="MZW19" s="233"/>
      <c r="MZX19" s="233"/>
      <c r="MZY19" s="233"/>
      <c r="MZZ19" s="233"/>
      <c r="NAA19" s="233"/>
      <c r="NAB19" s="233"/>
      <c r="NAC19" s="232"/>
      <c r="NAD19" s="233"/>
      <c r="NAE19" s="233"/>
      <c r="NAF19" s="233"/>
      <c r="NAG19" s="233"/>
      <c r="NAH19" s="233"/>
      <c r="NAI19" s="233"/>
      <c r="NAJ19" s="232"/>
      <c r="NAK19" s="233"/>
      <c r="NAL19" s="233"/>
      <c r="NAM19" s="233"/>
      <c r="NAN19" s="233"/>
      <c r="NAO19" s="233"/>
      <c r="NAP19" s="233"/>
      <c r="NAQ19" s="232"/>
      <c r="NAR19" s="233"/>
      <c r="NAS19" s="233"/>
      <c r="NAT19" s="233"/>
      <c r="NAU19" s="233"/>
      <c r="NAV19" s="233"/>
      <c r="NAW19" s="233"/>
      <c r="NAX19" s="232"/>
      <c r="NAY19" s="233"/>
      <c r="NAZ19" s="233"/>
      <c r="NBA19" s="233"/>
      <c r="NBB19" s="233"/>
      <c r="NBC19" s="233"/>
      <c r="NBD19" s="233"/>
      <c r="NBE19" s="232"/>
      <c r="NBF19" s="233"/>
      <c r="NBG19" s="233"/>
      <c r="NBH19" s="233"/>
      <c r="NBI19" s="233"/>
      <c r="NBJ19" s="233"/>
      <c r="NBK19" s="233"/>
      <c r="NBL19" s="232"/>
      <c r="NBM19" s="233"/>
      <c r="NBN19" s="233"/>
      <c r="NBO19" s="233"/>
      <c r="NBP19" s="233"/>
      <c r="NBQ19" s="233"/>
      <c r="NBR19" s="233"/>
      <c r="NBS19" s="232"/>
      <c r="NBT19" s="233"/>
      <c r="NBU19" s="233"/>
      <c r="NBV19" s="233"/>
      <c r="NBW19" s="233"/>
      <c r="NBX19" s="233"/>
      <c r="NBY19" s="233"/>
      <c r="NBZ19" s="232"/>
      <c r="NCA19" s="233"/>
      <c r="NCB19" s="233"/>
      <c r="NCC19" s="233"/>
      <c r="NCD19" s="233"/>
      <c r="NCE19" s="233"/>
      <c r="NCF19" s="233"/>
      <c r="NCG19" s="232"/>
      <c r="NCH19" s="233"/>
      <c r="NCI19" s="233"/>
      <c r="NCJ19" s="233"/>
      <c r="NCK19" s="233"/>
      <c r="NCL19" s="233"/>
      <c r="NCM19" s="233"/>
      <c r="NCN19" s="232"/>
      <c r="NCO19" s="233"/>
      <c r="NCP19" s="233"/>
      <c r="NCQ19" s="233"/>
      <c r="NCR19" s="233"/>
      <c r="NCS19" s="233"/>
      <c r="NCT19" s="233"/>
      <c r="NCU19" s="232"/>
      <c r="NCV19" s="233"/>
      <c r="NCW19" s="233"/>
      <c r="NCX19" s="233"/>
      <c r="NCY19" s="233"/>
      <c r="NCZ19" s="233"/>
      <c r="NDA19" s="233"/>
      <c r="NDB19" s="232"/>
      <c r="NDC19" s="233"/>
      <c r="NDD19" s="233"/>
      <c r="NDE19" s="233"/>
      <c r="NDF19" s="233"/>
      <c r="NDG19" s="233"/>
      <c r="NDH19" s="233"/>
      <c r="NDI19" s="232"/>
      <c r="NDJ19" s="233"/>
      <c r="NDK19" s="233"/>
      <c r="NDL19" s="233"/>
      <c r="NDM19" s="233"/>
      <c r="NDN19" s="233"/>
      <c r="NDO19" s="233"/>
      <c r="NDP19" s="232"/>
      <c r="NDQ19" s="233"/>
      <c r="NDR19" s="233"/>
      <c r="NDS19" s="233"/>
      <c r="NDT19" s="233"/>
      <c r="NDU19" s="233"/>
      <c r="NDV19" s="233"/>
      <c r="NDW19" s="232"/>
      <c r="NDX19" s="233"/>
      <c r="NDY19" s="233"/>
      <c r="NDZ19" s="233"/>
      <c r="NEA19" s="233"/>
      <c r="NEB19" s="233"/>
      <c r="NEC19" s="233"/>
      <c r="NED19" s="232"/>
      <c r="NEE19" s="233"/>
      <c r="NEF19" s="233"/>
      <c r="NEG19" s="233"/>
      <c r="NEH19" s="233"/>
      <c r="NEI19" s="233"/>
      <c r="NEJ19" s="233"/>
      <c r="NEK19" s="232"/>
      <c r="NEL19" s="233"/>
      <c r="NEM19" s="233"/>
      <c r="NEN19" s="233"/>
      <c r="NEO19" s="233"/>
      <c r="NEP19" s="233"/>
      <c r="NEQ19" s="233"/>
      <c r="NER19" s="232"/>
      <c r="NES19" s="233"/>
      <c r="NET19" s="233"/>
      <c r="NEU19" s="233"/>
      <c r="NEV19" s="233"/>
      <c r="NEW19" s="233"/>
      <c r="NEX19" s="233"/>
      <c r="NEY19" s="232"/>
      <c r="NEZ19" s="233"/>
      <c r="NFA19" s="233"/>
      <c r="NFB19" s="233"/>
      <c r="NFC19" s="233"/>
      <c r="NFD19" s="233"/>
      <c r="NFE19" s="233"/>
      <c r="NFF19" s="232"/>
      <c r="NFG19" s="233"/>
      <c r="NFH19" s="233"/>
      <c r="NFI19" s="233"/>
      <c r="NFJ19" s="233"/>
      <c r="NFK19" s="233"/>
      <c r="NFL19" s="233"/>
      <c r="NFM19" s="232"/>
      <c r="NFN19" s="233"/>
      <c r="NFO19" s="233"/>
      <c r="NFP19" s="233"/>
      <c r="NFQ19" s="233"/>
      <c r="NFR19" s="233"/>
      <c r="NFS19" s="233"/>
      <c r="NFT19" s="232"/>
      <c r="NFU19" s="233"/>
      <c r="NFV19" s="233"/>
      <c r="NFW19" s="233"/>
      <c r="NFX19" s="233"/>
      <c r="NFY19" s="233"/>
      <c r="NFZ19" s="233"/>
      <c r="NGA19" s="232"/>
      <c r="NGB19" s="233"/>
      <c r="NGC19" s="233"/>
      <c r="NGD19" s="233"/>
      <c r="NGE19" s="233"/>
      <c r="NGF19" s="233"/>
      <c r="NGG19" s="233"/>
      <c r="NGH19" s="232"/>
      <c r="NGI19" s="233"/>
      <c r="NGJ19" s="233"/>
      <c r="NGK19" s="233"/>
      <c r="NGL19" s="233"/>
      <c r="NGM19" s="233"/>
      <c r="NGN19" s="233"/>
      <c r="NGO19" s="232"/>
      <c r="NGP19" s="233"/>
      <c r="NGQ19" s="233"/>
      <c r="NGR19" s="233"/>
      <c r="NGS19" s="233"/>
      <c r="NGT19" s="233"/>
      <c r="NGU19" s="233"/>
      <c r="NGV19" s="232"/>
      <c r="NGW19" s="233"/>
      <c r="NGX19" s="233"/>
      <c r="NGY19" s="233"/>
      <c r="NGZ19" s="233"/>
      <c r="NHA19" s="233"/>
      <c r="NHB19" s="233"/>
      <c r="NHC19" s="232"/>
      <c r="NHD19" s="233"/>
      <c r="NHE19" s="233"/>
      <c r="NHF19" s="233"/>
      <c r="NHG19" s="233"/>
      <c r="NHH19" s="233"/>
      <c r="NHI19" s="233"/>
      <c r="NHJ19" s="232"/>
      <c r="NHK19" s="233"/>
      <c r="NHL19" s="233"/>
      <c r="NHM19" s="233"/>
      <c r="NHN19" s="233"/>
      <c r="NHO19" s="233"/>
      <c r="NHP19" s="233"/>
      <c r="NHQ19" s="232"/>
      <c r="NHR19" s="233"/>
      <c r="NHS19" s="233"/>
      <c r="NHT19" s="233"/>
      <c r="NHU19" s="233"/>
      <c r="NHV19" s="233"/>
      <c r="NHW19" s="233"/>
      <c r="NHX19" s="232"/>
      <c r="NHY19" s="233"/>
      <c r="NHZ19" s="233"/>
      <c r="NIA19" s="233"/>
      <c r="NIB19" s="233"/>
      <c r="NIC19" s="233"/>
      <c r="NID19" s="233"/>
      <c r="NIE19" s="232"/>
      <c r="NIF19" s="233"/>
      <c r="NIG19" s="233"/>
      <c r="NIH19" s="233"/>
      <c r="NII19" s="233"/>
      <c r="NIJ19" s="233"/>
      <c r="NIK19" s="233"/>
      <c r="NIL19" s="232"/>
      <c r="NIM19" s="233"/>
      <c r="NIN19" s="233"/>
      <c r="NIO19" s="233"/>
      <c r="NIP19" s="233"/>
      <c r="NIQ19" s="233"/>
      <c r="NIR19" s="233"/>
      <c r="NIS19" s="232"/>
      <c r="NIT19" s="233"/>
      <c r="NIU19" s="233"/>
      <c r="NIV19" s="233"/>
      <c r="NIW19" s="233"/>
      <c r="NIX19" s="233"/>
      <c r="NIY19" s="233"/>
      <c r="NIZ19" s="232"/>
      <c r="NJA19" s="233"/>
      <c r="NJB19" s="233"/>
      <c r="NJC19" s="233"/>
      <c r="NJD19" s="233"/>
      <c r="NJE19" s="233"/>
      <c r="NJF19" s="233"/>
      <c r="NJG19" s="232"/>
      <c r="NJH19" s="233"/>
      <c r="NJI19" s="233"/>
      <c r="NJJ19" s="233"/>
      <c r="NJK19" s="233"/>
      <c r="NJL19" s="233"/>
      <c r="NJM19" s="233"/>
      <c r="NJN19" s="232"/>
      <c r="NJO19" s="233"/>
      <c r="NJP19" s="233"/>
      <c r="NJQ19" s="233"/>
      <c r="NJR19" s="233"/>
      <c r="NJS19" s="233"/>
      <c r="NJT19" s="233"/>
      <c r="NJU19" s="232"/>
      <c r="NJV19" s="233"/>
      <c r="NJW19" s="233"/>
      <c r="NJX19" s="233"/>
      <c r="NJY19" s="233"/>
      <c r="NJZ19" s="233"/>
      <c r="NKA19" s="233"/>
      <c r="NKB19" s="232"/>
      <c r="NKC19" s="233"/>
      <c r="NKD19" s="233"/>
      <c r="NKE19" s="233"/>
      <c r="NKF19" s="233"/>
      <c r="NKG19" s="233"/>
      <c r="NKH19" s="233"/>
      <c r="NKI19" s="232"/>
      <c r="NKJ19" s="233"/>
      <c r="NKK19" s="233"/>
      <c r="NKL19" s="233"/>
      <c r="NKM19" s="233"/>
      <c r="NKN19" s="233"/>
      <c r="NKO19" s="233"/>
      <c r="NKP19" s="232"/>
      <c r="NKQ19" s="233"/>
      <c r="NKR19" s="233"/>
      <c r="NKS19" s="233"/>
      <c r="NKT19" s="233"/>
      <c r="NKU19" s="233"/>
      <c r="NKV19" s="233"/>
      <c r="NKW19" s="232"/>
      <c r="NKX19" s="233"/>
      <c r="NKY19" s="233"/>
      <c r="NKZ19" s="233"/>
      <c r="NLA19" s="233"/>
      <c r="NLB19" s="233"/>
      <c r="NLC19" s="233"/>
      <c r="NLD19" s="232"/>
      <c r="NLE19" s="233"/>
      <c r="NLF19" s="233"/>
      <c r="NLG19" s="233"/>
      <c r="NLH19" s="233"/>
      <c r="NLI19" s="233"/>
      <c r="NLJ19" s="233"/>
      <c r="NLK19" s="232"/>
      <c r="NLL19" s="233"/>
      <c r="NLM19" s="233"/>
      <c r="NLN19" s="233"/>
      <c r="NLO19" s="233"/>
      <c r="NLP19" s="233"/>
      <c r="NLQ19" s="233"/>
      <c r="NLR19" s="232"/>
      <c r="NLS19" s="233"/>
      <c r="NLT19" s="233"/>
      <c r="NLU19" s="233"/>
      <c r="NLV19" s="233"/>
      <c r="NLW19" s="233"/>
      <c r="NLX19" s="233"/>
      <c r="NLY19" s="232"/>
      <c r="NLZ19" s="233"/>
      <c r="NMA19" s="233"/>
      <c r="NMB19" s="233"/>
      <c r="NMC19" s="233"/>
      <c r="NMD19" s="233"/>
      <c r="NME19" s="233"/>
      <c r="NMF19" s="232"/>
      <c r="NMG19" s="233"/>
      <c r="NMH19" s="233"/>
      <c r="NMI19" s="233"/>
      <c r="NMJ19" s="233"/>
      <c r="NMK19" s="233"/>
      <c r="NML19" s="233"/>
      <c r="NMM19" s="232"/>
      <c r="NMN19" s="233"/>
      <c r="NMO19" s="233"/>
      <c r="NMP19" s="233"/>
      <c r="NMQ19" s="233"/>
      <c r="NMR19" s="233"/>
      <c r="NMS19" s="233"/>
      <c r="NMT19" s="232"/>
      <c r="NMU19" s="233"/>
      <c r="NMV19" s="233"/>
      <c r="NMW19" s="233"/>
      <c r="NMX19" s="233"/>
      <c r="NMY19" s="233"/>
      <c r="NMZ19" s="233"/>
      <c r="NNA19" s="232"/>
      <c r="NNB19" s="233"/>
      <c r="NNC19" s="233"/>
      <c r="NND19" s="233"/>
      <c r="NNE19" s="233"/>
      <c r="NNF19" s="233"/>
      <c r="NNG19" s="233"/>
      <c r="NNH19" s="232"/>
      <c r="NNI19" s="233"/>
      <c r="NNJ19" s="233"/>
      <c r="NNK19" s="233"/>
      <c r="NNL19" s="233"/>
      <c r="NNM19" s="233"/>
      <c r="NNN19" s="233"/>
      <c r="NNO19" s="232"/>
      <c r="NNP19" s="233"/>
      <c r="NNQ19" s="233"/>
      <c r="NNR19" s="233"/>
      <c r="NNS19" s="233"/>
      <c r="NNT19" s="233"/>
      <c r="NNU19" s="233"/>
      <c r="NNV19" s="232"/>
      <c r="NNW19" s="233"/>
      <c r="NNX19" s="233"/>
      <c r="NNY19" s="233"/>
      <c r="NNZ19" s="233"/>
      <c r="NOA19" s="233"/>
      <c r="NOB19" s="233"/>
      <c r="NOC19" s="232"/>
      <c r="NOD19" s="233"/>
      <c r="NOE19" s="233"/>
      <c r="NOF19" s="233"/>
      <c r="NOG19" s="233"/>
      <c r="NOH19" s="233"/>
      <c r="NOI19" s="233"/>
      <c r="NOJ19" s="232"/>
      <c r="NOK19" s="233"/>
      <c r="NOL19" s="233"/>
      <c r="NOM19" s="233"/>
      <c r="NON19" s="233"/>
      <c r="NOO19" s="233"/>
      <c r="NOP19" s="233"/>
      <c r="NOQ19" s="232"/>
      <c r="NOR19" s="233"/>
      <c r="NOS19" s="233"/>
      <c r="NOT19" s="233"/>
      <c r="NOU19" s="233"/>
      <c r="NOV19" s="233"/>
      <c r="NOW19" s="233"/>
      <c r="NOX19" s="232"/>
      <c r="NOY19" s="233"/>
      <c r="NOZ19" s="233"/>
      <c r="NPA19" s="233"/>
      <c r="NPB19" s="233"/>
      <c r="NPC19" s="233"/>
      <c r="NPD19" s="233"/>
      <c r="NPE19" s="232"/>
      <c r="NPF19" s="233"/>
      <c r="NPG19" s="233"/>
      <c r="NPH19" s="233"/>
      <c r="NPI19" s="233"/>
      <c r="NPJ19" s="233"/>
      <c r="NPK19" s="233"/>
      <c r="NPL19" s="232"/>
      <c r="NPM19" s="233"/>
      <c r="NPN19" s="233"/>
      <c r="NPO19" s="233"/>
      <c r="NPP19" s="233"/>
      <c r="NPQ19" s="233"/>
      <c r="NPR19" s="233"/>
      <c r="NPS19" s="232"/>
      <c r="NPT19" s="233"/>
      <c r="NPU19" s="233"/>
      <c r="NPV19" s="233"/>
      <c r="NPW19" s="233"/>
      <c r="NPX19" s="233"/>
      <c r="NPY19" s="233"/>
      <c r="NPZ19" s="232"/>
      <c r="NQA19" s="233"/>
      <c r="NQB19" s="233"/>
      <c r="NQC19" s="233"/>
      <c r="NQD19" s="233"/>
      <c r="NQE19" s="233"/>
      <c r="NQF19" s="233"/>
      <c r="NQG19" s="232"/>
      <c r="NQH19" s="233"/>
      <c r="NQI19" s="233"/>
      <c r="NQJ19" s="233"/>
      <c r="NQK19" s="233"/>
      <c r="NQL19" s="233"/>
      <c r="NQM19" s="233"/>
      <c r="NQN19" s="232"/>
      <c r="NQO19" s="233"/>
      <c r="NQP19" s="233"/>
      <c r="NQQ19" s="233"/>
      <c r="NQR19" s="233"/>
      <c r="NQS19" s="233"/>
      <c r="NQT19" s="233"/>
      <c r="NQU19" s="232"/>
      <c r="NQV19" s="233"/>
      <c r="NQW19" s="233"/>
      <c r="NQX19" s="233"/>
      <c r="NQY19" s="233"/>
      <c r="NQZ19" s="233"/>
      <c r="NRA19" s="233"/>
      <c r="NRB19" s="232"/>
      <c r="NRC19" s="233"/>
      <c r="NRD19" s="233"/>
      <c r="NRE19" s="233"/>
      <c r="NRF19" s="233"/>
      <c r="NRG19" s="233"/>
      <c r="NRH19" s="233"/>
      <c r="NRI19" s="232"/>
      <c r="NRJ19" s="233"/>
      <c r="NRK19" s="233"/>
      <c r="NRL19" s="233"/>
      <c r="NRM19" s="233"/>
      <c r="NRN19" s="233"/>
      <c r="NRO19" s="233"/>
      <c r="NRP19" s="232"/>
      <c r="NRQ19" s="233"/>
      <c r="NRR19" s="233"/>
      <c r="NRS19" s="233"/>
      <c r="NRT19" s="233"/>
      <c r="NRU19" s="233"/>
      <c r="NRV19" s="233"/>
      <c r="NRW19" s="232"/>
      <c r="NRX19" s="233"/>
      <c r="NRY19" s="233"/>
      <c r="NRZ19" s="233"/>
      <c r="NSA19" s="233"/>
      <c r="NSB19" s="233"/>
      <c r="NSC19" s="233"/>
      <c r="NSD19" s="232"/>
      <c r="NSE19" s="233"/>
      <c r="NSF19" s="233"/>
      <c r="NSG19" s="233"/>
      <c r="NSH19" s="233"/>
      <c r="NSI19" s="233"/>
      <c r="NSJ19" s="233"/>
      <c r="NSK19" s="232"/>
      <c r="NSL19" s="233"/>
      <c r="NSM19" s="233"/>
      <c r="NSN19" s="233"/>
      <c r="NSO19" s="233"/>
      <c r="NSP19" s="233"/>
      <c r="NSQ19" s="233"/>
      <c r="NSR19" s="232"/>
      <c r="NSS19" s="233"/>
      <c r="NST19" s="233"/>
      <c r="NSU19" s="233"/>
      <c r="NSV19" s="233"/>
      <c r="NSW19" s="233"/>
      <c r="NSX19" s="233"/>
      <c r="NSY19" s="232"/>
      <c r="NSZ19" s="233"/>
      <c r="NTA19" s="233"/>
      <c r="NTB19" s="233"/>
      <c r="NTC19" s="233"/>
      <c r="NTD19" s="233"/>
      <c r="NTE19" s="233"/>
      <c r="NTF19" s="232"/>
      <c r="NTG19" s="233"/>
      <c r="NTH19" s="233"/>
      <c r="NTI19" s="233"/>
      <c r="NTJ19" s="233"/>
      <c r="NTK19" s="233"/>
      <c r="NTL19" s="233"/>
      <c r="NTM19" s="232"/>
      <c r="NTN19" s="233"/>
      <c r="NTO19" s="233"/>
      <c r="NTP19" s="233"/>
      <c r="NTQ19" s="233"/>
      <c r="NTR19" s="233"/>
      <c r="NTS19" s="233"/>
      <c r="NTT19" s="232"/>
      <c r="NTU19" s="233"/>
      <c r="NTV19" s="233"/>
      <c r="NTW19" s="233"/>
      <c r="NTX19" s="233"/>
      <c r="NTY19" s="233"/>
      <c r="NTZ19" s="233"/>
      <c r="NUA19" s="232"/>
      <c r="NUB19" s="233"/>
      <c r="NUC19" s="233"/>
      <c r="NUD19" s="233"/>
      <c r="NUE19" s="233"/>
      <c r="NUF19" s="233"/>
      <c r="NUG19" s="233"/>
      <c r="NUH19" s="232"/>
      <c r="NUI19" s="233"/>
      <c r="NUJ19" s="233"/>
      <c r="NUK19" s="233"/>
      <c r="NUL19" s="233"/>
      <c r="NUM19" s="233"/>
      <c r="NUN19" s="233"/>
      <c r="NUO19" s="232"/>
      <c r="NUP19" s="233"/>
      <c r="NUQ19" s="233"/>
      <c r="NUR19" s="233"/>
      <c r="NUS19" s="233"/>
      <c r="NUT19" s="233"/>
      <c r="NUU19" s="233"/>
      <c r="NUV19" s="232"/>
      <c r="NUW19" s="233"/>
      <c r="NUX19" s="233"/>
      <c r="NUY19" s="233"/>
      <c r="NUZ19" s="233"/>
      <c r="NVA19" s="233"/>
      <c r="NVB19" s="233"/>
      <c r="NVC19" s="232"/>
      <c r="NVD19" s="233"/>
      <c r="NVE19" s="233"/>
      <c r="NVF19" s="233"/>
      <c r="NVG19" s="233"/>
      <c r="NVH19" s="233"/>
      <c r="NVI19" s="233"/>
      <c r="NVJ19" s="232"/>
      <c r="NVK19" s="233"/>
      <c r="NVL19" s="233"/>
      <c r="NVM19" s="233"/>
      <c r="NVN19" s="233"/>
      <c r="NVO19" s="233"/>
      <c r="NVP19" s="233"/>
      <c r="NVQ19" s="232"/>
      <c r="NVR19" s="233"/>
      <c r="NVS19" s="233"/>
      <c r="NVT19" s="233"/>
      <c r="NVU19" s="233"/>
      <c r="NVV19" s="233"/>
      <c r="NVW19" s="233"/>
      <c r="NVX19" s="232"/>
      <c r="NVY19" s="233"/>
      <c r="NVZ19" s="233"/>
      <c r="NWA19" s="233"/>
      <c r="NWB19" s="233"/>
      <c r="NWC19" s="233"/>
      <c r="NWD19" s="233"/>
      <c r="NWE19" s="232"/>
      <c r="NWF19" s="233"/>
      <c r="NWG19" s="233"/>
      <c r="NWH19" s="233"/>
      <c r="NWI19" s="233"/>
      <c r="NWJ19" s="233"/>
      <c r="NWK19" s="233"/>
      <c r="NWL19" s="232"/>
      <c r="NWM19" s="233"/>
      <c r="NWN19" s="233"/>
      <c r="NWO19" s="233"/>
      <c r="NWP19" s="233"/>
      <c r="NWQ19" s="233"/>
      <c r="NWR19" s="233"/>
      <c r="NWS19" s="232"/>
      <c r="NWT19" s="233"/>
      <c r="NWU19" s="233"/>
      <c r="NWV19" s="233"/>
      <c r="NWW19" s="233"/>
      <c r="NWX19" s="233"/>
      <c r="NWY19" s="233"/>
      <c r="NWZ19" s="232"/>
      <c r="NXA19" s="233"/>
      <c r="NXB19" s="233"/>
      <c r="NXC19" s="233"/>
      <c r="NXD19" s="233"/>
      <c r="NXE19" s="233"/>
      <c r="NXF19" s="233"/>
      <c r="NXG19" s="232"/>
      <c r="NXH19" s="233"/>
      <c r="NXI19" s="233"/>
      <c r="NXJ19" s="233"/>
      <c r="NXK19" s="233"/>
      <c r="NXL19" s="233"/>
      <c r="NXM19" s="233"/>
      <c r="NXN19" s="232"/>
      <c r="NXO19" s="233"/>
      <c r="NXP19" s="233"/>
      <c r="NXQ19" s="233"/>
      <c r="NXR19" s="233"/>
      <c r="NXS19" s="233"/>
      <c r="NXT19" s="233"/>
      <c r="NXU19" s="232"/>
      <c r="NXV19" s="233"/>
      <c r="NXW19" s="233"/>
      <c r="NXX19" s="233"/>
      <c r="NXY19" s="233"/>
      <c r="NXZ19" s="233"/>
      <c r="NYA19" s="233"/>
      <c r="NYB19" s="232"/>
      <c r="NYC19" s="233"/>
      <c r="NYD19" s="233"/>
      <c r="NYE19" s="233"/>
      <c r="NYF19" s="233"/>
      <c r="NYG19" s="233"/>
      <c r="NYH19" s="233"/>
      <c r="NYI19" s="232"/>
      <c r="NYJ19" s="233"/>
      <c r="NYK19" s="233"/>
      <c r="NYL19" s="233"/>
      <c r="NYM19" s="233"/>
      <c r="NYN19" s="233"/>
      <c r="NYO19" s="233"/>
      <c r="NYP19" s="232"/>
      <c r="NYQ19" s="233"/>
      <c r="NYR19" s="233"/>
      <c r="NYS19" s="233"/>
      <c r="NYT19" s="233"/>
      <c r="NYU19" s="233"/>
      <c r="NYV19" s="233"/>
      <c r="NYW19" s="232"/>
      <c r="NYX19" s="233"/>
      <c r="NYY19" s="233"/>
      <c r="NYZ19" s="233"/>
      <c r="NZA19" s="233"/>
      <c r="NZB19" s="233"/>
      <c r="NZC19" s="233"/>
      <c r="NZD19" s="232"/>
      <c r="NZE19" s="233"/>
      <c r="NZF19" s="233"/>
      <c r="NZG19" s="233"/>
      <c r="NZH19" s="233"/>
      <c r="NZI19" s="233"/>
      <c r="NZJ19" s="233"/>
      <c r="NZK19" s="232"/>
      <c r="NZL19" s="233"/>
      <c r="NZM19" s="233"/>
      <c r="NZN19" s="233"/>
      <c r="NZO19" s="233"/>
      <c r="NZP19" s="233"/>
      <c r="NZQ19" s="233"/>
      <c r="NZR19" s="232"/>
      <c r="NZS19" s="233"/>
      <c r="NZT19" s="233"/>
      <c r="NZU19" s="233"/>
      <c r="NZV19" s="233"/>
      <c r="NZW19" s="233"/>
      <c r="NZX19" s="233"/>
      <c r="NZY19" s="232"/>
      <c r="NZZ19" s="233"/>
      <c r="OAA19" s="233"/>
      <c r="OAB19" s="233"/>
      <c r="OAC19" s="233"/>
      <c r="OAD19" s="233"/>
      <c r="OAE19" s="233"/>
      <c r="OAF19" s="232"/>
      <c r="OAG19" s="233"/>
      <c r="OAH19" s="233"/>
      <c r="OAI19" s="233"/>
      <c r="OAJ19" s="233"/>
      <c r="OAK19" s="233"/>
      <c r="OAL19" s="233"/>
      <c r="OAM19" s="232"/>
      <c r="OAN19" s="233"/>
      <c r="OAO19" s="233"/>
      <c r="OAP19" s="233"/>
      <c r="OAQ19" s="233"/>
      <c r="OAR19" s="233"/>
      <c r="OAS19" s="233"/>
      <c r="OAT19" s="232"/>
      <c r="OAU19" s="233"/>
      <c r="OAV19" s="233"/>
      <c r="OAW19" s="233"/>
      <c r="OAX19" s="233"/>
      <c r="OAY19" s="233"/>
      <c r="OAZ19" s="233"/>
      <c r="OBA19" s="232"/>
      <c r="OBB19" s="233"/>
      <c r="OBC19" s="233"/>
      <c r="OBD19" s="233"/>
      <c r="OBE19" s="233"/>
      <c r="OBF19" s="233"/>
      <c r="OBG19" s="233"/>
      <c r="OBH19" s="232"/>
      <c r="OBI19" s="233"/>
      <c r="OBJ19" s="233"/>
      <c r="OBK19" s="233"/>
      <c r="OBL19" s="233"/>
      <c r="OBM19" s="233"/>
      <c r="OBN19" s="233"/>
      <c r="OBO19" s="232"/>
      <c r="OBP19" s="233"/>
      <c r="OBQ19" s="233"/>
      <c r="OBR19" s="233"/>
      <c r="OBS19" s="233"/>
      <c r="OBT19" s="233"/>
      <c r="OBU19" s="233"/>
      <c r="OBV19" s="232"/>
      <c r="OBW19" s="233"/>
      <c r="OBX19" s="233"/>
      <c r="OBY19" s="233"/>
      <c r="OBZ19" s="233"/>
      <c r="OCA19" s="233"/>
      <c r="OCB19" s="233"/>
      <c r="OCC19" s="232"/>
      <c r="OCD19" s="233"/>
      <c r="OCE19" s="233"/>
      <c r="OCF19" s="233"/>
      <c r="OCG19" s="233"/>
      <c r="OCH19" s="233"/>
      <c r="OCI19" s="233"/>
      <c r="OCJ19" s="232"/>
      <c r="OCK19" s="233"/>
      <c r="OCL19" s="233"/>
      <c r="OCM19" s="233"/>
      <c r="OCN19" s="233"/>
      <c r="OCO19" s="233"/>
      <c r="OCP19" s="233"/>
      <c r="OCQ19" s="232"/>
      <c r="OCR19" s="233"/>
      <c r="OCS19" s="233"/>
      <c r="OCT19" s="233"/>
      <c r="OCU19" s="233"/>
      <c r="OCV19" s="233"/>
      <c r="OCW19" s="233"/>
      <c r="OCX19" s="232"/>
      <c r="OCY19" s="233"/>
      <c r="OCZ19" s="233"/>
      <c r="ODA19" s="233"/>
      <c r="ODB19" s="233"/>
      <c r="ODC19" s="233"/>
      <c r="ODD19" s="233"/>
      <c r="ODE19" s="232"/>
      <c r="ODF19" s="233"/>
      <c r="ODG19" s="233"/>
      <c r="ODH19" s="233"/>
      <c r="ODI19" s="233"/>
      <c r="ODJ19" s="233"/>
      <c r="ODK19" s="233"/>
      <c r="ODL19" s="232"/>
      <c r="ODM19" s="233"/>
      <c r="ODN19" s="233"/>
      <c r="ODO19" s="233"/>
      <c r="ODP19" s="233"/>
      <c r="ODQ19" s="233"/>
      <c r="ODR19" s="233"/>
      <c r="ODS19" s="232"/>
      <c r="ODT19" s="233"/>
      <c r="ODU19" s="233"/>
      <c r="ODV19" s="233"/>
      <c r="ODW19" s="233"/>
      <c r="ODX19" s="233"/>
      <c r="ODY19" s="233"/>
      <c r="ODZ19" s="232"/>
      <c r="OEA19" s="233"/>
      <c r="OEB19" s="233"/>
      <c r="OEC19" s="233"/>
      <c r="OED19" s="233"/>
      <c r="OEE19" s="233"/>
      <c r="OEF19" s="233"/>
      <c r="OEG19" s="232"/>
      <c r="OEH19" s="233"/>
      <c r="OEI19" s="233"/>
      <c r="OEJ19" s="233"/>
      <c r="OEK19" s="233"/>
      <c r="OEL19" s="233"/>
      <c r="OEM19" s="233"/>
      <c r="OEN19" s="232"/>
      <c r="OEO19" s="233"/>
      <c r="OEP19" s="233"/>
      <c r="OEQ19" s="233"/>
      <c r="OER19" s="233"/>
      <c r="OES19" s="233"/>
      <c r="OET19" s="233"/>
      <c r="OEU19" s="232"/>
      <c r="OEV19" s="233"/>
      <c r="OEW19" s="233"/>
      <c r="OEX19" s="233"/>
      <c r="OEY19" s="233"/>
      <c r="OEZ19" s="233"/>
      <c r="OFA19" s="233"/>
      <c r="OFB19" s="232"/>
      <c r="OFC19" s="233"/>
      <c r="OFD19" s="233"/>
      <c r="OFE19" s="233"/>
      <c r="OFF19" s="233"/>
      <c r="OFG19" s="233"/>
      <c r="OFH19" s="233"/>
      <c r="OFI19" s="232"/>
      <c r="OFJ19" s="233"/>
      <c r="OFK19" s="233"/>
      <c r="OFL19" s="233"/>
      <c r="OFM19" s="233"/>
      <c r="OFN19" s="233"/>
      <c r="OFO19" s="233"/>
      <c r="OFP19" s="232"/>
      <c r="OFQ19" s="233"/>
      <c r="OFR19" s="233"/>
      <c r="OFS19" s="233"/>
      <c r="OFT19" s="233"/>
      <c r="OFU19" s="233"/>
      <c r="OFV19" s="233"/>
      <c r="OFW19" s="232"/>
      <c r="OFX19" s="233"/>
      <c r="OFY19" s="233"/>
      <c r="OFZ19" s="233"/>
      <c r="OGA19" s="233"/>
      <c r="OGB19" s="233"/>
      <c r="OGC19" s="233"/>
      <c r="OGD19" s="232"/>
      <c r="OGE19" s="233"/>
      <c r="OGF19" s="233"/>
      <c r="OGG19" s="233"/>
      <c r="OGH19" s="233"/>
      <c r="OGI19" s="233"/>
      <c r="OGJ19" s="233"/>
      <c r="OGK19" s="232"/>
      <c r="OGL19" s="233"/>
      <c r="OGM19" s="233"/>
      <c r="OGN19" s="233"/>
      <c r="OGO19" s="233"/>
      <c r="OGP19" s="233"/>
      <c r="OGQ19" s="233"/>
      <c r="OGR19" s="232"/>
      <c r="OGS19" s="233"/>
      <c r="OGT19" s="233"/>
      <c r="OGU19" s="233"/>
      <c r="OGV19" s="233"/>
      <c r="OGW19" s="233"/>
      <c r="OGX19" s="233"/>
      <c r="OGY19" s="232"/>
      <c r="OGZ19" s="233"/>
      <c r="OHA19" s="233"/>
      <c r="OHB19" s="233"/>
      <c r="OHC19" s="233"/>
      <c r="OHD19" s="233"/>
      <c r="OHE19" s="233"/>
      <c r="OHF19" s="232"/>
      <c r="OHG19" s="233"/>
      <c r="OHH19" s="233"/>
      <c r="OHI19" s="233"/>
      <c r="OHJ19" s="233"/>
      <c r="OHK19" s="233"/>
      <c r="OHL19" s="233"/>
      <c r="OHM19" s="232"/>
      <c r="OHN19" s="233"/>
      <c r="OHO19" s="233"/>
      <c r="OHP19" s="233"/>
      <c r="OHQ19" s="233"/>
      <c r="OHR19" s="233"/>
      <c r="OHS19" s="233"/>
      <c r="OHT19" s="232"/>
      <c r="OHU19" s="233"/>
      <c r="OHV19" s="233"/>
      <c r="OHW19" s="233"/>
      <c r="OHX19" s="233"/>
      <c r="OHY19" s="233"/>
      <c r="OHZ19" s="233"/>
      <c r="OIA19" s="232"/>
      <c r="OIB19" s="233"/>
      <c r="OIC19" s="233"/>
      <c r="OID19" s="233"/>
      <c r="OIE19" s="233"/>
      <c r="OIF19" s="233"/>
      <c r="OIG19" s="233"/>
      <c r="OIH19" s="232"/>
      <c r="OII19" s="233"/>
      <c r="OIJ19" s="233"/>
      <c r="OIK19" s="233"/>
      <c r="OIL19" s="233"/>
      <c r="OIM19" s="233"/>
      <c r="OIN19" s="233"/>
      <c r="OIO19" s="232"/>
      <c r="OIP19" s="233"/>
      <c r="OIQ19" s="233"/>
      <c r="OIR19" s="233"/>
      <c r="OIS19" s="233"/>
      <c r="OIT19" s="233"/>
      <c r="OIU19" s="233"/>
      <c r="OIV19" s="232"/>
      <c r="OIW19" s="233"/>
      <c r="OIX19" s="233"/>
      <c r="OIY19" s="233"/>
      <c r="OIZ19" s="233"/>
      <c r="OJA19" s="233"/>
      <c r="OJB19" s="233"/>
      <c r="OJC19" s="232"/>
      <c r="OJD19" s="233"/>
      <c r="OJE19" s="233"/>
      <c r="OJF19" s="233"/>
      <c r="OJG19" s="233"/>
      <c r="OJH19" s="233"/>
      <c r="OJI19" s="233"/>
      <c r="OJJ19" s="232"/>
      <c r="OJK19" s="233"/>
      <c r="OJL19" s="233"/>
      <c r="OJM19" s="233"/>
      <c r="OJN19" s="233"/>
      <c r="OJO19" s="233"/>
      <c r="OJP19" s="233"/>
      <c r="OJQ19" s="232"/>
      <c r="OJR19" s="233"/>
      <c r="OJS19" s="233"/>
      <c r="OJT19" s="233"/>
      <c r="OJU19" s="233"/>
      <c r="OJV19" s="233"/>
      <c r="OJW19" s="233"/>
      <c r="OJX19" s="232"/>
      <c r="OJY19" s="233"/>
      <c r="OJZ19" s="233"/>
      <c r="OKA19" s="233"/>
      <c r="OKB19" s="233"/>
      <c r="OKC19" s="233"/>
      <c r="OKD19" s="233"/>
      <c r="OKE19" s="232"/>
      <c r="OKF19" s="233"/>
      <c r="OKG19" s="233"/>
      <c r="OKH19" s="233"/>
      <c r="OKI19" s="233"/>
      <c r="OKJ19" s="233"/>
      <c r="OKK19" s="233"/>
      <c r="OKL19" s="232"/>
      <c r="OKM19" s="233"/>
      <c r="OKN19" s="233"/>
      <c r="OKO19" s="233"/>
      <c r="OKP19" s="233"/>
      <c r="OKQ19" s="233"/>
      <c r="OKR19" s="233"/>
      <c r="OKS19" s="232"/>
      <c r="OKT19" s="233"/>
      <c r="OKU19" s="233"/>
      <c r="OKV19" s="233"/>
      <c r="OKW19" s="233"/>
      <c r="OKX19" s="233"/>
      <c r="OKY19" s="233"/>
      <c r="OKZ19" s="232"/>
      <c r="OLA19" s="233"/>
      <c r="OLB19" s="233"/>
      <c r="OLC19" s="233"/>
      <c r="OLD19" s="233"/>
      <c r="OLE19" s="233"/>
      <c r="OLF19" s="233"/>
      <c r="OLG19" s="232"/>
      <c r="OLH19" s="233"/>
      <c r="OLI19" s="233"/>
      <c r="OLJ19" s="233"/>
      <c r="OLK19" s="233"/>
      <c r="OLL19" s="233"/>
      <c r="OLM19" s="233"/>
      <c r="OLN19" s="232"/>
      <c r="OLO19" s="233"/>
      <c r="OLP19" s="233"/>
      <c r="OLQ19" s="233"/>
      <c r="OLR19" s="233"/>
      <c r="OLS19" s="233"/>
      <c r="OLT19" s="233"/>
      <c r="OLU19" s="232"/>
      <c r="OLV19" s="233"/>
      <c r="OLW19" s="233"/>
      <c r="OLX19" s="233"/>
      <c r="OLY19" s="233"/>
      <c r="OLZ19" s="233"/>
      <c r="OMA19" s="233"/>
      <c r="OMB19" s="232"/>
      <c r="OMC19" s="233"/>
      <c r="OMD19" s="233"/>
      <c r="OME19" s="233"/>
      <c r="OMF19" s="233"/>
      <c r="OMG19" s="233"/>
      <c r="OMH19" s="233"/>
      <c r="OMI19" s="232"/>
      <c r="OMJ19" s="233"/>
      <c r="OMK19" s="233"/>
      <c r="OML19" s="233"/>
      <c r="OMM19" s="233"/>
      <c r="OMN19" s="233"/>
      <c r="OMO19" s="233"/>
      <c r="OMP19" s="232"/>
      <c r="OMQ19" s="233"/>
      <c r="OMR19" s="233"/>
      <c r="OMS19" s="233"/>
      <c r="OMT19" s="233"/>
      <c r="OMU19" s="233"/>
      <c r="OMV19" s="233"/>
      <c r="OMW19" s="232"/>
      <c r="OMX19" s="233"/>
      <c r="OMY19" s="233"/>
      <c r="OMZ19" s="233"/>
      <c r="ONA19" s="233"/>
      <c r="ONB19" s="233"/>
      <c r="ONC19" s="233"/>
      <c r="OND19" s="232"/>
      <c r="ONE19" s="233"/>
      <c r="ONF19" s="233"/>
      <c r="ONG19" s="233"/>
      <c r="ONH19" s="233"/>
      <c r="ONI19" s="233"/>
      <c r="ONJ19" s="233"/>
      <c r="ONK19" s="232"/>
      <c r="ONL19" s="233"/>
      <c r="ONM19" s="233"/>
      <c r="ONN19" s="233"/>
      <c r="ONO19" s="233"/>
      <c r="ONP19" s="233"/>
      <c r="ONQ19" s="233"/>
      <c r="ONR19" s="232"/>
      <c r="ONS19" s="233"/>
      <c r="ONT19" s="233"/>
      <c r="ONU19" s="233"/>
      <c r="ONV19" s="233"/>
      <c r="ONW19" s="233"/>
      <c r="ONX19" s="233"/>
      <c r="ONY19" s="232"/>
      <c r="ONZ19" s="233"/>
      <c r="OOA19" s="233"/>
      <c r="OOB19" s="233"/>
      <c r="OOC19" s="233"/>
      <c r="OOD19" s="233"/>
      <c r="OOE19" s="233"/>
      <c r="OOF19" s="232"/>
      <c r="OOG19" s="233"/>
      <c r="OOH19" s="233"/>
      <c r="OOI19" s="233"/>
      <c r="OOJ19" s="233"/>
      <c r="OOK19" s="233"/>
      <c r="OOL19" s="233"/>
      <c r="OOM19" s="232"/>
      <c r="OON19" s="233"/>
      <c r="OOO19" s="233"/>
      <c r="OOP19" s="233"/>
      <c r="OOQ19" s="233"/>
      <c r="OOR19" s="233"/>
      <c r="OOS19" s="233"/>
      <c r="OOT19" s="232"/>
      <c r="OOU19" s="233"/>
      <c r="OOV19" s="233"/>
      <c r="OOW19" s="233"/>
      <c r="OOX19" s="233"/>
      <c r="OOY19" s="233"/>
      <c r="OOZ19" s="233"/>
      <c r="OPA19" s="232"/>
      <c r="OPB19" s="233"/>
      <c r="OPC19" s="233"/>
      <c r="OPD19" s="233"/>
      <c r="OPE19" s="233"/>
      <c r="OPF19" s="233"/>
      <c r="OPG19" s="233"/>
      <c r="OPH19" s="232"/>
      <c r="OPI19" s="233"/>
      <c r="OPJ19" s="233"/>
      <c r="OPK19" s="233"/>
      <c r="OPL19" s="233"/>
      <c r="OPM19" s="233"/>
      <c r="OPN19" s="233"/>
      <c r="OPO19" s="232"/>
      <c r="OPP19" s="233"/>
      <c r="OPQ19" s="233"/>
      <c r="OPR19" s="233"/>
      <c r="OPS19" s="233"/>
      <c r="OPT19" s="233"/>
      <c r="OPU19" s="233"/>
      <c r="OPV19" s="232"/>
      <c r="OPW19" s="233"/>
      <c r="OPX19" s="233"/>
      <c r="OPY19" s="233"/>
      <c r="OPZ19" s="233"/>
      <c r="OQA19" s="233"/>
      <c r="OQB19" s="233"/>
      <c r="OQC19" s="232"/>
      <c r="OQD19" s="233"/>
      <c r="OQE19" s="233"/>
      <c r="OQF19" s="233"/>
      <c r="OQG19" s="233"/>
      <c r="OQH19" s="233"/>
      <c r="OQI19" s="233"/>
      <c r="OQJ19" s="232"/>
      <c r="OQK19" s="233"/>
      <c r="OQL19" s="233"/>
      <c r="OQM19" s="233"/>
      <c r="OQN19" s="233"/>
      <c r="OQO19" s="233"/>
      <c r="OQP19" s="233"/>
      <c r="OQQ19" s="232"/>
      <c r="OQR19" s="233"/>
      <c r="OQS19" s="233"/>
      <c r="OQT19" s="233"/>
      <c r="OQU19" s="233"/>
      <c r="OQV19" s="233"/>
      <c r="OQW19" s="233"/>
      <c r="OQX19" s="232"/>
      <c r="OQY19" s="233"/>
      <c r="OQZ19" s="233"/>
      <c r="ORA19" s="233"/>
      <c r="ORB19" s="233"/>
      <c r="ORC19" s="233"/>
      <c r="ORD19" s="233"/>
      <c r="ORE19" s="232"/>
      <c r="ORF19" s="233"/>
      <c r="ORG19" s="233"/>
      <c r="ORH19" s="233"/>
      <c r="ORI19" s="233"/>
      <c r="ORJ19" s="233"/>
      <c r="ORK19" s="233"/>
      <c r="ORL19" s="232"/>
      <c r="ORM19" s="233"/>
      <c r="ORN19" s="233"/>
      <c r="ORO19" s="233"/>
      <c r="ORP19" s="233"/>
      <c r="ORQ19" s="233"/>
      <c r="ORR19" s="233"/>
      <c r="ORS19" s="232"/>
      <c r="ORT19" s="233"/>
      <c r="ORU19" s="233"/>
      <c r="ORV19" s="233"/>
      <c r="ORW19" s="233"/>
      <c r="ORX19" s="233"/>
      <c r="ORY19" s="233"/>
      <c r="ORZ19" s="232"/>
      <c r="OSA19" s="233"/>
      <c r="OSB19" s="233"/>
      <c r="OSC19" s="233"/>
      <c r="OSD19" s="233"/>
      <c r="OSE19" s="233"/>
      <c r="OSF19" s="233"/>
      <c r="OSG19" s="232"/>
      <c r="OSH19" s="233"/>
      <c r="OSI19" s="233"/>
      <c r="OSJ19" s="233"/>
      <c r="OSK19" s="233"/>
      <c r="OSL19" s="233"/>
      <c r="OSM19" s="233"/>
      <c r="OSN19" s="232"/>
      <c r="OSO19" s="233"/>
      <c r="OSP19" s="233"/>
      <c r="OSQ19" s="233"/>
      <c r="OSR19" s="233"/>
      <c r="OSS19" s="233"/>
      <c r="OST19" s="233"/>
      <c r="OSU19" s="232"/>
      <c r="OSV19" s="233"/>
      <c r="OSW19" s="233"/>
      <c r="OSX19" s="233"/>
      <c r="OSY19" s="233"/>
      <c r="OSZ19" s="233"/>
      <c r="OTA19" s="233"/>
      <c r="OTB19" s="232"/>
      <c r="OTC19" s="233"/>
      <c r="OTD19" s="233"/>
      <c r="OTE19" s="233"/>
      <c r="OTF19" s="233"/>
      <c r="OTG19" s="233"/>
      <c r="OTH19" s="233"/>
      <c r="OTI19" s="232"/>
      <c r="OTJ19" s="233"/>
      <c r="OTK19" s="233"/>
      <c r="OTL19" s="233"/>
      <c r="OTM19" s="233"/>
      <c r="OTN19" s="233"/>
      <c r="OTO19" s="233"/>
      <c r="OTP19" s="232"/>
      <c r="OTQ19" s="233"/>
      <c r="OTR19" s="233"/>
      <c r="OTS19" s="233"/>
      <c r="OTT19" s="233"/>
      <c r="OTU19" s="233"/>
      <c r="OTV19" s="233"/>
      <c r="OTW19" s="232"/>
      <c r="OTX19" s="233"/>
      <c r="OTY19" s="233"/>
      <c r="OTZ19" s="233"/>
      <c r="OUA19" s="233"/>
      <c r="OUB19" s="233"/>
      <c r="OUC19" s="233"/>
      <c r="OUD19" s="232"/>
      <c r="OUE19" s="233"/>
      <c r="OUF19" s="233"/>
      <c r="OUG19" s="233"/>
      <c r="OUH19" s="233"/>
      <c r="OUI19" s="233"/>
      <c r="OUJ19" s="233"/>
      <c r="OUK19" s="232"/>
      <c r="OUL19" s="233"/>
      <c r="OUM19" s="233"/>
      <c r="OUN19" s="233"/>
      <c r="OUO19" s="233"/>
      <c r="OUP19" s="233"/>
      <c r="OUQ19" s="233"/>
      <c r="OUR19" s="232"/>
      <c r="OUS19" s="233"/>
      <c r="OUT19" s="233"/>
      <c r="OUU19" s="233"/>
      <c r="OUV19" s="233"/>
      <c r="OUW19" s="233"/>
      <c r="OUX19" s="233"/>
      <c r="OUY19" s="232"/>
      <c r="OUZ19" s="233"/>
      <c r="OVA19" s="233"/>
      <c r="OVB19" s="233"/>
      <c r="OVC19" s="233"/>
      <c r="OVD19" s="233"/>
      <c r="OVE19" s="233"/>
      <c r="OVF19" s="232"/>
      <c r="OVG19" s="233"/>
      <c r="OVH19" s="233"/>
      <c r="OVI19" s="233"/>
      <c r="OVJ19" s="233"/>
      <c r="OVK19" s="233"/>
      <c r="OVL19" s="233"/>
      <c r="OVM19" s="232"/>
      <c r="OVN19" s="233"/>
      <c r="OVO19" s="233"/>
      <c r="OVP19" s="233"/>
      <c r="OVQ19" s="233"/>
      <c r="OVR19" s="233"/>
      <c r="OVS19" s="233"/>
      <c r="OVT19" s="232"/>
      <c r="OVU19" s="233"/>
      <c r="OVV19" s="233"/>
      <c r="OVW19" s="233"/>
      <c r="OVX19" s="233"/>
      <c r="OVY19" s="233"/>
      <c r="OVZ19" s="233"/>
      <c r="OWA19" s="232"/>
      <c r="OWB19" s="233"/>
      <c r="OWC19" s="233"/>
      <c r="OWD19" s="233"/>
      <c r="OWE19" s="233"/>
      <c r="OWF19" s="233"/>
      <c r="OWG19" s="233"/>
      <c r="OWH19" s="232"/>
      <c r="OWI19" s="233"/>
      <c r="OWJ19" s="233"/>
      <c r="OWK19" s="233"/>
      <c r="OWL19" s="233"/>
      <c r="OWM19" s="233"/>
      <c r="OWN19" s="233"/>
      <c r="OWO19" s="232"/>
      <c r="OWP19" s="233"/>
      <c r="OWQ19" s="233"/>
      <c r="OWR19" s="233"/>
      <c r="OWS19" s="233"/>
      <c r="OWT19" s="233"/>
      <c r="OWU19" s="233"/>
      <c r="OWV19" s="232"/>
      <c r="OWW19" s="233"/>
      <c r="OWX19" s="233"/>
      <c r="OWY19" s="233"/>
      <c r="OWZ19" s="233"/>
      <c r="OXA19" s="233"/>
      <c r="OXB19" s="233"/>
      <c r="OXC19" s="232"/>
      <c r="OXD19" s="233"/>
      <c r="OXE19" s="233"/>
      <c r="OXF19" s="233"/>
      <c r="OXG19" s="233"/>
      <c r="OXH19" s="233"/>
      <c r="OXI19" s="233"/>
      <c r="OXJ19" s="232"/>
      <c r="OXK19" s="233"/>
      <c r="OXL19" s="233"/>
      <c r="OXM19" s="233"/>
      <c r="OXN19" s="233"/>
      <c r="OXO19" s="233"/>
      <c r="OXP19" s="233"/>
      <c r="OXQ19" s="232"/>
      <c r="OXR19" s="233"/>
      <c r="OXS19" s="233"/>
      <c r="OXT19" s="233"/>
      <c r="OXU19" s="233"/>
      <c r="OXV19" s="233"/>
      <c r="OXW19" s="233"/>
      <c r="OXX19" s="232"/>
      <c r="OXY19" s="233"/>
      <c r="OXZ19" s="233"/>
      <c r="OYA19" s="233"/>
      <c r="OYB19" s="233"/>
      <c r="OYC19" s="233"/>
      <c r="OYD19" s="233"/>
      <c r="OYE19" s="232"/>
      <c r="OYF19" s="233"/>
      <c r="OYG19" s="233"/>
      <c r="OYH19" s="233"/>
      <c r="OYI19" s="233"/>
      <c r="OYJ19" s="233"/>
      <c r="OYK19" s="233"/>
      <c r="OYL19" s="232"/>
      <c r="OYM19" s="233"/>
      <c r="OYN19" s="233"/>
      <c r="OYO19" s="233"/>
      <c r="OYP19" s="233"/>
      <c r="OYQ19" s="233"/>
      <c r="OYR19" s="233"/>
      <c r="OYS19" s="232"/>
      <c r="OYT19" s="233"/>
      <c r="OYU19" s="233"/>
      <c r="OYV19" s="233"/>
      <c r="OYW19" s="233"/>
      <c r="OYX19" s="233"/>
      <c r="OYY19" s="233"/>
      <c r="OYZ19" s="232"/>
      <c r="OZA19" s="233"/>
      <c r="OZB19" s="233"/>
      <c r="OZC19" s="233"/>
      <c r="OZD19" s="233"/>
      <c r="OZE19" s="233"/>
      <c r="OZF19" s="233"/>
      <c r="OZG19" s="232"/>
      <c r="OZH19" s="233"/>
      <c r="OZI19" s="233"/>
      <c r="OZJ19" s="233"/>
      <c r="OZK19" s="233"/>
      <c r="OZL19" s="233"/>
      <c r="OZM19" s="233"/>
      <c r="OZN19" s="232"/>
      <c r="OZO19" s="233"/>
      <c r="OZP19" s="233"/>
      <c r="OZQ19" s="233"/>
      <c r="OZR19" s="233"/>
      <c r="OZS19" s="233"/>
      <c r="OZT19" s="233"/>
      <c r="OZU19" s="232"/>
      <c r="OZV19" s="233"/>
      <c r="OZW19" s="233"/>
      <c r="OZX19" s="233"/>
      <c r="OZY19" s="233"/>
      <c r="OZZ19" s="233"/>
      <c r="PAA19" s="233"/>
      <c r="PAB19" s="232"/>
      <c r="PAC19" s="233"/>
      <c r="PAD19" s="233"/>
      <c r="PAE19" s="233"/>
      <c r="PAF19" s="233"/>
      <c r="PAG19" s="233"/>
      <c r="PAH19" s="233"/>
      <c r="PAI19" s="232"/>
      <c r="PAJ19" s="233"/>
      <c r="PAK19" s="233"/>
      <c r="PAL19" s="233"/>
      <c r="PAM19" s="233"/>
      <c r="PAN19" s="233"/>
      <c r="PAO19" s="233"/>
      <c r="PAP19" s="232"/>
      <c r="PAQ19" s="233"/>
      <c r="PAR19" s="233"/>
      <c r="PAS19" s="233"/>
      <c r="PAT19" s="233"/>
      <c r="PAU19" s="233"/>
      <c r="PAV19" s="233"/>
      <c r="PAW19" s="232"/>
      <c r="PAX19" s="233"/>
      <c r="PAY19" s="233"/>
      <c r="PAZ19" s="233"/>
      <c r="PBA19" s="233"/>
      <c r="PBB19" s="233"/>
      <c r="PBC19" s="233"/>
      <c r="PBD19" s="232"/>
      <c r="PBE19" s="233"/>
      <c r="PBF19" s="233"/>
      <c r="PBG19" s="233"/>
      <c r="PBH19" s="233"/>
      <c r="PBI19" s="233"/>
      <c r="PBJ19" s="233"/>
      <c r="PBK19" s="232"/>
      <c r="PBL19" s="233"/>
      <c r="PBM19" s="233"/>
      <c r="PBN19" s="233"/>
      <c r="PBO19" s="233"/>
      <c r="PBP19" s="233"/>
      <c r="PBQ19" s="233"/>
      <c r="PBR19" s="232"/>
      <c r="PBS19" s="233"/>
      <c r="PBT19" s="233"/>
      <c r="PBU19" s="233"/>
      <c r="PBV19" s="233"/>
      <c r="PBW19" s="233"/>
      <c r="PBX19" s="233"/>
      <c r="PBY19" s="232"/>
      <c r="PBZ19" s="233"/>
      <c r="PCA19" s="233"/>
      <c r="PCB19" s="233"/>
      <c r="PCC19" s="233"/>
      <c r="PCD19" s="233"/>
      <c r="PCE19" s="233"/>
      <c r="PCF19" s="232"/>
      <c r="PCG19" s="233"/>
      <c r="PCH19" s="233"/>
      <c r="PCI19" s="233"/>
      <c r="PCJ19" s="233"/>
      <c r="PCK19" s="233"/>
      <c r="PCL19" s="233"/>
      <c r="PCM19" s="232"/>
      <c r="PCN19" s="233"/>
      <c r="PCO19" s="233"/>
      <c r="PCP19" s="233"/>
      <c r="PCQ19" s="233"/>
      <c r="PCR19" s="233"/>
      <c r="PCS19" s="233"/>
      <c r="PCT19" s="232"/>
      <c r="PCU19" s="233"/>
      <c r="PCV19" s="233"/>
      <c r="PCW19" s="233"/>
      <c r="PCX19" s="233"/>
      <c r="PCY19" s="233"/>
      <c r="PCZ19" s="233"/>
      <c r="PDA19" s="232"/>
      <c r="PDB19" s="233"/>
      <c r="PDC19" s="233"/>
      <c r="PDD19" s="233"/>
      <c r="PDE19" s="233"/>
      <c r="PDF19" s="233"/>
      <c r="PDG19" s="233"/>
      <c r="PDH19" s="232"/>
      <c r="PDI19" s="233"/>
      <c r="PDJ19" s="233"/>
      <c r="PDK19" s="233"/>
      <c r="PDL19" s="233"/>
      <c r="PDM19" s="233"/>
      <c r="PDN19" s="233"/>
      <c r="PDO19" s="232"/>
      <c r="PDP19" s="233"/>
      <c r="PDQ19" s="233"/>
      <c r="PDR19" s="233"/>
      <c r="PDS19" s="233"/>
      <c r="PDT19" s="233"/>
      <c r="PDU19" s="233"/>
      <c r="PDV19" s="232"/>
      <c r="PDW19" s="233"/>
      <c r="PDX19" s="233"/>
      <c r="PDY19" s="233"/>
      <c r="PDZ19" s="233"/>
      <c r="PEA19" s="233"/>
      <c r="PEB19" s="233"/>
      <c r="PEC19" s="232"/>
      <c r="PED19" s="233"/>
      <c r="PEE19" s="233"/>
      <c r="PEF19" s="233"/>
      <c r="PEG19" s="233"/>
      <c r="PEH19" s="233"/>
      <c r="PEI19" s="233"/>
      <c r="PEJ19" s="232"/>
      <c r="PEK19" s="233"/>
      <c r="PEL19" s="233"/>
      <c r="PEM19" s="233"/>
      <c r="PEN19" s="233"/>
      <c r="PEO19" s="233"/>
      <c r="PEP19" s="233"/>
      <c r="PEQ19" s="232"/>
      <c r="PER19" s="233"/>
      <c r="PES19" s="233"/>
      <c r="PET19" s="233"/>
      <c r="PEU19" s="233"/>
      <c r="PEV19" s="233"/>
      <c r="PEW19" s="233"/>
      <c r="PEX19" s="232"/>
      <c r="PEY19" s="233"/>
      <c r="PEZ19" s="233"/>
      <c r="PFA19" s="233"/>
      <c r="PFB19" s="233"/>
      <c r="PFC19" s="233"/>
      <c r="PFD19" s="233"/>
      <c r="PFE19" s="232"/>
      <c r="PFF19" s="233"/>
      <c r="PFG19" s="233"/>
      <c r="PFH19" s="233"/>
      <c r="PFI19" s="233"/>
      <c r="PFJ19" s="233"/>
      <c r="PFK19" s="233"/>
      <c r="PFL19" s="232"/>
      <c r="PFM19" s="233"/>
      <c r="PFN19" s="233"/>
      <c r="PFO19" s="233"/>
      <c r="PFP19" s="233"/>
      <c r="PFQ19" s="233"/>
      <c r="PFR19" s="233"/>
      <c r="PFS19" s="232"/>
      <c r="PFT19" s="233"/>
      <c r="PFU19" s="233"/>
      <c r="PFV19" s="233"/>
      <c r="PFW19" s="233"/>
      <c r="PFX19" s="233"/>
      <c r="PFY19" s="233"/>
      <c r="PFZ19" s="232"/>
      <c r="PGA19" s="233"/>
      <c r="PGB19" s="233"/>
      <c r="PGC19" s="233"/>
      <c r="PGD19" s="233"/>
      <c r="PGE19" s="233"/>
      <c r="PGF19" s="233"/>
      <c r="PGG19" s="232"/>
      <c r="PGH19" s="233"/>
      <c r="PGI19" s="233"/>
      <c r="PGJ19" s="233"/>
      <c r="PGK19" s="233"/>
      <c r="PGL19" s="233"/>
      <c r="PGM19" s="233"/>
      <c r="PGN19" s="232"/>
      <c r="PGO19" s="233"/>
      <c r="PGP19" s="233"/>
      <c r="PGQ19" s="233"/>
      <c r="PGR19" s="233"/>
      <c r="PGS19" s="233"/>
      <c r="PGT19" s="233"/>
      <c r="PGU19" s="232"/>
      <c r="PGV19" s="233"/>
      <c r="PGW19" s="233"/>
      <c r="PGX19" s="233"/>
      <c r="PGY19" s="233"/>
      <c r="PGZ19" s="233"/>
      <c r="PHA19" s="233"/>
      <c r="PHB19" s="232"/>
      <c r="PHC19" s="233"/>
      <c r="PHD19" s="233"/>
      <c r="PHE19" s="233"/>
      <c r="PHF19" s="233"/>
      <c r="PHG19" s="233"/>
      <c r="PHH19" s="233"/>
      <c r="PHI19" s="232"/>
      <c r="PHJ19" s="233"/>
      <c r="PHK19" s="233"/>
      <c r="PHL19" s="233"/>
      <c r="PHM19" s="233"/>
      <c r="PHN19" s="233"/>
      <c r="PHO19" s="233"/>
      <c r="PHP19" s="232"/>
      <c r="PHQ19" s="233"/>
      <c r="PHR19" s="233"/>
      <c r="PHS19" s="233"/>
      <c r="PHT19" s="233"/>
      <c r="PHU19" s="233"/>
      <c r="PHV19" s="233"/>
      <c r="PHW19" s="232"/>
      <c r="PHX19" s="233"/>
      <c r="PHY19" s="233"/>
      <c r="PHZ19" s="233"/>
      <c r="PIA19" s="233"/>
      <c r="PIB19" s="233"/>
      <c r="PIC19" s="233"/>
      <c r="PID19" s="232"/>
      <c r="PIE19" s="233"/>
      <c r="PIF19" s="233"/>
      <c r="PIG19" s="233"/>
      <c r="PIH19" s="233"/>
      <c r="PII19" s="233"/>
      <c r="PIJ19" s="233"/>
      <c r="PIK19" s="232"/>
      <c r="PIL19" s="233"/>
      <c r="PIM19" s="233"/>
      <c r="PIN19" s="233"/>
      <c r="PIO19" s="233"/>
      <c r="PIP19" s="233"/>
      <c r="PIQ19" s="233"/>
      <c r="PIR19" s="232"/>
      <c r="PIS19" s="233"/>
      <c r="PIT19" s="233"/>
      <c r="PIU19" s="233"/>
      <c r="PIV19" s="233"/>
      <c r="PIW19" s="233"/>
      <c r="PIX19" s="233"/>
      <c r="PIY19" s="232"/>
      <c r="PIZ19" s="233"/>
      <c r="PJA19" s="233"/>
      <c r="PJB19" s="233"/>
      <c r="PJC19" s="233"/>
      <c r="PJD19" s="233"/>
      <c r="PJE19" s="233"/>
      <c r="PJF19" s="232"/>
      <c r="PJG19" s="233"/>
      <c r="PJH19" s="233"/>
      <c r="PJI19" s="233"/>
      <c r="PJJ19" s="233"/>
      <c r="PJK19" s="233"/>
      <c r="PJL19" s="233"/>
      <c r="PJM19" s="232"/>
      <c r="PJN19" s="233"/>
      <c r="PJO19" s="233"/>
      <c r="PJP19" s="233"/>
      <c r="PJQ19" s="233"/>
      <c r="PJR19" s="233"/>
      <c r="PJS19" s="233"/>
      <c r="PJT19" s="232"/>
      <c r="PJU19" s="233"/>
      <c r="PJV19" s="233"/>
      <c r="PJW19" s="233"/>
      <c r="PJX19" s="233"/>
      <c r="PJY19" s="233"/>
      <c r="PJZ19" s="233"/>
      <c r="PKA19" s="232"/>
      <c r="PKB19" s="233"/>
      <c r="PKC19" s="233"/>
      <c r="PKD19" s="233"/>
      <c r="PKE19" s="233"/>
      <c r="PKF19" s="233"/>
      <c r="PKG19" s="233"/>
      <c r="PKH19" s="232"/>
      <c r="PKI19" s="233"/>
      <c r="PKJ19" s="233"/>
      <c r="PKK19" s="233"/>
      <c r="PKL19" s="233"/>
      <c r="PKM19" s="233"/>
      <c r="PKN19" s="233"/>
      <c r="PKO19" s="232"/>
      <c r="PKP19" s="233"/>
      <c r="PKQ19" s="233"/>
      <c r="PKR19" s="233"/>
      <c r="PKS19" s="233"/>
      <c r="PKT19" s="233"/>
      <c r="PKU19" s="233"/>
      <c r="PKV19" s="232"/>
      <c r="PKW19" s="233"/>
      <c r="PKX19" s="233"/>
      <c r="PKY19" s="233"/>
      <c r="PKZ19" s="233"/>
      <c r="PLA19" s="233"/>
      <c r="PLB19" s="233"/>
      <c r="PLC19" s="232"/>
      <c r="PLD19" s="233"/>
      <c r="PLE19" s="233"/>
      <c r="PLF19" s="233"/>
      <c r="PLG19" s="233"/>
      <c r="PLH19" s="233"/>
      <c r="PLI19" s="233"/>
      <c r="PLJ19" s="232"/>
      <c r="PLK19" s="233"/>
      <c r="PLL19" s="233"/>
      <c r="PLM19" s="233"/>
      <c r="PLN19" s="233"/>
      <c r="PLO19" s="233"/>
      <c r="PLP19" s="233"/>
      <c r="PLQ19" s="232"/>
      <c r="PLR19" s="233"/>
      <c r="PLS19" s="233"/>
      <c r="PLT19" s="233"/>
      <c r="PLU19" s="233"/>
      <c r="PLV19" s="233"/>
      <c r="PLW19" s="233"/>
      <c r="PLX19" s="232"/>
      <c r="PLY19" s="233"/>
      <c r="PLZ19" s="233"/>
      <c r="PMA19" s="233"/>
      <c r="PMB19" s="233"/>
      <c r="PMC19" s="233"/>
      <c r="PMD19" s="233"/>
      <c r="PME19" s="232"/>
      <c r="PMF19" s="233"/>
      <c r="PMG19" s="233"/>
      <c r="PMH19" s="233"/>
      <c r="PMI19" s="233"/>
      <c r="PMJ19" s="233"/>
      <c r="PMK19" s="233"/>
      <c r="PML19" s="232"/>
      <c r="PMM19" s="233"/>
      <c r="PMN19" s="233"/>
      <c r="PMO19" s="233"/>
      <c r="PMP19" s="233"/>
      <c r="PMQ19" s="233"/>
      <c r="PMR19" s="233"/>
      <c r="PMS19" s="232"/>
      <c r="PMT19" s="233"/>
      <c r="PMU19" s="233"/>
      <c r="PMV19" s="233"/>
      <c r="PMW19" s="233"/>
      <c r="PMX19" s="233"/>
      <c r="PMY19" s="233"/>
      <c r="PMZ19" s="232"/>
      <c r="PNA19" s="233"/>
      <c r="PNB19" s="233"/>
      <c r="PNC19" s="233"/>
      <c r="PND19" s="233"/>
      <c r="PNE19" s="233"/>
      <c r="PNF19" s="233"/>
      <c r="PNG19" s="232"/>
      <c r="PNH19" s="233"/>
      <c r="PNI19" s="233"/>
      <c r="PNJ19" s="233"/>
      <c r="PNK19" s="233"/>
      <c r="PNL19" s="233"/>
      <c r="PNM19" s="233"/>
      <c r="PNN19" s="232"/>
      <c r="PNO19" s="233"/>
      <c r="PNP19" s="233"/>
      <c r="PNQ19" s="233"/>
      <c r="PNR19" s="233"/>
      <c r="PNS19" s="233"/>
      <c r="PNT19" s="233"/>
      <c r="PNU19" s="232"/>
      <c r="PNV19" s="233"/>
      <c r="PNW19" s="233"/>
      <c r="PNX19" s="233"/>
      <c r="PNY19" s="233"/>
      <c r="PNZ19" s="233"/>
      <c r="POA19" s="233"/>
      <c r="POB19" s="232"/>
      <c r="POC19" s="233"/>
      <c r="POD19" s="233"/>
      <c r="POE19" s="233"/>
      <c r="POF19" s="233"/>
      <c r="POG19" s="233"/>
      <c r="POH19" s="233"/>
      <c r="POI19" s="232"/>
      <c r="POJ19" s="233"/>
      <c r="POK19" s="233"/>
      <c r="POL19" s="233"/>
      <c r="POM19" s="233"/>
      <c r="PON19" s="233"/>
      <c r="POO19" s="233"/>
      <c r="POP19" s="232"/>
      <c r="POQ19" s="233"/>
      <c r="POR19" s="233"/>
      <c r="POS19" s="233"/>
      <c r="POT19" s="233"/>
      <c r="POU19" s="233"/>
      <c r="POV19" s="233"/>
      <c r="POW19" s="232"/>
      <c r="POX19" s="233"/>
      <c r="POY19" s="233"/>
      <c r="POZ19" s="233"/>
      <c r="PPA19" s="233"/>
      <c r="PPB19" s="233"/>
      <c r="PPC19" s="233"/>
      <c r="PPD19" s="232"/>
      <c r="PPE19" s="233"/>
      <c r="PPF19" s="233"/>
      <c r="PPG19" s="233"/>
      <c r="PPH19" s="233"/>
      <c r="PPI19" s="233"/>
      <c r="PPJ19" s="233"/>
      <c r="PPK19" s="232"/>
      <c r="PPL19" s="233"/>
      <c r="PPM19" s="233"/>
      <c r="PPN19" s="233"/>
      <c r="PPO19" s="233"/>
      <c r="PPP19" s="233"/>
      <c r="PPQ19" s="233"/>
      <c r="PPR19" s="232"/>
      <c r="PPS19" s="233"/>
      <c r="PPT19" s="233"/>
      <c r="PPU19" s="233"/>
      <c r="PPV19" s="233"/>
      <c r="PPW19" s="233"/>
      <c r="PPX19" s="233"/>
      <c r="PPY19" s="232"/>
      <c r="PPZ19" s="233"/>
      <c r="PQA19" s="233"/>
      <c r="PQB19" s="233"/>
      <c r="PQC19" s="233"/>
      <c r="PQD19" s="233"/>
      <c r="PQE19" s="233"/>
      <c r="PQF19" s="232"/>
      <c r="PQG19" s="233"/>
      <c r="PQH19" s="233"/>
      <c r="PQI19" s="233"/>
      <c r="PQJ19" s="233"/>
      <c r="PQK19" s="233"/>
      <c r="PQL19" s="233"/>
      <c r="PQM19" s="232"/>
      <c r="PQN19" s="233"/>
      <c r="PQO19" s="233"/>
      <c r="PQP19" s="233"/>
      <c r="PQQ19" s="233"/>
      <c r="PQR19" s="233"/>
      <c r="PQS19" s="233"/>
      <c r="PQT19" s="232"/>
      <c r="PQU19" s="233"/>
      <c r="PQV19" s="233"/>
      <c r="PQW19" s="233"/>
      <c r="PQX19" s="233"/>
      <c r="PQY19" s="233"/>
      <c r="PQZ19" s="233"/>
      <c r="PRA19" s="232"/>
      <c r="PRB19" s="233"/>
      <c r="PRC19" s="233"/>
      <c r="PRD19" s="233"/>
      <c r="PRE19" s="233"/>
      <c r="PRF19" s="233"/>
      <c r="PRG19" s="233"/>
      <c r="PRH19" s="232"/>
      <c r="PRI19" s="233"/>
      <c r="PRJ19" s="233"/>
      <c r="PRK19" s="233"/>
      <c r="PRL19" s="233"/>
      <c r="PRM19" s="233"/>
      <c r="PRN19" s="233"/>
      <c r="PRO19" s="232"/>
      <c r="PRP19" s="233"/>
      <c r="PRQ19" s="233"/>
      <c r="PRR19" s="233"/>
      <c r="PRS19" s="233"/>
      <c r="PRT19" s="233"/>
      <c r="PRU19" s="233"/>
      <c r="PRV19" s="232"/>
      <c r="PRW19" s="233"/>
      <c r="PRX19" s="233"/>
      <c r="PRY19" s="233"/>
      <c r="PRZ19" s="233"/>
      <c r="PSA19" s="233"/>
      <c r="PSB19" s="233"/>
      <c r="PSC19" s="232"/>
      <c r="PSD19" s="233"/>
      <c r="PSE19" s="233"/>
      <c r="PSF19" s="233"/>
      <c r="PSG19" s="233"/>
      <c r="PSH19" s="233"/>
      <c r="PSI19" s="233"/>
      <c r="PSJ19" s="232"/>
      <c r="PSK19" s="233"/>
      <c r="PSL19" s="233"/>
      <c r="PSM19" s="233"/>
      <c r="PSN19" s="233"/>
      <c r="PSO19" s="233"/>
      <c r="PSP19" s="233"/>
      <c r="PSQ19" s="232"/>
      <c r="PSR19" s="233"/>
      <c r="PSS19" s="233"/>
      <c r="PST19" s="233"/>
      <c r="PSU19" s="233"/>
      <c r="PSV19" s="233"/>
      <c r="PSW19" s="233"/>
      <c r="PSX19" s="232"/>
      <c r="PSY19" s="233"/>
      <c r="PSZ19" s="233"/>
      <c r="PTA19" s="233"/>
      <c r="PTB19" s="233"/>
      <c r="PTC19" s="233"/>
      <c r="PTD19" s="233"/>
      <c r="PTE19" s="232"/>
      <c r="PTF19" s="233"/>
      <c r="PTG19" s="233"/>
      <c r="PTH19" s="233"/>
      <c r="PTI19" s="233"/>
      <c r="PTJ19" s="233"/>
      <c r="PTK19" s="233"/>
      <c r="PTL19" s="232"/>
      <c r="PTM19" s="233"/>
      <c r="PTN19" s="233"/>
      <c r="PTO19" s="233"/>
      <c r="PTP19" s="233"/>
      <c r="PTQ19" s="233"/>
      <c r="PTR19" s="233"/>
      <c r="PTS19" s="232"/>
      <c r="PTT19" s="233"/>
      <c r="PTU19" s="233"/>
      <c r="PTV19" s="233"/>
      <c r="PTW19" s="233"/>
      <c r="PTX19" s="233"/>
      <c r="PTY19" s="233"/>
      <c r="PTZ19" s="232"/>
      <c r="PUA19" s="233"/>
      <c r="PUB19" s="233"/>
      <c r="PUC19" s="233"/>
      <c r="PUD19" s="233"/>
      <c r="PUE19" s="233"/>
      <c r="PUF19" s="233"/>
      <c r="PUG19" s="232"/>
      <c r="PUH19" s="233"/>
      <c r="PUI19" s="233"/>
      <c r="PUJ19" s="233"/>
      <c r="PUK19" s="233"/>
      <c r="PUL19" s="233"/>
      <c r="PUM19" s="233"/>
      <c r="PUN19" s="232"/>
      <c r="PUO19" s="233"/>
      <c r="PUP19" s="233"/>
      <c r="PUQ19" s="233"/>
      <c r="PUR19" s="233"/>
      <c r="PUS19" s="233"/>
      <c r="PUT19" s="233"/>
      <c r="PUU19" s="232"/>
      <c r="PUV19" s="233"/>
      <c r="PUW19" s="233"/>
      <c r="PUX19" s="233"/>
      <c r="PUY19" s="233"/>
      <c r="PUZ19" s="233"/>
      <c r="PVA19" s="233"/>
      <c r="PVB19" s="232"/>
      <c r="PVC19" s="233"/>
      <c r="PVD19" s="233"/>
      <c r="PVE19" s="233"/>
      <c r="PVF19" s="233"/>
      <c r="PVG19" s="233"/>
      <c r="PVH19" s="233"/>
      <c r="PVI19" s="232"/>
      <c r="PVJ19" s="233"/>
      <c r="PVK19" s="233"/>
      <c r="PVL19" s="233"/>
      <c r="PVM19" s="233"/>
      <c r="PVN19" s="233"/>
      <c r="PVO19" s="233"/>
      <c r="PVP19" s="232"/>
      <c r="PVQ19" s="233"/>
      <c r="PVR19" s="233"/>
      <c r="PVS19" s="233"/>
      <c r="PVT19" s="233"/>
      <c r="PVU19" s="233"/>
      <c r="PVV19" s="233"/>
      <c r="PVW19" s="232"/>
      <c r="PVX19" s="233"/>
      <c r="PVY19" s="233"/>
      <c r="PVZ19" s="233"/>
      <c r="PWA19" s="233"/>
      <c r="PWB19" s="233"/>
      <c r="PWC19" s="233"/>
      <c r="PWD19" s="232"/>
      <c r="PWE19" s="233"/>
      <c r="PWF19" s="233"/>
      <c r="PWG19" s="233"/>
      <c r="PWH19" s="233"/>
      <c r="PWI19" s="233"/>
      <c r="PWJ19" s="233"/>
      <c r="PWK19" s="232"/>
      <c r="PWL19" s="233"/>
      <c r="PWM19" s="233"/>
      <c r="PWN19" s="233"/>
      <c r="PWO19" s="233"/>
      <c r="PWP19" s="233"/>
      <c r="PWQ19" s="233"/>
      <c r="PWR19" s="232"/>
      <c r="PWS19" s="233"/>
      <c r="PWT19" s="233"/>
      <c r="PWU19" s="233"/>
      <c r="PWV19" s="233"/>
      <c r="PWW19" s="233"/>
      <c r="PWX19" s="233"/>
      <c r="PWY19" s="232"/>
      <c r="PWZ19" s="233"/>
      <c r="PXA19" s="233"/>
      <c r="PXB19" s="233"/>
      <c r="PXC19" s="233"/>
      <c r="PXD19" s="233"/>
      <c r="PXE19" s="233"/>
      <c r="PXF19" s="232"/>
      <c r="PXG19" s="233"/>
      <c r="PXH19" s="233"/>
      <c r="PXI19" s="233"/>
      <c r="PXJ19" s="233"/>
      <c r="PXK19" s="233"/>
      <c r="PXL19" s="233"/>
      <c r="PXM19" s="232"/>
      <c r="PXN19" s="233"/>
      <c r="PXO19" s="233"/>
      <c r="PXP19" s="233"/>
      <c r="PXQ19" s="233"/>
      <c r="PXR19" s="233"/>
      <c r="PXS19" s="233"/>
      <c r="PXT19" s="232"/>
      <c r="PXU19" s="233"/>
      <c r="PXV19" s="233"/>
      <c r="PXW19" s="233"/>
      <c r="PXX19" s="233"/>
      <c r="PXY19" s="233"/>
      <c r="PXZ19" s="233"/>
      <c r="PYA19" s="232"/>
      <c r="PYB19" s="233"/>
      <c r="PYC19" s="233"/>
      <c r="PYD19" s="233"/>
      <c r="PYE19" s="233"/>
      <c r="PYF19" s="233"/>
      <c r="PYG19" s="233"/>
      <c r="PYH19" s="232"/>
      <c r="PYI19" s="233"/>
      <c r="PYJ19" s="233"/>
      <c r="PYK19" s="233"/>
      <c r="PYL19" s="233"/>
      <c r="PYM19" s="233"/>
      <c r="PYN19" s="233"/>
      <c r="PYO19" s="232"/>
      <c r="PYP19" s="233"/>
      <c r="PYQ19" s="233"/>
      <c r="PYR19" s="233"/>
      <c r="PYS19" s="233"/>
      <c r="PYT19" s="233"/>
      <c r="PYU19" s="233"/>
      <c r="PYV19" s="232"/>
      <c r="PYW19" s="233"/>
      <c r="PYX19" s="233"/>
      <c r="PYY19" s="233"/>
      <c r="PYZ19" s="233"/>
      <c r="PZA19" s="233"/>
      <c r="PZB19" s="233"/>
      <c r="PZC19" s="232"/>
      <c r="PZD19" s="233"/>
      <c r="PZE19" s="233"/>
      <c r="PZF19" s="233"/>
      <c r="PZG19" s="233"/>
      <c r="PZH19" s="233"/>
      <c r="PZI19" s="233"/>
      <c r="PZJ19" s="232"/>
      <c r="PZK19" s="233"/>
      <c r="PZL19" s="233"/>
      <c r="PZM19" s="233"/>
      <c r="PZN19" s="233"/>
      <c r="PZO19" s="233"/>
      <c r="PZP19" s="233"/>
      <c r="PZQ19" s="232"/>
      <c r="PZR19" s="233"/>
      <c r="PZS19" s="233"/>
      <c r="PZT19" s="233"/>
      <c r="PZU19" s="233"/>
      <c r="PZV19" s="233"/>
      <c r="PZW19" s="233"/>
      <c r="PZX19" s="232"/>
      <c r="PZY19" s="233"/>
      <c r="PZZ19" s="233"/>
      <c r="QAA19" s="233"/>
      <c r="QAB19" s="233"/>
      <c r="QAC19" s="233"/>
      <c r="QAD19" s="233"/>
      <c r="QAE19" s="232"/>
      <c r="QAF19" s="233"/>
      <c r="QAG19" s="233"/>
      <c r="QAH19" s="233"/>
      <c r="QAI19" s="233"/>
      <c r="QAJ19" s="233"/>
      <c r="QAK19" s="233"/>
      <c r="QAL19" s="232"/>
      <c r="QAM19" s="233"/>
      <c r="QAN19" s="233"/>
      <c r="QAO19" s="233"/>
      <c r="QAP19" s="233"/>
      <c r="QAQ19" s="233"/>
      <c r="QAR19" s="233"/>
      <c r="QAS19" s="232"/>
      <c r="QAT19" s="233"/>
      <c r="QAU19" s="233"/>
      <c r="QAV19" s="233"/>
      <c r="QAW19" s="233"/>
      <c r="QAX19" s="233"/>
      <c r="QAY19" s="233"/>
      <c r="QAZ19" s="232"/>
      <c r="QBA19" s="233"/>
      <c r="QBB19" s="233"/>
      <c r="QBC19" s="233"/>
      <c r="QBD19" s="233"/>
      <c r="QBE19" s="233"/>
      <c r="QBF19" s="233"/>
      <c r="QBG19" s="232"/>
      <c r="QBH19" s="233"/>
      <c r="QBI19" s="233"/>
      <c r="QBJ19" s="233"/>
      <c r="QBK19" s="233"/>
      <c r="QBL19" s="233"/>
      <c r="QBM19" s="233"/>
      <c r="QBN19" s="232"/>
      <c r="QBO19" s="233"/>
      <c r="QBP19" s="233"/>
      <c r="QBQ19" s="233"/>
      <c r="QBR19" s="233"/>
      <c r="QBS19" s="233"/>
      <c r="QBT19" s="233"/>
      <c r="QBU19" s="232"/>
      <c r="QBV19" s="233"/>
      <c r="QBW19" s="233"/>
      <c r="QBX19" s="233"/>
      <c r="QBY19" s="233"/>
      <c r="QBZ19" s="233"/>
      <c r="QCA19" s="233"/>
      <c r="QCB19" s="232"/>
      <c r="QCC19" s="233"/>
      <c r="QCD19" s="233"/>
      <c r="QCE19" s="233"/>
      <c r="QCF19" s="233"/>
      <c r="QCG19" s="233"/>
      <c r="QCH19" s="233"/>
      <c r="QCI19" s="232"/>
      <c r="QCJ19" s="233"/>
      <c r="QCK19" s="233"/>
      <c r="QCL19" s="233"/>
      <c r="QCM19" s="233"/>
      <c r="QCN19" s="233"/>
      <c r="QCO19" s="233"/>
      <c r="QCP19" s="232"/>
      <c r="QCQ19" s="233"/>
      <c r="QCR19" s="233"/>
      <c r="QCS19" s="233"/>
      <c r="QCT19" s="233"/>
      <c r="QCU19" s="233"/>
      <c r="QCV19" s="233"/>
      <c r="QCW19" s="232"/>
      <c r="QCX19" s="233"/>
      <c r="QCY19" s="233"/>
      <c r="QCZ19" s="233"/>
      <c r="QDA19" s="233"/>
      <c r="QDB19" s="233"/>
      <c r="QDC19" s="233"/>
      <c r="QDD19" s="232"/>
      <c r="QDE19" s="233"/>
      <c r="QDF19" s="233"/>
      <c r="QDG19" s="233"/>
      <c r="QDH19" s="233"/>
      <c r="QDI19" s="233"/>
      <c r="QDJ19" s="233"/>
      <c r="QDK19" s="232"/>
      <c r="QDL19" s="233"/>
      <c r="QDM19" s="233"/>
      <c r="QDN19" s="233"/>
      <c r="QDO19" s="233"/>
      <c r="QDP19" s="233"/>
      <c r="QDQ19" s="233"/>
      <c r="QDR19" s="232"/>
      <c r="QDS19" s="233"/>
      <c r="QDT19" s="233"/>
      <c r="QDU19" s="233"/>
      <c r="QDV19" s="233"/>
      <c r="QDW19" s="233"/>
      <c r="QDX19" s="233"/>
      <c r="QDY19" s="232"/>
      <c r="QDZ19" s="233"/>
      <c r="QEA19" s="233"/>
      <c r="QEB19" s="233"/>
      <c r="QEC19" s="233"/>
      <c r="QED19" s="233"/>
      <c r="QEE19" s="233"/>
      <c r="QEF19" s="232"/>
      <c r="QEG19" s="233"/>
      <c r="QEH19" s="233"/>
      <c r="QEI19" s="233"/>
      <c r="QEJ19" s="233"/>
      <c r="QEK19" s="233"/>
      <c r="QEL19" s="233"/>
      <c r="QEM19" s="232"/>
      <c r="QEN19" s="233"/>
      <c r="QEO19" s="233"/>
      <c r="QEP19" s="233"/>
      <c r="QEQ19" s="233"/>
      <c r="QER19" s="233"/>
      <c r="QES19" s="233"/>
      <c r="QET19" s="232"/>
      <c r="QEU19" s="233"/>
      <c r="QEV19" s="233"/>
      <c r="QEW19" s="233"/>
      <c r="QEX19" s="233"/>
      <c r="QEY19" s="233"/>
      <c r="QEZ19" s="233"/>
      <c r="QFA19" s="232"/>
      <c r="QFB19" s="233"/>
      <c r="QFC19" s="233"/>
      <c r="QFD19" s="233"/>
      <c r="QFE19" s="233"/>
      <c r="QFF19" s="233"/>
      <c r="QFG19" s="233"/>
      <c r="QFH19" s="232"/>
      <c r="QFI19" s="233"/>
      <c r="QFJ19" s="233"/>
      <c r="QFK19" s="233"/>
      <c r="QFL19" s="233"/>
      <c r="QFM19" s="233"/>
      <c r="QFN19" s="233"/>
      <c r="QFO19" s="232"/>
      <c r="QFP19" s="233"/>
      <c r="QFQ19" s="233"/>
      <c r="QFR19" s="233"/>
      <c r="QFS19" s="233"/>
      <c r="QFT19" s="233"/>
      <c r="QFU19" s="233"/>
      <c r="QFV19" s="232"/>
      <c r="QFW19" s="233"/>
      <c r="QFX19" s="233"/>
      <c r="QFY19" s="233"/>
      <c r="QFZ19" s="233"/>
      <c r="QGA19" s="233"/>
      <c r="QGB19" s="233"/>
      <c r="QGC19" s="232"/>
      <c r="QGD19" s="233"/>
      <c r="QGE19" s="233"/>
      <c r="QGF19" s="233"/>
      <c r="QGG19" s="233"/>
      <c r="QGH19" s="233"/>
      <c r="QGI19" s="233"/>
      <c r="QGJ19" s="232"/>
      <c r="QGK19" s="233"/>
      <c r="QGL19" s="233"/>
      <c r="QGM19" s="233"/>
      <c r="QGN19" s="233"/>
      <c r="QGO19" s="233"/>
      <c r="QGP19" s="233"/>
      <c r="QGQ19" s="232"/>
      <c r="QGR19" s="233"/>
      <c r="QGS19" s="233"/>
      <c r="QGT19" s="233"/>
      <c r="QGU19" s="233"/>
      <c r="QGV19" s="233"/>
      <c r="QGW19" s="233"/>
      <c r="QGX19" s="232"/>
      <c r="QGY19" s="233"/>
      <c r="QGZ19" s="233"/>
      <c r="QHA19" s="233"/>
      <c r="QHB19" s="233"/>
      <c r="QHC19" s="233"/>
      <c r="QHD19" s="233"/>
      <c r="QHE19" s="232"/>
      <c r="QHF19" s="233"/>
      <c r="QHG19" s="233"/>
      <c r="QHH19" s="233"/>
      <c r="QHI19" s="233"/>
      <c r="QHJ19" s="233"/>
      <c r="QHK19" s="233"/>
      <c r="QHL19" s="232"/>
      <c r="QHM19" s="233"/>
      <c r="QHN19" s="233"/>
      <c r="QHO19" s="233"/>
      <c r="QHP19" s="233"/>
      <c r="QHQ19" s="233"/>
      <c r="QHR19" s="233"/>
      <c r="QHS19" s="232"/>
      <c r="QHT19" s="233"/>
      <c r="QHU19" s="233"/>
      <c r="QHV19" s="233"/>
      <c r="QHW19" s="233"/>
      <c r="QHX19" s="233"/>
      <c r="QHY19" s="233"/>
      <c r="QHZ19" s="232"/>
      <c r="QIA19" s="233"/>
      <c r="QIB19" s="233"/>
      <c r="QIC19" s="233"/>
      <c r="QID19" s="233"/>
      <c r="QIE19" s="233"/>
      <c r="QIF19" s="233"/>
      <c r="QIG19" s="232"/>
      <c r="QIH19" s="233"/>
      <c r="QII19" s="233"/>
      <c r="QIJ19" s="233"/>
      <c r="QIK19" s="233"/>
      <c r="QIL19" s="233"/>
      <c r="QIM19" s="233"/>
      <c r="QIN19" s="232"/>
      <c r="QIO19" s="233"/>
      <c r="QIP19" s="233"/>
      <c r="QIQ19" s="233"/>
      <c r="QIR19" s="233"/>
      <c r="QIS19" s="233"/>
      <c r="QIT19" s="233"/>
      <c r="QIU19" s="232"/>
      <c r="QIV19" s="233"/>
      <c r="QIW19" s="233"/>
      <c r="QIX19" s="233"/>
      <c r="QIY19" s="233"/>
      <c r="QIZ19" s="233"/>
      <c r="QJA19" s="233"/>
      <c r="QJB19" s="232"/>
      <c r="QJC19" s="233"/>
      <c r="QJD19" s="233"/>
      <c r="QJE19" s="233"/>
      <c r="QJF19" s="233"/>
      <c r="QJG19" s="233"/>
      <c r="QJH19" s="233"/>
      <c r="QJI19" s="232"/>
      <c r="QJJ19" s="233"/>
      <c r="QJK19" s="233"/>
      <c r="QJL19" s="233"/>
      <c r="QJM19" s="233"/>
      <c r="QJN19" s="233"/>
      <c r="QJO19" s="233"/>
      <c r="QJP19" s="232"/>
      <c r="QJQ19" s="233"/>
      <c r="QJR19" s="233"/>
      <c r="QJS19" s="233"/>
      <c r="QJT19" s="233"/>
      <c r="QJU19" s="233"/>
      <c r="QJV19" s="233"/>
      <c r="QJW19" s="232"/>
      <c r="QJX19" s="233"/>
      <c r="QJY19" s="233"/>
      <c r="QJZ19" s="233"/>
      <c r="QKA19" s="233"/>
      <c r="QKB19" s="233"/>
      <c r="QKC19" s="233"/>
      <c r="QKD19" s="232"/>
      <c r="QKE19" s="233"/>
      <c r="QKF19" s="233"/>
      <c r="QKG19" s="233"/>
      <c r="QKH19" s="233"/>
      <c r="QKI19" s="233"/>
      <c r="QKJ19" s="233"/>
      <c r="QKK19" s="232"/>
      <c r="QKL19" s="233"/>
      <c r="QKM19" s="233"/>
      <c r="QKN19" s="233"/>
      <c r="QKO19" s="233"/>
      <c r="QKP19" s="233"/>
      <c r="QKQ19" s="233"/>
      <c r="QKR19" s="232"/>
      <c r="QKS19" s="233"/>
      <c r="QKT19" s="233"/>
      <c r="QKU19" s="233"/>
      <c r="QKV19" s="233"/>
      <c r="QKW19" s="233"/>
      <c r="QKX19" s="233"/>
      <c r="QKY19" s="232"/>
      <c r="QKZ19" s="233"/>
      <c r="QLA19" s="233"/>
      <c r="QLB19" s="233"/>
      <c r="QLC19" s="233"/>
      <c r="QLD19" s="233"/>
      <c r="QLE19" s="233"/>
      <c r="QLF19" s="232"/>
      <c r="QLG19" s="233"/>
      <c r="QLH19" s="233"/>
      <c r="QLI19" s="233"/>
      <c r="QLJ19" s="233"/>
      <c r="QLK19" s="233"/>
      <c r="QLL19" s="233"/>
      <c r="QLM19" s="232"/>
      <c r="QLN19" s="233"/>
      <c r="QLO19" s="233"/>
      <c r="QLP19" s="233"/>
      <c r="QLQ19" s="233"/>
      <c r="QLR19" s="233"/>
      <c r="QLS19" s="233"/>
      <c r="QLT19" s="232"/>
      <c r="QLU19" s="233"/>
      <c r="QLV19" s="233"/>
      <c r="QLW19" s="233"/>
      <c r="QLX19" s="233"/>
      <c r="QLY19" s="233"/>
      <c r="QLZ19" s="233"/>
      <c r="QMA19" s="232"/>
      <c r="QMB19" s="233"/>
      <c r="QMC19" s="233"/>
      <c r="QMD19" s="233"/>
      <c r="QME19" s="233"/>
      <c r="QMF19" s="233"/>
      <c r="QMG19" s="233"/>
      <c r="QMH19" s="232"/>
      <c r="QMI19" s="233"/>
      <c r="QMJ19" s="233"/>
      <c r="QMK19" s="233"/>
      <c r="QML19" s="233"/>
      <c r="QMM19" s="233"/>
      <c r="QMN19" s="233"/>
      <c r="QMO19" s="232"/>
      <c r="QMP19" s="233"/>
      <c r="QMQ19" s="233"/>
      <c r="QMR19" s="233"/>
      <c r="QMS19" s="233"/>
      <c r="QMT19" s="233"/>
      <c r="QMU19" s="233"/>
      <c r="QMV19" s="232"/>
      <c r="QMW19" s="233"/>
      <c r="QMX19" s="233"/>
      <c r="QMY19" s="233"/>
      <c r="QMZ19" s="233"/>
      <c r="QNA19" s="233"/>
      <c r="QNB19" s="233"/>
      <c r="QNC19" s="232"/>
      <c r="QND19" s="233"/>
      <c r="QNE19" s="233"/>
      <c r="QNF19" s="233"/>
      <c r="QNG19" s="233"/>
      <c r="QNH19" s="233"/>
      <c r="QNI19" s="233"/>
      <c r="QNJ19" s="232"/>
      <c r="QNK19" s="233"/>
      <c r="QNL19" s="233"/>
      <c r="QNM19" s="233"/>
      <c r="QNN19" s="233"/>
      <c r="QNO19" s="233"/>
      <c r="QNP19" s="233"/>
      <c r="QNQ19" s="232"/>
      <c r="QNR19" s="233"/>
      <c r="QNS19" s="233"/>
      <c r="QNT19" s="233"/>
      <c r="QNU19" s="233"/>
      <c r="QNV19" s="233"/>
      <c r="QNW19" s="233"/>
      <c r="QNX19" s="232"/>
      <c r="QNY19" s="233"/>
      <c r="QNZ19" s="233"/>
      <c r="QOA19" s="233"/>
      <c r="QOB19" s="233"/>
      <c r="QOC19" s="233"/>
      <c r="QOD19" s="233"/>
      <c r="QOE19" s="232"/>
      <c r="QOF19" s="233"/>
      <c r="QOG19" s="233"/>
      <c r="QOH19" s="233"/>
      <c r="QOI19" s="233"/>
      <c r="QOJ19" s="233"/>
      <c r="QOK19" s="233"/>
      <c r="QOL19" s="232"/>
      <c r="QOM19" s="233"/>
      <c r="QON19" s="233"/>
      <c r="QOO19" s="233"/>
      <c r="QOP19" s="233"/>
      <c r="QOQ19" s="233"/>
      <c r="QOR19" s="233"/>
      <c r="QOS19" s="232"/>
      <c r="QOT19" s="233"/>
      <c r="QOU19" s="233"/>
      <c r="QOV19" s="233"/>
      <c r="QOW19" s="233"/>
      <c r="QOX19" s="233"/>
      <c r="QOY19" s="233"/>
      <c r="QOZ19" s="232"/>
      <c r="QPA19" s="233"/>
      <c r="QPB19" s="233"/>
      <c r="QPC19" s="233"/>
      <c r="QPD19" s="233"/>
      <c r="QPE19" s="233"/>
      <c r="QPF19" s="233"/>
      <c r="QPG19" s="232"/>
      <c r="QPH19" s="233"/>
      <c r="QPI19" s="233"/>
      <c r="QPJ19" s="233"/>
      <c r="QPK19" s="233"/>
      <c r="QPL19" s="233"/>
      <c r="QPM19" s="233"/>
      <c r="QPN19" s="232"/>
      <c r="QPO19" s="233"/>
      <c r="QPP19" s="233"/>
      <c r="QPQ19" s="233"/>
      <c r="QPR19" s="233"/>
      <c r="QPS19" s="233"/>
      <c r="QPT19" s="233"/>
      <c r="QPU19" s="232"/>
      <c r="QPV19" s="233"/>
      <c r="QPW19" s="233"/>
      <c r="QPX19" s="233"/>
      <c r="QPY19" s="233"/>
      <c r="QPZ19" s="233"/>
      <c r="QQA19" s="233"/>
      <c r="QQB19" s="232"/>
      <c r="QQC19" s="233"/>
      <c r="QQD19" s="233"/>
      <c r="QQE19" s="233"/>
      <c r="QQF19" s="233"/>
      <c r="QQG19" s="233"/>
      <c r="QQH19" s="233"/>
      <c r="QQI19" s="232"/>
      <c r="QQJ19" s="233"/>
      <c r="QQK19" s="233"/>
      <c r="QQL19" s="233"/>
      <c r="QQM19" s="233"/>
      <c r="QQN19" s="233"/>
      <c r="QQO19" s="233"/>
      <c r="QQP19" s="232"/>
      <c r="QQQ19" s="233"/>
      <c r="QQR19" s="233"/>
      <c r="QQS19" s="233"/>
      <c r="QQT19" s="233"/>
      <c r="QQU19" s="233"/>
      <c r="QQV19" s="233"/>
      <c r="QQW19" s="232"/>
      <c r="QQX19" s="233"/>
      <c r="QQY19" s="233"/>
      <c r="QQZ19" s="233"/>
      <c r="QRA19" s="233"/>
      <c r="QRB19" s="233"/>
      <c r="QRC19" s="233"/>
      <c r="QRD19" s="232"/>
      <c r="QRE19" s="233"/>
      <c r="QRF19" s="233"/>
      <c r="QRG19" s="233"/>
      <c r="QRH19" s="233"/>
      <c r="QRI19" s="233"/>
      <c r="QRJ19" s="233"/>
      <c r="QRK19" s="232"/>
      <c r="QRL19" s="233"/>
      <c r="QRM19" s="233"/>
      <c r="QRN19" s="233"/>
      <c r="QRO19" s="233"/>
      <c r="QRP19" s="233"/>
      <c r="QRQ19" s="233"/>
      <c r="QRR19" s="232"/>
      <c r="QRS19" s="233"/>
      <c r="QRT19" s="233"/>
      <c r="QRU19" s="233"/>
      <c r="QRV19" s="233"/>
      <c r="QRW19" s="233"/>
      <c r="QRX19" s="233"/>
      <c r="QRY19" s="232"/>
      <c r="QRZ19" s="233"/>
      <c r="QSA19" s="233"/>
      <c r="QSB19" s="233"/>
      <c r="QSC19" s="233"/>
      <c r="QSD19" s="233"/>
      <c r="QSE19" s="233"/>
      <c r="QSF19" s="232"/>
      <c r="QSG19" s="233"/>
      <c r="QSH19" s="233"/>
      <c r="QSI19" s="233"/>
      <c r="QSJ19" s="233"/>
      <c r="QSK19" s="233"/>
      <c r="QSL19" s="233"/>
      <c r="QSM19" s="232"/>
      <c r="QSN19" s="233"/>
      <c r="QSO19" s="233"/>
      <c r="QSP19" s="233"/>
      <c r="QSQ19" s="233"/>
      <c r="QSR19" s="233"/>
      <c r="QSS19" s="233"/>
      <c r="QST19" s="232"/>
      <c r="QSU19" s="233"/>
      <c r="QSV19" s="233"/>
      <c r="QSW19" s="233"/>
      <c r="QSX19" s="233"/>
      <c r="QSY19" s="233"/>
      <c r="QSZ19" s="233"/>
      <c r="QTA19" s="232"/>
      <c r="QTB19" s="233"/>
      <c r="QTC19" s="233"/>
      <c r="QTD19" s="233"/>
      <c r="QTE19" s="233"/>
      <c r="QTF19" s="233"/>
      <c r="QTG19" s="233"/>
      <c r="QTH19" s="232"/>
      <c r="QTI19" s="233"/>
      <c r="QTJ19" s="233"/>
      <c r="QTK19" s="233"/>
      <c r="QTL19" s="233"/>
      <c r="QTM19" s="233"/>
      <c r="QTN19" s="233"/>
      <c r="QTO19" s="232"/>
      <c r="QTP19" s="233"/>
      <c r="QTQ19" s="233"/>
      <c r="QTR19" s="233"/>
      <c r="QTS19" s="233"/>
      <c r="QTT19" s="233"/>
      <c r="QTU19" s="233"/>
      <c r="QTV19" s="232"/>
      <c r="QTW19" s="233"/>
      <c r="QTX19" s="233"/>
      <c r="QTY19" s="233"/>
      <c r="QTZ19" s="233"/>
      <c r="QUA19" s="233"/>
      <c r="QUB19" s="233"/>
      <c r="QUC19" s="232"/>
      <c r="QUD19" s="233"/>
      <c r="QUE19" s="233"/>
      <c r="QUF19" s="233"/>
      <c r="QUG19" s="233"/>
      <c r="QUH19" s="233"/>
      <c r="QUI19" s="233"/>
      <c r="QUJ19" s="232"/>
      <c r="QUK19" s="233"/>
      <c r="QUL19" s="233"/>
      <c r="QUM19" s="233"/>
      <c r="QUN19" s="233"/>
      <c r="QUO19" s="233"/>
      <c r="QUP19" s="233"/>
      <c r="QUQ19" s="232"/>
      <c r="QUR19" s="233"/>
      <c r="QUS19" s="233"/>
      <c r="QUT19" s="233"/>
      <c r="QUU19" s="233"/>
      <c r="QUV19" s="233"/>
      <c r="QUW19" s="233"/>
      <c r="QUX19" s="232"/>
      <c r="QUY19" s="233"/>
      <c r="QUZ19" s="233"/>
      <c r="QVA19" s="233"/>
      <c r="QVB19" s="233"/>
      <c r="QVC19" s="233"/>
      <c r="QVD19" s="233"/>
      <c r="QVE19" s="232"/>
      <c r="QVF19" s="233"/>
      <c r="QVG19" s="233"/>
      <c r="QVH19" s="233"/>
      <c r="QVI19" s="233"/>
      <c r="QVJ19" s="233"/>
      <c r="QVK19" s="233"/>
      <c r="QVL19" s="232"/>
      <c r="QVM19" s="233"/>
      <c r="QVN19" s="233"/>
      <c r="QVO19" s="233"/>
      <c r="QVP19" s="233"/>
      <c r="QVQ19" s="233"/>
      <c r="QVR19" s="233"/>
      <c r="QVS19" s="232"/>
      <c r="QVT19" s="233"/>
      <c r="QVU19" s="233"/>
      <c r="QVV19" s="233"/>
      <c r="QVW19" s="233"/>
      <c r="QVX19" s="233"/>
      <c r="QVY19" s="233"/>
      <c r="QVZ19" s="232"/>
      <c r="QWA19" s="233"/>
      <c r="QWB19" s="233"/>
      <c r="QWC19" s="233"/>
      <c r="QWD19" s="233"/>
      <c r="QWE19" s="233"/>
      <c r="QWF19" s="233"/>
      <c r="QWG19" s="232"/>
      <c r="QWH19" s="233"/>
      <c r="QWI19" s="233"/>
      <c r="QWJ19" s="233"/>
      <c r="QWK19" s="233"/>
      <c r="QWL19" s="233"/>
      <c r="QWM19" s="233"/>
      <c r="QWN19" s="232"/>
      <c r="QWO19" s="233"/>
      <c r="QWP19" s="233"/>
      <c r="QWQ19" s="233"/>
      <c r="QWR19" s="233"/>
      <c r="QWS19" s="233"/>
      <c r="QWT19" s="233"/>
      <c r="QWU19" s="232"/>
      <c r="QWV19" s="233"/>
      <c r="QWW19" s="233"/>
      <c r="QWX19" s="233"/>
      <c r="QWY19" s="233"/>
      <c r="QWZ19" s="233"/>
      <c r="QXA19" s="233"/>
      <c r="QXB19" s="232"/>
      <c r="QXC19" s="233"/>
      <c r="QXD19" s="233"/>
      <c r="QXE19" s="233"/>
      <c r="QXF19" s="233"/>
      <c r="QXG19" s="233"/>
      <c r="QXH19" s="233"/>
      <c r="QXI19" s="232"/>
      <c r="QXJ19" s="233"/>
      <c r="QXK19" s="233"/>
      <c r="QXL19" s="233"/>
      <c r="QXM19" s="233"/>
      <c r="QXN19" s="233"/>
      <c r="QXO19" s="233"/>
      <c r="QXP19" s="232"/>
      <c r="QXQ19" s="233"/>
      <c r="QXR19" s="233"/>
      <c r="QXS19" s="233"/>
      <c r="QXT19" s="233"/>
      <c r="QXU19" s="233"/>
      <c r="QXV19" s="233"/>
      <c r="QXW19" s="232"/>
      <c r="QXX19" s="233"/>
      <c r="QXY19" s="233"/>
      <c r="QXZ19" s="233"/>
      <c r="QYA19" s="233"/>
      <c r="QYB19" s="233"/>
      <c r="QYC19" s="233"/>
      <c r="QYD19" s="232"/>
      <c r="QYE19" s="233"/>
      <c r="QYF19" s="233"/>
      <c r="QYG19" s="233"/>
      <c r="QYH19" s="233"/>
      <c r="QYI19" s="233"/>
      <c r="QYJ19" s="233"/>
      <c r="QYK19" s="232"/>
      <c r="QYL19" s="233"/>
      <c r="QYM19" s="233"/>
      <c r="QYN19" s="233"/>
      <c r="QYO19" s="233"/>
      <c r="QYP19" s="233"/>
      <c r="QYQ19" s="233"/>
      <c r="QYR19" s="232"/>
      <c r="QYS19" s="233"/>
      <c r="QYT19" s="233"/>
      <c r="QYU19" s="233"/>
      <c r="QYV19" s="233"/>
      <c r="QYW19" s="233"/>
      <c r="QYX19" s="233"/>
      <c r="QYY19" s="232"/>
      <c r="QYZ19" s="233"/>
      <c r="QZA19" s="233"/>
      <c r="QZB19" s="233"/>
      <c r="QZC19" s="233"/>
      <c r="QZD19" s="233"/>
      <c r="QZE19" s="233"/>
      <c r="QZF19" s="232"/>
      <c r="QZG19" s="233"/>
      <c r="QZH19" s="233"/>
      <c r="QZI19" s="233"/>
      <c r="QZJ19" s="233"/>
      <c r="QZK19" s="233"/>
      <c r="QZL19" s="233"/>
      <c r="QZM19" s="232"/>
      <c r="QZN19" s="233"/>
      <c r="QZO19" s="233"/>
      <c r="QZP19" s="233"/>
      <c r="QZQ19" s="233"/>
      <c r="QZR19" s="233"/>
      <c r="QZS19" s="233"/>
      <c r="QZT19" s="232"/>
      <c r="QZU19" s="233"/>
      <c r="QZV19" s="233"/>
      <c r="QZW19" s="233"/>
      <c r="QZX19" s="233"/>
      <c r="QZY19" s="233"/>
      <c r="QZZ19" s="233"/>
      <c r="RAA19" s="232"/>
      <c r="RAB19" s="233"/>
      <c r="RAC19" s="233"/>
      <c r="RAD19" s="233"/>
      <c r="RAE19" s="233"/>
      <c r="RAF19" s="233"/>
      <c r="RAG19" s="233"/>
      <c r="RAH19" s="232"/>
      <c r="RAI19" s="233"/>
      <c r="RAJ19" s="233"/>
      <c r="RAK19" s="233"/>
      <c r="RAL19" s="233"/>
      <c r="RAM19" s="233"/>
      <c r="RAN19" s="233"/>
      <c r="RAO19" s="232"/>
      <c r="RAP19" s="233"/>
      <c r="RAQ19" s="233"/>
      <c r="RAR19" s="233"/>
      <c r="RAS19" s="233"/>
      <c r="RAT19" s="233"/>
      <c r="RAU19" s="233"/>
      <c r="RAV19" s="232"/>
      <c r="RAW19" s="233"/>
      <c r="RAX19" s="233"/>
      <c r="RAY19" s="233"/>
      <c r="RAZ19" s="233"/>
      <c r="RBA19" s="233"/>
      <c r="RBB19" s="233"/>
      <c r="RBC19" s="232"/>
      <c r="RBD19" s="233"/>
      <c r="RBE19" s="233"/>
      <c r="RBF19" s="233"/>
      <c r="RBG19" s="233"/>
      <c r="RBH19" s="233"/>
      <c r="RBI19" s="233"/>
      <c r="RBJ19" s="232"/>
      <c r="RBK19" s="233"/>
      <c r="RBL19" s="233"/>
      <c r="RBM19" s="233"/>
      <c r="RBN19" s="233"/>
      <c r="RBO19" s="233"/>
      <c r="RBP19" s="233"/>
      <c r="RBQ19" s="232"/>
      <c r="RBR19" s="233"/>
      <c r="RBS19" s="233"/>
      <c r="RBT19" s="233"/>
      <c r="RBU19" s="233"/>
      <c r="RBV19" s="233"/>
      <c r="RBW19" s="233"/>
      <c r="RBX19" s="232"/>
      <c r="RBY19" s="233"/>
      <c r="RBZ19" s="233"/>
      <c r="RCA19" s="233"/>
      <c r="RCB19" s="233"/>
      <c r="RCC19" s="233"/>
      <c r="RCD19" s="233"/>
      <c r="RCE19" s="232"/>
      <c r="RCF19" s="233"/>
      <c r="RCG19" s="233"/>
      <c r="RCH19" s="233"/>
      <c r="RCI19" s="233"/>
      <c r="RCJ19" s="233"/>
      <c r="RCK19" s="233"/>
      <c r="RCL19" s="232"/>
      <c r="RCM19" s="233"/>
      <c r="RCN19" s="233"/>
      <c r="RCO19" s="233"/>
      <c r="RCP19" s="233"/>
      <c r="RCQ19" s="233"/>
      <c r="RCR19" s="233"/>
      <c r="RCS19" s="232"/>
      <c r="RCT19" s="233"/>
      <c r="RCU19" s="233"/>
      <c r="RCV19" s="233"/>
      <c r="RCW19" s="233"/>
      <c r="RCX19" s="233"/>
      <c r="RCY19" s="233"/>
      <c r="RCZ19" s="232"/>
      <c r="RDA19" s="233"/>
      <c r="RDB19" s="233"/>
      <c r="RDC19" s="233"/>
      <c r="RDD19" s="233"/>
      <c r="RDE19" s="233"/>
      <c r="RDF19" s="233"/>
      <c r="RDG19" s="232"/>
      <c r="RDH19" s="233"/>
      <c r="RDI19" s="233"/>
      <c r="RDJ19" s="233"/>
      <c r="RDK19" s="233"/>
      <c r="RDL19" s="233"/>
      <c r="RDM19" s="233"/>
      <c r="RDN19" s="232"/>
      <c r="RDO19" s="233"/>
      <c r="RDP19" s="233"/>
      <c r="RDQ19" s="233"/>
      <c r="RDR19" s="233"/>
      <c r="RDS19" s="233"/>
      <c r="RDT19" s="233"/>
      <c r="RDU19" s="232"/>
      <c r="RDV19" s="233"/>
      <c r="RDW19" s="233"/>
      <c r="RDX19" s="233"/>
      <c r="RDY19" s="233"/>
      <c r="RDZ19" s="233"/>
      <c r="REA19" s="233"/>
      <c r="REB19" s="232"/>
      <c r="REC19" s="233"/>
      <c r="RED19" s="233"/>
      <c r="REE19" s="233"/>
      <c r="REF19" s="233"/>
      <c r="REG19" s="233"/>
      <c r="REH19" s="233"/>
      <c r="REI19" s="232"/>
      <c r="REJ19" s="233"/>
      <c r="REK19" s="233"/>
      <c r="REL19" s="233"/>
      <c r="REM19" s="233"/>
      <c r="REN19" s="233"/>
      <c r="REO19" s="233"/>
      <c r="REP19" s="232"/>
      <c r="REQ19" s="233"/>
      <c r="RER19" s="233"/>
      <c r="RES19" s="233"/>
      <c r="RET19" s="233"/>
      <c r="REU19" s="233"/>
      <c r="REV19" s="233"/>
      <c r="REW19" s="232"/>
      <c r="REX19" s="233"/>
      <c r="REY19" s="233"/>
      <c r="REZ19" s="233"/>
      <c r="RFA19" s="233"/>
      <c r="RFB19" s="233"/>
      <c r="RFC19" s="233"/>
      <c r="RFD19" s="232"/>
      <c r="RFE19" s="233"/>
      <c r="RFF19" s="233"/>
      <c r="RFG19" s="233"/>
      <c r="RFH19" s="233"/>
      <c r="RFI19" s="233"/>
      <c r="RFJ19" s="233"/>
      <c r="RFK19" s="232"/>
      <c r="RFL19" s="233"/>
      <c r="RFM19" s="233"/>
      <c r="RFN19" s="233"/>
      <c r="RFO19" s="233"/>
      <c r="RFP19" s="233"/>
      <c r="RFQ19" s="233"/>
      <c r="RFR19" s="232"/>
      <c r="RFS19" s="233"/>
      <c r="RFT19" s="233"/>
      <c r="RFU19" s="233"/>
      <c r="RFV19" s="233"/>
      <c r="RFW19" s="233"/>
      <c r="RFX19" s="233"/>
      <c r="RFY19" s="232"/>
      <c r="RFZ19" s="233"/>
      <c r="RGA19" s="233"/>
      <c r="RGB19" s="233"/>
      <c r="RGC19" s="233"/>
      <c r="RGD19" s="233"/>
      <c r="RGE19" s="233"/>
      <c r="RGF19" s="232"/>
      <c r="RGG19" s="233"/>
      <c r="RGH19" s="233"/>
      <c r="RGI19" s="233"/>
      <c r="RGJ19" s="233"/>
      <c r="RGK19" s="233"/>
      <c r="RGL19" s="233"/>
      <c r="RGM19" s="232"/>
      <c r="RGN19" s="233"/>
      <c r="RGO19" s="233"/>
      <c r="RGP19" s="233"/>
      <c r="RGQ19" s="233"/>
      <c r="RGR19" s="233"/>
      <c r="RGS19" s="233"/>
      <c r="RGT19" s="232"/>
      <c r="RGU19" s="233"/>
      <c r="RGV19" s="233"/>
      <c r="RGW19" s="233"/>
      <c r="RGX19" s="233"/>
      <c r="RGY19" s="233"/>
      <c r="RGZ19" s="233"/>
      <c r="RHA19" s="232"/>
      <c r="RHB19" s="233"/>
      <c r="RHC19" s="233"/>
      <c r="RHD19" s="233"/>
      <c r="RHE19" s="233"/>
      <c r="RHF19" s="233"/>
      <c r="RHG19" s="233"/>
      <c r="RHH19" s="232"/>
      <c r="RHI19" s="233"/>
      <c r="RHJ19" s="233"/>
      <c r="RHK19" s="233"/>
      <c r="RHL19" s="233"/>
      <c r="RHM19" s="233"/>
      <c r="RHN19" s="233"/>
      <c r="RHO19" s="232"/>
      <c r="RHP19" s="233"/>
      <c r="RHQ19" s="233"/>
      <c r="RHR19" s="233"/>
      <c r="RHS19" s="233"/>
      <c r="RHT19" s="233"/>
      <c r="RHU19" s="233"/>
      <c r="RHV19" s="232"/>
      <c r="RHW19" s="233"/>
      <c r="RHX19" s="233"/>
      <c r="RHY19" s="233"/>
      <c r="RHZ19" s="233"/>
      <c r="RIA19" s="233"/>
      <c r="RIB19" s="233"/>
      <c r="RIC19" s="232"/>
      <c r="RID19" s="233"/>
      <c r="RIE19" s="233"/>
      <c r="RIF19" s="233"/>
      <c r="RIG19" s="233"/>
      <c r="RIH19" s="233"/>
      <c r="RII19" s="233"/>
      <c r="RIJ19" s="232"/>
      <c r="RIK19" s="233"/>
      <c r="RIL19" s="233"/>
      <c r="RIM19" s="233"/>
      <c r="RIN19" s="233"/>
      <c r="RIO19" s="233"/>
      <c r="RIP19" s="233"/>
      <c r="RIQ19" s="232"/>
      <c r="RIR19" s="233"/>
      <c r="RIS19" s="233"/>
      <c r="RIT19" s="233"/>
      <c r="RIU19" s="233"/>
      <c r="RIV19" s="233"/>
      <c r="RIW19" s="233"/>
      <c r="RIX19" s="232"/>
      <c r="RIY19" s="233"/>
      <c r="RIZ19" s="233"/>
      <c r="RJA19" s="233"/>
      <c r="RJB19" s="233"/>
      <c r="RJC19" s="233"/>
      <c r="RJD19" s="233"/>
      <c r="RJE19" s="232"/>
      <c r="RJF19" s="233"/>
      <c r="RJG19" s="233"/>
      <c r="RJH19" s="233"/>
      <c r="RJI19" s="233"/>
      <c r="RJJ19" s="233"/>
      <c r="RJK19" s="233"/>
      <c r="RJL19" s="232"/>
      <c r="RJM19" s="233"/>
      <c r="RJN19" s="233"/>
      <c r="RJO19" s="233"/>
      <c r="RJP19" s="233"/>
      <c r="RJQ19" s="233"/>
      <c r="RJR19" s="233"/>
      <c r="RJS19" s="232"/>
      <c r="RJT19" s="233"/>
      <c r="RJU19" s="233"/>
      <c r="RJV19" s="233"/>
      <c r="RJW19" s="233"/>
      <c r="RJX19" s="233"/>
      <c r="RJY19" s="233"/>
      <c r="RJZ19" s="232"/>
      <c r="RKA19" s="233"/>
      <c r="RKB19" s="233"/>
      <c r="RKC19" s="233"/>
      <c r="RKD19" s="233"/>
      <c r="RKE19" s="233"/>
      <c r="RKF19" s="233"/>
      <c r="RKG19" s="232"/>
      <c r="RKH19" s="233"/>
      <c r="RKI19" s="233"/>
      <c r="RKJ19" s="233"/>
      <c r="RKK19" s="233"/>
      <c r="RKL19" s="233"/>
      <c r="RKM19" s="233"/>
      <c r="RKN19" s="232"/>
      <c r="RKO19" s="233"/>
      <c r="RKP19" s="233"/>
      <c r="RKQ19" s="233"/>
      <c r="RKR19" s="233"/>
      <c r="RKS19" s="233"/>
      <c r="RKT19" s="233"/>
      <c r="RKU19" s="232"/>
      <c r="RKV19" s="233"/>
      <c r="RKW19" s="233"/>
      <c r="RKX19" s="233"/>
      <c r="RKY19" s="233"/>
      <c r="RKZ19" s="233"/>
      <c r="RLA19" s="233"/>
      <c r="RLB19" s="232"/>
      <c r="RLC19" s="233"/>
      <c r="RLD19" s="233"/>
      <c r="RLE19" s="233"/>
      <c r="RLF19" s="233"/>
      <c r="RLG19" s="233"/>
      <c r="RLH19" s="233"/>
      <c r="RLI19" s="232"/>
      <c r="RLJ19" s="233"/>
      <c r="RLK19" s="233"/>
      <c r="RLL19" s="233"/>
      <c r="RLM19" s="233"/>
      <c r="RLN19" s="233"/>
      <c r="RLO19" s="233"/>
      <c r="RLP19" s="232"/>
      <c r="RLQ19" s="233"/>
      <c r="RLR19" s="233"/>
      <c r="RLS19" s="233"/>
      <c r="RLT19" s="233"/>
      <c r="RLU19" s="233"/>
      <c r="RLV19" s="233"/>
      <c r="RLW19" s="232"/>
      <c r="RLX19" s="233"/>
      <c r="RLY19" s="233"/>
      <c r="RLZ19" s="233"/>
      <c r="RMA19" s="233"/>
      <c r="RMB19" s="233"/>
      <c r="RMC19" s="233"/>
      <c r="RMD19" s="232"/>
      <c r="RME19" s="233"/>
      <c r="RMF19" s="233"/>
      <c r="RMG19" s="233"/>
      <c r="RMH19" s="233"/>
      <c r="RMI19" s="233"/>
      <c r="RMJ19" s="233"/>
      <c r="RMK19" s="232"/>
      <c r="RML19" s="233"/>
      <c r="RMM19" s="233"/>
      <c r="RMN19" s="233"/>
      <c r="RMO19" s="233"/>
      <c r="RMP19" s="233"/>
      <c r="RMQ19" s="233"/>
      <c r="RMR19" s="232"/>
      <c r="RMS19" s="233"/>
      <c r="RMT19" s="233"/>
      <c r="RMU19" s="233"/>
      <c r="RMV19" s="233"/>
      <c r="RMW19" s="233"/>
      <c r="RMX19" s="233"/>
      <c r="RMY19" s="232"/>
      <c r="RMZ19" s="233"/>
      <c r="RNA19" s="233"/>
      <c r="RNB19" s="233"/>
      <c r="RNC19" s="233"/>
      <c r="RND19" s="233"/>
      <c r="RNE19" s="233"/>
      <c r="RNF19" s="232"/>
      <c r="RNG19" s="233"/>
      <c r="RNH19" s="233"/>
      <c r="RNI19" s="233"/>
      <c r="RNJ19" s="233"/>
      <c r="RNK19" s="233"/>
      <c r="RNL19" s="233"/>
      <c r="RNM19" s="232"/>
      <c r="RNN19" s="233"/>
      <c r="RNO19" s="233"/>
      <c r="RNP19" s="233"/>
      <c r="RNQ19" s="233"/>
      <c r="RNR19" s="233"/>
      <c r="RNS19" s="233"/>
      <c r="RNT19" s="232"/>
      <c r="RNU19" s="233"/>
      <c r="RNV19" s="233"/>
      <c r="RNW19" s="233"/>
      <c r="RNX19" s="233"/>
      <c r="RNY19" s="233"/>
      <c r="RNZ19" s="233"/>
      <c r="ROA19" s="232"/>
      <c r="ROB19" s="233"/>
      <c r="ROC19" s="233"/>
      <c r="ROD19" s="233"/>
      <c r="ROE19" s="233"/>
      <c r="ROF19" s="233"/>
      <c r="ROG19" s="233"/>
      <c r="ROH19" s="232"/>
      <c r="ROI19" s="233"/>
      <c r="ROJ19" s="233"/>
      <c r="ROK19" s="233"/>
      <c r="ROL19" s="233"/>
      <c r="ROM19" s="233"/>
      <c r="RON19" s="233"/>
      <c r="ROO19" s="232"/>
      <c r="ROP19" s="233"/>
      <c r="ROQ19" s="233"/>
      <c r="ROR19" s="233"/>
      <c r="ROS19" s="233"/>
      <c r="ROT19" s="233"/>
      <c r="ROU19" s="233"/>
      <c r="ROV19" s="232"/>
      <c r="ROW19" s="233"/>
      <c r="ROX19" s="233"/>
      <c r="ROY19" s="233"/>
      <c r="ROZ19" s="233"/>
      <c r="RPA19" s="233"/>
      <c r="RPB19" s="233"/>
      <c r="RPC19" s="232"/>
      <c r="RPD19" s="233"/>
      <c r="RPE19" s="233"/>
      <c r="RPF19" s="233"/>
      <c r="RPG19" s="233"/>
      <c r="RPH19" s="233"/>
      <c r="RPI19" s="233"/>
      <c r="RPJ19" s="232"/>
      <c r="RPK19" s="233"/>
      <c r="RPL19" s="233"/>
      <c r="RPM19" s="233"/>
      <c r="RPN19" s="233"/>
      <c r="RPO19" s="233"/>
      <c r="RPP19" s="233"/>
      <c r="RPQ19" s="232"/>
      <c r="RPR19" s="233"/>
      <c r="RPS19" s="233"/>
      <c r="RPT19" s="233"/>
      <c r="RPU19" s="233"/>
      <c r="RPV19" s="233"/>
      <c r="RPW19" s="233"/>
      <c r="RPX19" s="232"/>
      <c r="RPY19" s="233"/>
      <c r="RPZ19" s="233"/>
      <c r="RQA19" s="233"/>
      <c r="RQB19" s="233"/>
      <c r="RQC19" s="233"/>
      <c r="RQD19" s="233"/>
      <c r="RQE19" s="232"/>
      <c r="RQF19" s="233"/>
      <c r="RQG19" s="233"/>
      <c r="RQH19" s="233"/>
      <c r="RQI19" s="233"/>
      <c r="RQJ19" s="233"/>
      <c r="RQK19" s="233"/>
      <c r="RQL19" s="232"/>
      <c r="RQM19" s="233"/>
      <c r="RQN19" s="233"/>
      <c r="RQO19" s="233"/>
      <c r="RQP19" s="233"/>
      <c r="RQQ19" s="233"/>
      <c r="RQR19" s="233"/>
      <c r="RQS19" s="232"/>
      <c r="RQT19" s="233"/>
      <c r="RQU19" s="233"/>
      <c r="RQV19" s="233"/>
      <c r="RQW19" s="233"/>
      <c r="RQX19" s="233"/>
      <c r="RQY19" s="233"/>
      <c r="RQZ19" s="232"/>
      <c r="RRA19" s="233"/>
      <c r="RRB19" s="233"/>
      <c r="RRC19" s="233"/>
      <c r="RRD19" s="233"/>
      <c r="RRE19" s="233"/>
      <c r="RRF19" s="233"/>
      <c r="RRG19" s="232"/>
      <c r="RRH19" s="233"/>
      <c r="RRI19" s="233"/>
      <c r="RRJ19" s="233"/>
      <c r="RRK19" s="233"/>
      <c r="RRL19" s="233"/>
      <c r="RRM19" s="233"/>
      <c r="RRN19" s="232"/>
      <c r="RRO19" s="233"/>
      <c r="RRP19" s="233"/>
      <c r="RRQ19" s="233"/>
      <c r="RRR19" s="233"/>
      <c r="RRS19" s="233"/>
      <c r="RRT19" s="233"/>
      <c r="RRU19" s="232"/>
      <c r="RRV19" s="233"/>
      <c r="RRW19" s="233"/>
      <c r="RRX19" s="233"/>
      <c r="RRY19" s="233"/>
      <c r="RRZ19" s="233"/>
      <c r="RSA19" s="233"/>
      <c r="RSB19" s="232"/>
      <c r="RSC19" s="233"/>
      <c r="RSD19" s="233"/>
      <c r="RSE19" s="233"/>
      <c r="RSF19" s="233"/>
      <c r="RSG19" s="233"/>
      <c r="RSH19" s="233"/>
      <c r="RSI19" s="232"/>
      <c r="RSJ19" s="233"/>
      <c r="RSK19" s="233"/>
      <c r="RSL19" s="233"/>
      <c r="RSM19" s="233"/>
      <c r="RSN19" s="233"/>
      <c r="RSO19" s="233"/>
      <c r="RSP19" s="232"/>
      <c r="RSQ19" s="233"/>
      <c r="RSR19" s="233"/>
      <c r="RSS19" s="233"/>
      <c r="RST19" s="233"/>
      <c r="RSU19" s="233"/>
      <c r="RSV19" s="233"/>
      <c r="RSW19" s="232"/>
      <c r="RSX19" s="233"/>
      <c r="RSY19" s="233"/>
      <c r="RSZ19" s="233"/>
      <c r="RTA19" s="233"/>
      <c r="RTB19" s="233"/>
      <c r="RTC19" s="233"/>
      <c r="RTD19" s="232"/>
      <c r="RTE19" s="233"/>
      <c r="RTF19" s="233"/>
      <c r="RTG19" s="233"/>
      <c r="RTH19" s="233"/>
      <c r="RTI19" s="233"/>
      <c r="RTJ19" s="233"/>
      <c r="RTK19" s="232"/>
      <c r="RTL19" s="233"/>
      <c r="RTM19" s="233"/>
      <c r="RTN19" s="233"/>
      <c r="RTO19" s="233"/>
      <c r="RTP19" s="233"/>
      <c r="RTQ19" s="233"/>
      <c r="RTR19" s="232"/>
      <c r="RTS19" s="233"/>
      <c r="RTT19" s="233"/>
      <c r="RTU19" s="233"/>
      <c r="RTV19" s="233"/>
      <c r="RTW19" s="233"/>
      <c r="RTX19" s="233"/>
      <c r="RTY19" s="232"/>
      <c r="RTZ19" s="233"/>
      <c r="RUA19" s="233"/>
      <c r="RUB19" s="233"/>
      <c r="RUC19" s="233"/>
      <c r="RUD19" s="233"/>
      <c r="RUE19" s="233"/>
      <c r="RUF19" s="232"/>
      <c r="RUG19" s="233"/>
      <c r="RUH19" s="233"/>
      <c r="RUI19" s="233"/>
      <c r="RUJ19" s="233"/>
      <c r="RUK19" s="233"/>
      <c r="RUL19" s="233"/>
      <c r="RUM19" s="232"/>
      <c r="RUN19" s="233"/>
      <c r="RUO19" s="233"/>
      <c r="RUP19" s="233"/>
      <c r="RUQ19" s="233"/>
      <c r="RUR19" s="233"/>
      <c r="RUS19" s="233"/>
      <c r="RUT19" s="232"/>
      <c r="RUU19" s="233"/>
      <c r="RUV19" s="233"/>
      <c r="RUW19" s="233"/>
      <c r="RUX19" s="233"/>
      <c r="RUY19" s="233"/>
      <c r="RUZ19" s="233"/>
      <c r="RVA19" s="232"/>
      <c r="RVB19" s="233"/>
      <c r="RVC19" s="233"/>
      <c r="RVD19" s="233"/>
      <c r="RVE19" s="233"/>
      <c r="RVF19" s="233"/>
      <c r="RVG19" s="233"/>
      <c r="RVH19" s="232"/>
      <c r="RVI19" s="233"/>
      <c r="RVJ19" s="233"/>
      <c r="RVK19" s="233"/>
      <c r="RVL19" s="233"/>
      <c r="RVM19" s="233"/>
      <c r="RVN19" s="233"/>
      <c r="RVO19" s="232"/>
      <c r="RVP19" s="233"/>
      <c r="RVQ19" s="233"/>
      <c r="RVR19" s="233"/>
      <c r="RVS19" s="233"/>
      <c r="RVT19" s="233"/>
      <c r="RVU19" s="233"/>
      <c r="RVV19" s="232"/>
      <c r="RVW19" s="233"/>
      <c r="RVX19" s="233"/>
      <c r="RVY19" s="233"/>
      <c r="RVZ19" s="233"/>
      <c r="RWA19" s="233"/>
      <c r="RWB19" s="233"/>
      <c r="RWC19" s="232"/>
      <c r="RWD19" s="233"/>
      <c r="RWE19" s="233"/>
      <c r="RWF19" s="233"/>
      <c r="RWG19" s="233"/>
      <c r="RWH19" s="233"/>
      <c r="RWI19" s="233"/>
      <c r="RWJ19" s="232"/>
      <c r="RWK19" s="233"/>
      <c r="RWL19" s="233"/>
      <c r="RWM19" s="233"/>
      <c r="RWN19" s="233"/>
      <c r="RWO19" s="233"/>
      <c r="RWP19" s="233"/>
      <c r="RWQ19" s="232"/>
      <c r="RWR19" s="233"/>
      <c r="RWS19" s="233"/>
      <c r="RWT19" s="233"/>
      <c r="RWU19" s="233"/>
      <c r="RWV19" s="233"/>
      <c r="RWW19" s="233"/>
      <c r="RWX19" s="232"/>
      <c r="RWY19" s="233"/>
      <c r="RWZ19" s="233"/>
      <c r="RXA19" s="233"/>
      <c r="RXB19" s="233"/>
      <c r="RXC19" s="233"/>
      <c r="RXD19" s="233"/>
      <c r="RXE19" s="232"/>
      <c r="RXF19" s="233"/>
      <c r="RXG19" s="233"/>
      <c r="RXH19" s="233"/>
      <c r="RXI19" s="233"/>
      <c r="RXJ19" s="233"/>
      <c r="RXK19" s="233"/>
      <c r="RXL19" s="232"/>
      <c r="RXM19" s="233"/>
      <c r="RXN19" s="233"/>
      <c r="RXO19" s="233"/>
      <c r="RXP19" s="233"/>
      <c r="RXQ19" s="233"/>
      <c r="RXR19" s="233"/>
      <c r="RXS19" s="232"/>
      <c r="RXT19" s="233"/>
      <c r="RXU19" s="233"/>
      <c r="RXV19" s="233"/>
      <c r="RXW19" s="233"/>
      <c r="RXX19" s="233"/>
      <c r="RXY19" s="233"/>
      <c r="RXZ19" s="232"/>
      <c r="RYA19" s="233"/>
      <c r="RYB19" s="233"/>
      <c r="RYC19" s="233"/>
      <c r="RYD19" s="233"/>
      <c r="RYE19" s="233"/>
      <c r="RYF19" s="233"/>
      <c r="RYG19" s="232"/>
      <c r="RYH19" s="233"/>
      <c r="RYI19" s="233"/>
      <c r="RYJ19" s="233"/>
      <c r="RYK19" s="233"/>
      <c r="RYL19" s="233"/>
      <c r="RYM19" s="233"/>
      <c r="RYN19" s="232"/>
      <c r="RYO19" s="233"/>
      <c r="RYP19" s="233"/>
      <c r="RYQ19" s="233"/>
      <c r="RYR19" s="233"/>
      <c r="RYS19" s="233"/>
      <c r="RYT19" s="233"/>
      <c r="RYU19" s="232"/>
      <c r="RYV19" s="233"/>
      <c r="RYW19" s="233"/>
      <c r="RYX19" s="233"/>
      <c r="RYY19" s="233"/>
      <c r="RYZ19" s="233"/>
      <c r="RZA19" s="233"/>
      <c r="RZB19" s="232"/>
      <c r="RZC19" s="233"/>
      <c r="RZD19" s="233"/>
      <c r="RZE19" s="233"/>
      <c r="RZF19" s="233"/>
      <c r="RZG19" s="233"/>
      <c r="RZH19" s="233"/>
      <c r="RZI19" s="232"/>
      <c r="RZJ19" s="233"/>
      <c r="RZK19" s="233"/>
      <c r="RZL19" s="233"/>
      <c r="RZM19" s="233"/>
      <c r="RZN19" s="233"/>
      <c r="RZO19" s="233"/>
      <c r="RZP19" s="232"/>
      <c r="RZQ19" s="233"/>
      <c r="RZR19" s="233"/>
      <c r="RZS19" s="233"/>
      <c r="RZT19" s="233"/>
      <c r="RZU19" s="233"/>
      <c r="RZV19" s="233"/>
      <c r="RZW19" s="232"/>
      <c r="RZX19" s="233"/>
      <c r="RZY19" s="233"/>
      <c r="RZZ19" s="233"/>
      <c r="SAA19" s="233"/>
      <c r="SAB19" s="233"/>
      <c r="SAC19" s="233"/>
      <c r="SAD19" s="232"/>
      <c r="SAE19" s="233"/>
      <c r="SAF19" s="233"/>
      <c r="SAG19" s="233"/>
      <c r="SAH19" s="233"/>
      <c r="SAI19" s="233"/>
      <c r="SAJ19" s="233"/>
      <c r="SAK19" s="232"/>
      <c r="SAL19" s="233"/>
      <c r="SAM19" s="233"/>
      <c r="SAN19" s="233"/>
      <c r="SAO19" s="233"/>
      <c r="SAP19" s="233"/>
      <c r="SAQ19" s="233"/>
      <c r="SAR19" s="232"/>
      <c r="SAS19" s="233"/>
      <c r="SAT19" s="233"/>
      <c r="SAU19" s="233"/>
      <c r="SAV19" s="233"/>
      <c r="SAW19" s="233"/>
      <c r="SAX19" s="233"/>
      <c r="SAY19" s="232"/>
      <c r="SAZ19" s="233"/>
      <c r="SBA19" s="233"/>
      <c r="SBB19" s="233"/>
      <c r="SBC19" s="233"/>
      <c r="SBD19" s="233"/>
      <c r="SBE19" s="233"/>
      <c r="SBF19" s="232"/>
      <c r="SBG19" s="233"/>
      <c r="SBH19" s="233"/>
      <c r="SBI19" s="233"/>
      <c r="SBJ19" s="233"/>
      <c r="SBK19" s="233"/>
      <c r="SBL19" s="233"/>
      <c r="SBM19" s="232"/>
      <c r="SBN19" s="233"/>
      <c r="SBO19" s="233"/>
      <c r="SBP19" s="233"/>
      <c r="SBQ19" s="233"/>
      <c r="SBR19" s="233"/>
      <c r="SBS19" s="233"/>
      <c r="SBT19" s="232"/>
      <c r="SBU19" s="233"/>
      <c r="SBV19" s="233"/>
      <c r="SBW19" s="233"/>
      <c r="SBX19" s="233"/>
      <c r="SBY19" s="233"/>
      <c r="SBZ19" s="233"/>
      <c r="SCA19" s="232"/>
      <c r="SCB19" s="233"/>
      <c r="SCC19" s="233"/>
      <c r="SCD19" s="233"/>
      <c r="SCE19" s="233"/>
      <c r="SCF19" s="233"/>
      <c r="SCG19" s="233"/>
      <c r="SCH19" s="232"/>
      <c r="SCI19" s="233"/>
      <c r="SCJ19" s="233"/>
      <c r="SCK19" s="233"/>
      <c r="SCL19" s="233"/>
      <c r="SCM19" s="233"/>
      <c r="SCN19" s="233"/>
      <c r="SCO19" s="232"/>
      <c r="SCP19" s="233"/>
      <c r="SCQ19" s="233"/>
      <c r="SCR19" s="233"/>
      <c r="SCS19" s="233"/>
      <c r="SCT19" s="233"/>
      <c r="SCU19" s="233"/>
      <c r="SCV19" s="232"/>
      <c r="SCW19" s="233"/>
      <c r="SCX19" s="233"/>
      <c r="SCY19" s="233"/>
      <c r="SCZ19" s="233"/>
      <c r="SDA19" s="233"/>
      <c r="SDB19" s="233"/>
      <c r="SDC19" s="232"/>
      <c r="SDD19" s="233"/>
      <c r="SDE19" s="233"/>
      <c r="SDF19" s="233"/>
      <c r="SDG19" s="233"/>
      <c r="SDH19" s="233"/>
      <c r="SDI19" s="233"/>
      <c r="SDJ19" s="232"/>
      <c r="SDK19" s="233"/>
      <c r="SDL19" s="233"/>
      <c r="SDM19" s="233"/>
      <c r="SDN19" s="233"/>
      <c r="SDO19" s="233"/>
      <c r="SDP19" s="233"/>
      <c r="SDQ19" s="232"/>
      <c r="SDR19" s="233"/>
      <c r="SDS19" s="233"/>
      <c r="SDT19" s="233"/>
      <c r="SDU19" s="233"/>
      <c r="SDV19" s="233"/>
      <c r="SDW19" s="233"/>
      <c r="SDX19" s="232"/>
      <c r="SDY19" s="233"/>
      <c r="SDZ19" s="233"/>
      <c r="SEA19" s="233"/>
      <c r="SEB19" s="233"/>
      <c r="SEC19" s="233"/>
      <c r="SED19" s="233"/>
      <c r="SEE19" s="232"/>
      <c r="SEF19" s="233"/>
      <c r="SEG19" s="233"/>
      <c r="SEH19" s="233"/>
      <c r="SEI19" s="233"/>
      <c r="SEJ19" s="233"/>
      <c r="SEK19" s="233"/>
      <c r="SEL19" s="232"/>
      <c r="SEM19" s="233"/>
      <c r="SEN19" s="233"/>
      <c r="SEO19" s="233"/>
      <c r="SEP19" s="233"/>
      <c r="SEQ19" s="233"/>
      <c r="SER19" s="233"/>
      <c r="SES19" s="232"/>
      <c r="SET19" s="233"/>
      <c r="SEU19" s="233"/>
      <c r="SEV19" s="233"/>
      <c r="SEW19" s="233"/>
      <c r="SEX19" s="233"/>
      <c r="SEY19" s="233"/>
      <c r="SEZ19" s="232"/>
      <c r="SFA19" s="233"/>
      <c r="SFB19" s="233"/>
      <c r="SFC19" s="233"/>
      <c r="SFD19" s="233"/>
      <c r="SFE19" s="233"/>
      <c r="SFF19" s="233"/>
      <c r="SFG19" s="232"/>
      <c r="SFH19" s="233"/>
      <c r="SFI19" s="233"/>
      <c r="SFJ19" s="233"/>
      <c r="SFK19" s="233"/>
      <c r="SFL19" s="233"/>
      <c r="SFM19" s="233"/>
      <c r="SFN19" s="232"/>
      <c r="SFO19" s="233"/>
      <c r="SFP19" s="233"/>
      <c r="SFQ19" s="233"/>
      <c r="SFR19" s="233"/>
      <c r="SFS19" s="233"/>
      <c r="SFT19" s="233"/>
      <c r="SFU19" s="232"/>
      <c r="SFV19" s="233"/>
      <c r="SFW19" s="233"/>
      <c r="SFX19" s="233"/>
      <c r="SFY19" s="233"/>
      <c r="SFZ19" s="233"/>
      <c r="SGA19" s="233"/>
      <c r="SGB19" s="232"/>
      <c r="SGC19" s="233"/>
      <c r="SGD19" s="233"/>
      <c r="SGE19" s="233"/>
      <c r="SGF19" s="233"/>
      <c r="SGG19" s="233"/>
      <c r="SGH19" s="233"/>
      <c r="SGI19" s="232"/>
      <c r="SGJ19" s="233"/>
      <c r="SGK19" s="233"/>
      <c r="SGL19" s="233"/>
      <c r="SGM19" s="233"/>
      <c r="SGN19" s="233"/>
      <c r="SGO19" s="233"/>
      <c r="SGP19" s="232"/>
      <c r="SGQ19" s="233"/>
      <c r="SGR19" s="233"/>
      <c r="SGS19" s="233"/>
      <c r="SGT19" s="233"/>
      <c r="SGU19" s="233"/>
      <c r="SGV19" s="233"/>
      <c r="SGW19" s="232"/>
      <c r="SGX19" s="233"/>
      <c r="SGY19" s="233"/>
      <c r="SGZ19" s="233"/>
      <c r="SHA19" s="233"/>
      <c r="SHB19" s="233"/>
      <c r="SHC19" s="233"/>
      <c r="SHD19" s="232"/>
      <c r="SHE19" s="233"/>
      <c r="SHF19" s="233"/>
      <c r="SHG19" s="233"/>
      <c r="SHH19" s="233"/>
      <c r="SHI19" s="233"/>
      <c r="SHJ19" s="233"/>
      <c r="SHK19" s="232"/>
      <c r="SHL19" s="233"/>
      <c r="SHM19" s="233"/>
      <c r="SHN19" s="233"/>
      <c r="SHO19" s="233"/>
      <c r="SHP19" s="233"/>
      <c r="SHQ19" s="233"/>
      <c r="SHR19" s="232"/>
      <c r="SHS19" s="233"/>
      <c r="SHT19" s="233"/>
      <c r="SHU19" s="233"/>
      <c r="SHV19" s="233"/>
      <c r="SHW19" s="233"/>
      <c r="SHX19" s="233"/>
      <c r="SHY19" s="232"/>
      <c r="SHZ19" s="233"/>
      <c r="SIA19" s="233"/>
      <c r="SIB19" s="233"/>
      <c r="SIC19" s="233"/>
      <c r="SID19" s="233"/>
      <c r="SIE19" s="233"/>
      <c r="SIF19" s="232"/>
      <c r="SIG19" s="233"/>
      <c r="SIH19" s="233"/>
      <c r="SII19" s="233"/>
      <c r="SIJ19" s="233"/>
      <c r="SIK19" s="233"/>
      <c r="SIL19" s="233"/>
      <c r="SIM19" s="232"/>
      <c r="SIN19" s="233"/>
      <c r="SIO19" s="233"/>
      <c r="SIP19" s="233"/>
      <c r="SIQ19" s="233"/>
      <c r="SIR19" s="233"/>
      <c r="SIS19" s="233"/>
      <c r="SIT19" s="232"/>
      <c r="SIU19" s="233"/>
      <c r="SIV19" s="233"/>
      <c r="SIW19" s="233"/>
      <c r="SIX19" s="233"/>
      <c r="SIY19" s="233"/>
      <c r="SIZ19" s="233"/>
      <c r="SJA19" s="232"/>
      <c r="SJB19" s="233"/>
      <c r="SJC19" s="233"/>
      <c r="SJD19" s="233"/>
      <c r="SJE19" s="233"/>
      <c r="SJF19" s="233"/>
      <c r="SJG19" s="233"/>
      <c r="SJH19" s="232"/>
      <c r="SJI19" s="233"/>
      <c r="SJJ19" s="233"/>
      <c r="SJK19" s="233"/>
      <c r="SJL19" s="233"/>
      <c r="SJM19" s="233"/>
      <c r="SJN19" s="233"/>
      <c r="SJO19" s="232"/>
      <c r="SJP19" s="233"/>
      <c r="SJQ19" s="233"/>
      <c r="SJR19" s="233"/>
      <c r="SJS19" s="233"/>
      <c r="SJT19" s="233"/>
      <c r="SJU19" s="233"/>
      <c r="SJV19" s="232"/>
      <c r="SJW19" s="233"/>
      <c r="SJX19" s="233"/>
      <c r="SJY19" s="233"/>
      <c r="SJZ19" s="233"/>
      <c r="SKA19" s="233"/>
      <c r="SKB19" s="233"/>
      <c r="SKC19" s="232"/>
      <c r="SKD19" s="233"/>
      <c r="SKE19" s="233"/>
      <c r="SKF19" s="233"/>
      <c r="SKG19" s="233"/>
      <c r="SKH19" s="233"/>
      <c r="SKI19" s="233"/>
      <c r="SKJ19" s="232"/>
      <c r="SKK19" s="233"/>
      <c r="SKL19" s="233"/>
      <c r="SKM19" s="233"/>
      <c r="SKN19" s="233"/>
      <c r="SKO19" s="233"/>
      <c r="SKP19" s="233"/>
      <c r="SKQ19" s="232"/>
      <c r="SKR19" s="233"/>
      <c r="SKS19" s="233"/>
      <c r="SKT19" s="233"/>
      <c r="SKU19" s="233"/>
      <c r="SKV19" s="233"/>
      <c r="SKW19" s="233"/>
      <c r="SKX19" s="232"/>
      <c r="SKY19" s="233"/>
      <c r="SKZ19" s="233"/>
      <c r="SLA19" s="233"/>
      <c r="SLB19" s="233"/>
      <c r="SLC19" s="233"/>
      <c r="SLD19" s="233"/>
      <c r="SLE19" s="232"/>
      <c r="SLF19" s="233"/>
      <c r="SLG19" s="233"/>
      <c r="SLH19" s="233"/>
      <c r="SLI19" s="233"/>
      <c r="SLJ19" s="233"/>
      <c r="SLK19" s="233"/>
      <c r="SLL19" s="232"/>
      <c r="SLM19" s="233"/>
      <c r="SLN19" s="233"/>
      <c r="SLO19" s="233"/>
      <c r="SLP19" s="233"/>
      <c r="SLQ19" s="233"/>
      <c r="SLR19" s="233"/>
      <c r="SLS19" s="232"/>
      <c r="SLT19" s="233"/>
      <c r="SLU19" s="233"/>
      <c r="SLV19" s="233"/>
      <c r="SLW19" s="233"/>
      <c r="SLX19" s="233"/>
      <c r="SLY19" s="233"/>
      <c r="SLZ19" s="232"/>
      <c r="SMA19" s="233"/>
      <c r="SMB19" s="233"/>
      <c r="SMC19" s="233"/>
      <c r="SMD19" s="233"/>
      <c r="SME19" s="233"/>
      <c r="SMF19" s="233"/>
      <c r="SMG19" s="232"/>
      <c r="SMH19" s="233"/>
      <c r="SMI19" s="233"/>
      <c r="SMJ19" s="233"/>
      <c r="SMK19" s="233"/>
      <c r="SML19" s="233"/>
      <c r="SMM19" s="233"/>
      <c r="SMN19" s="232"/>
      <c r="SMO19" s="233"/>
      <c r="SMP19" s="233"/>
      <c r="SMQ19" s="233"/>
      <c r="SMR19" s="233"/>
      <c r="SMS19" s="233"/>
      <c r="SMT19" s="233"/>
      <c r="SMU19" s="232"/>
      <c r="SMV19" s="233"/>
      <c r="SMW19" s="233"/>
      <c r="SMX19" s="233"/>
      <c r="SMY19" s="233"/>
      <c r="SMZ19" s="233"/>
      <c r="SNA19" s="233"/>
      <c r="SNB19" s="232"/>
      <c r="SNC19" s="233"/>
      <c r="SND19" s="233"/>
      <c r="SNE19" s="233"/>
      <c r="SNF19" s="233"/>
      <c r="SNG19" s="233"/>
      <c r="SNH19" s="233"/>
      <c r="SNI19" s="232"/>
      <c r="SNJ19" s="233"/>
      <c r="SNK19" s="233"/>
      <c r="SNL19" s="233"/>
      <c r="SNM19" s="233"/>
      <c r="SNN19" s="233"/>
      <c r="SNO19" s="233"/>
      <c r="SNP19" s="232"/>
      <c r="SNQ19" s="233"/>
      <c r="SNR19" s="233"/>
      <c r="SNS19" s="233"/>
      <c r="SNT19" s="233"/>
      <c r="SNU19" s="233"/>
      <c r="SNV19" s="233"/>
      <c r="SNW19" s="232"/>
      <c r="SNX19" s="233"/>
      <c r="SNY19" s="233"/>
      <c r="SNZ19" s="233"/>
      <c r="SOA19" s="233"/>
      <c r="SOB19" s="233"/>
      <c r="SOC19" s="233"/>
      <c r="SOD19" s="232"/>
      <c r="SOE19" s="233"/>
      <c r="SOF19" s="233"/>
      <c r="SOG19" s="233"/>
      <c r="SOH19" s="233"/>
      <c r="SOI19" s="233"/>
      <c r="SOJ19" s="233"/>
      <c r="SOK19" s="232"/>
      <c r="SOL19" s="233"/>
      <c r="SOM19" s="233"/>
      <c r="SON19" s="233"/>
      <c r="SOO19" s="233"/>
      <c r="SOP19" s="233"/>
      <c r="SOQ19" s="233"/>
      <c r="SOR19" s="232"/>
      <c r="SOS19" s="233"/>
      <c r="SOT19" s="233"/>
      <c r="SOU19" s="233"/>
      <c r="SOV19" s="233"/>
      <c r="SOW19" s="233"/>
      <c r="SOX19" s="233"/>
      <c r="SOY19" s="232"/>
      <c r="SOZ19" s="233"/>
      <c r="SPA19" s="233"/>
      <c r="SPB19" s="233"/>
      <c r="SPC19" s="233"/>
      <c r="SPD19" s="233"/>
      <c r="SPE19" s="233"/>
      <c r="SPF19" s="232"/>
      <c r="SPG19" s="233"/>
      <c r="SPH19" s="233"/>
      <c r="SPI19" s="233"/>
      <c r="SPJ19" s="233"/>
      <c r="SPK19" s="233"/>
      <c r="SPL19" s="233"/>
      <c r="SPM19" s="232"/>
      <c r="SPN19" s="233"/>
      <c r="SPO19" s="233"/>
      <c r="SPP19" s="233"/>
      <c r="SPQ19" s="233"/>
      <c r="SPR19" s="233"/>
      <c r="SPS19" s="233"/>
      <c r="SPT19" s="232"/>
      <c r="SPU19" s="233"/>
      <c r="SPV19" s="233"/>
      <c r="SPW19" s="233"/>
      <c r="SPX19" s="233"/>
      <c r="SPY19" s="233"/>
      <c r="SPZ19" s="233"/>
      <c r="SQA19" s="232"/>
      <c r="SQB19" s="233"/>
      <c r="SQC19" s="233"/>
      <c r="SQD19" s="233"/>
      <c r="SQE19" s="233"/>
      <c r="SQF19" s="233"/>
      <c r="SQG19" s="233"/>
      <c r="SQH19" s="232"/>
      <c r="SQI19" s="233"/>
      <c r="SQJ19" s="233"/>
      <c r="SQK19" s="233"/>
      <c r="SQL19" s="233"/>
      <c r="SQM19" s="233"/>
      <c r="SQN19" s="233"/>
      <c r="SQO19" s="232"/>
      <c r="SQP19" s="233"/>
      <c r="SQQ19" s="233"/>
      <c r="SQR19" s="233"/>
      <c r="SQS19" s="233"/>
      <c r="SQT19" s="233"/>
      <c r="SQU19" s="233"/>
      <c r="SQV19" s="232"/>
      <c r="SQW19" s="233"/>
      <c r="SQX19" s="233"/>
      <c r="SQY19" s="233"/>
      <c r="SQZ19" s="233"/>
      <c r="SRA19" s="233"/>
      <c r="SRB19" s="233"/>
      <c r="SRC19" s="232"/>
      <c r="SRD19" s="233"/>
      <c r="SRE19" s="233"/>
      <c r="SRF19" s="233"/>
      <c r="SRG19" s="233"/>
      <c r="SRH19" s="233"/>
      <c r="SRI19" s="233"/>
      <c r="SRJ19" s="232"/>
      <c r="SRK19" s="233"/>
      <c r="SRL19" s="233"/>
      <c r="SRM19" s="233"/>
      <c r="SRN19" s="233"/>
      <c r="SRO19" s="233"/>
      <c r="SRP19" s="233"/>
      <c r="SRQ19" s="232"/>
      <c r="SRR19" s="233"/>
      <c r="SRS19" s="233"/>
      <c r="SRT19" s="233"/>
      <c r="SRU19" s="233"/>
      <c r="SRV19" s="233"/>
      <c r="SRW19" s="233"/>
      <c r="SRX19" s="232"/>
      <c r="SRY19" s="233"/>
      <c r="SRZ19" s="233"/>
      <c r="SSA19" s="233"/>
      <c r="SSB19" s="233"/>
      <c r="SSC19" s="233"/>
      <c r="SSD19" s="233"/>
      <c r="SSE19" s="232"/>
      <c r="SSF19" s="233"/>
      <c r="SSG19" s="233"/>
      <c r="SSH19" s="233"/>
      <c r="SSI19" s="233"/>
      <c r="SSJ19" s="233"/>
      <c r="SSK19" s="233"/>
      <c r="SSL19" s="232"/>
      <c r="SSM19" s="233"/>
      <c r="SSN19" s="233"/>
      <c r="SSO19" s="233"/>
      <c r="SSP19" s="233"/>
      <c r="SSQ19" s="233"/>
      <c r="SSR19" s="233"/>
      <c r="SSS19" s="232"/>
      <c r="SST19" s="233"/>
      <c r="SSU19" s="233"/>
      <c r="SSV19" s="233"/>
      <c r="SSW19" s="233"/>
      <c r="SSX19" s="233"/>
      <c r="SSY19" s="233"/>
      <c r="SSZ19" s="232"/>
      <c r="STA19" s="233"/>
      <c r="STB19" s="233"/>
      <c r="STC19" s="233"/>
      <c r="STD19" s="233"/>
      <c r="STE19" s="233"/>
      <c r="STF19" s="233"/>
      <c r="STG19" s="232"/>
      <c r="STH19" s="233"/>
      <c r="STI19" s="233"/>
      <c r="STJ19" s="233"/>
      <c r="STK19" s="233"/>
      <c r="STL19" s="233"/>
      <c r="STM19" s="233"/>
      <c r="STN19" s="232"/>
      <c r="STO19" s="233"/>
      <c r="STP19" s="233"/>
      <c r="STQ19" s="233"/>
      <c r="STR19" s="233"/>
      <c r="STS19" s="233"/>
      <c r="STT19" s="233"/>
      <c r="STU19" s="232"/>
      <c r="STV19" s="233"/>
      <c r="STW19" s="233"/>
      <c r="STX19" s="233"/>
      <c r="STY19" s="233"/>
      <c r="STZ19" s="233"/>
      <c r="SUA19" s="233"/>
      <c r="SUB19" s="232"/>
      <c r="SUC19" s="233"/>
      <c r="SUD19" s="233"/>
      <c r="SUE19" s="233"/>
      <c r="SUF19" s="233"/>
      <c r="SUG19" s="233"/>
      <c r="SUH19" s="233"/>
      <c r="SUI19" s="232"/>
      <c r="SUJ19" s="233"/>
      <c r="SUK19" s="233"/>
      <c r="SUL19" s="233"/>
      <c r="SUM19" s="233"/>
      <c r="SUN19" s="233"/>
      <c r="SUO19" s="233"/>
      <c r="SUP19" s="232"/>
      <c r="SUQ19" s="233"/>
      <c r="SUR19" s="233"/>
      <c r="SUS19" s="233"/>
      <c r="SUT19" s="233"/>
      <c r="SUU19" s="233"/>
      <c r="SUV19" s="233"/>
      <c r="SUW19" s="232"/>
      <c r="SUX19" s="233"/>
      <c r="SUY19" s="233"/>
      <c r="SUZ19" s="233"/>
      <c r="SVA19" s="233"/>
      <c r="SVB19" s="233"/>
      <c r="SVC19" s="233"/>
      <c r="SVD19" s="232"/>
      <c r="SVE19" s="233"/>
      <c r="SVF19" s="233"/>
      <c r="SVG19" s="233"/>
      <c r="SVH19" s="233"/>
      <c r="SVI19" s="233"/>
      <c r="SVJ19" s="233"/>
      <c r="SVK19" s="232"/>
      <c r="SVL19" s="233"/>
      <c r="SVM19" s="233"/>
      <c r="SVN19" s="233"/>
      <c r="SVO19" s="233"/>
      <c r="SVP19" s="233"/>
      <c r="SVQ19" s="233"/>
      <c r="SVR19" s="232"/>
      <c r="SVS19" s="233"/>
      <c r="SVT19" s="233"/>
      <c r="SVU19" s="233"/>
      <c r="SVV19" s="233"/>
      <c r="SVW19" s="233"/>
      <c r="SVX19" s="233"/>
      <c r="SVY19" s="232"/>
      <c r="SVZ19" s="233"/>
      <c r="SWA19" s="233"/>
      <c r="SWB19" s="233"/>
      <c r="SWC19" s="233"/>
      <c r="SWD19" s="233"/>
      <c r="SWE19" s="233"/>
      <c r="SWF19" s="232"/>
      <c r="SWG19" s="233"/>
      <c r="SWH19" s="233"/>
      <c r="SWI19" s="233"/>
      <c r="SWJ19" s="233"/>
      <c r="SWK19" s="233"/>
      <c r="SWL19" s="233"/>
      <c r="SWM19" s="232"/>
      <c r="SWN19" s="233"/>
      <c r="SWO19" s="233"/>
      <c r="SWP19" s="233"/>
      <c r="SWQ19" s="233"/>
      <c r="SWR19" s="233"/>
      <c r="SWS19" s="233"/>
      <c r="SWT19" s="232"/>
      <c r="SWU19" s="233"/>
      <c r="SWV19" s="233"/>
      <c r="SWW19" s="233"/>
      <c r="SWX19" s="233"/>
      <c r="SWY19" s="233"/>
      <c r="SWZ19" s="233"/>
      <c r="SXA19" s="232"/>
      <c r="SXB19" s="233"/>
      <c r="SXC19" s="233"/>
      <c r="SXD19" s="233"/>
      <c r="SXE19" s="233"/>
      <c r="SXF19" s="233"/>
      <c r="SXG19" s="233"/>
      <c r="SXH19" s="232"/>
      <c r="SXI19" s="233"/>
      <c r="SXJ19" s="233"/>
      <c r="SXK19" s="233"/>
      <c r="SXL19" s="233"/>
      <c r="SXM19" s="233"/>
      <c r="SXN19" s="233"/>
      <c r="SXO19" s="232"/>
      <c r="SXP19" s="233"/>
      <c r="SXQ19" s="233"/>
      <c r="SXR19" s="233"/>
      <c r="SXS19" s="233"/>
      <c r="SXT19" s="233"/>
      <c r="SXU19" s="233"/>
      <c r="SXV19" s="232"/>
      <c r="SXW19" s="233"/>
      <c r="SXX19" s="233"/>
      <c r="SXY19" s="233"/>
      <c r="SXZ19" s="233"/>
      <c r="SYA19" s="233"/>
      <c r="SYB19" s="233"/>
      <c r="SYC19" s="232"/>
      <c r="SYD19" s="233"/>
      <c r="SYE19" s="233"/>
      <c r="SYF19" s="233"/>
      <c r="SYG19" s="233"/>
      <c r="SYH19" s="233"/>
      <c r="SYI19" s="233"/>
      <c r="SYJ19" s="232"/>
      <c r="SYK19" s="233"/>
      <c r="SYL19" s="233"/>
      <c r="SYM19" s="233"/>
      <c r="SYN19" s="233"/>
      <c r="SYO19" s="233"/>
      <c r="SYP19" s="233"/>
      <c r="SYQ19" s="232"/>
      <c r="SYR19" s="233"/>
      <c r="SYS19" s="233"/>
      <c r="SYT19" s="233"/>
      <c r="SYU19" s="233"/>
      <c r="SYV19" s="233"/>
      <c r="SYW19" s="233"/>
      <c r="SYX19" s="232"/>
      <c r="SYY19" s="233"/>
      <c r="SYZ19" s="233"/>
      <c r="SZA19" s="233"/>
      <c r="SZB19" s="233"/>
      <c r="SZC19" s="233"/>
      <c r="SZD19" s="233"/>
      <c r="SZE19" s="232"/>
      <c r="SZF19" s="233"/>
      <c r="SZG19" s="233"/>
      <c r="SZH19" s="233"/>
      <c r="SZI19" s="233"/>
      <c r="SZJ19" s="233"/>
      <c r="SZK19" s="233"/>
      <c r="SZL19" s="232"/>
      <c r="SZM19" s="233"/>
      <c r="SZN19" s="233"/>
      <c r="SZO19" s="233"/>
      <c r="SZP19" s="233"/>
      <c r="SZQ19" s="233"/>
      <c r="SZR19" s="233"/>
      <c r="SZS19" s="232"/>
      <c r="SZT19" s="233"/>
      <c r="SZU19" s="233"/>
      <c r="SZV19" s="233"/>
      <c r="SZW19" s="233"/>
      <c r="SZX19" s="233"/>
      <c r="SZY19" s="233"/>
      <c r="SZZ19" s="232"/>
      <c r="TAA19" s="233"/>
      <c r="TAB19" s="233"/>
      <c r="TAC19" s="233"/>
      <c r="TAD19" s="233"/>
      <c r="TAE19" s="233"/>
      <c r="TAF19" s="233"/>
      <c r="TAG19" s="232"/>
      <c r="TAH19" s="233"/>
      <c r="TAI19" s="233"/>
      <c r="TAJ19" s="233"/>
      <c r="TAK19" s="233"/>
      <c r="TAL19" s="233"/>
      <c r="TAM19" s="233"/>
      <c r="TAN19" s="232"/>
      <c r="TAO19" s="233"/>
      <c r="TAP19" s="233"/>
      <c r="TAQ19" s="233"/>
      <c r="TAR19" s="233"/>
      <c r="TAS19" s="233"/>
      <c r="TAT19" s="233"/>
      <c r="TAU19" s="232"/>
      <c r="TAV19" s="233"/>
      <c r="TAW19" s="233"/>
      <c r="TAX19" s="233"/>
      <c r="TAY19" s="233"/>
      <c r="TAZ19" s="233"/>
      <c r="TBA19" s="233"/>
      <c r="TBB19" s="232"/>
      <c r="TBC19" s="233"/>
      <c r="TBD19" s="233"/>
      <c r="TBE19" s="233"/>
      <c r="TBF19" s="233"/>
      <c r="TBG19" s="233"/>
      <c r="TBH19" s="233"/>
      <c r="TBI19" s="232"/>
      <c r="TBJ19" s="233"/>
      <c r="TBK19" s="233"/>
      <c r="TBL19" s="233"/>
      <c r="TBM19" s="233"/>
      <c r="TBN19" s="233"/>
      <c r="TBO19" s="233"/>
      <c r="TBP19" s="232"/>
      <c r="TBQ19" s="233"/>
      <c r="TBR19" s="233"/>
      <c r="TBS19" s="233"/>
      <c r="TBT19" s="233"/>
      <c r="TBU19" s="233"/>
      <c r="TBV19" s="233"/>
      <c r="TBW19" s="232"/>
      <c r="TBX19" s="233"/>
      <c r="TBY19" s="233"/>
      <c r="TBZ19" s="233"/>
      <c r="TCA19" s="233"/>
      <c r="TCB19" s="233"/>
      <c r="TCC19" s="233"/>
      <c r="TCD19" s="232"/>
      <c r="TCE19" s="233"/>
      <c r="TCF19" s="233"/>
      <c r="TCG19" s="233"/>
      <c r="TCH19" s="233"/>
      <c r="TCI19" s="233"/>
      <c r="TCJ19" s="233"/>
      <c r="TCK19" s="232"/>
      <c r="TCL19" s="233"/>
      <c r="TCM19" s="233"/>
      <c r="TCN19" s="233"/>
      <c r="TCO19" s="233"/>
      <c r="TCP19" s="233"/>
      <c r="TCQ19" s="233"/>
      <c r="TCR19" s="232"/>
      <c r="TCS19" s="233"/>
      <c r="TCT19" s="233"/>
      <c r="TCU19" s="233"/>
      <c r="TCV19" s="233"/>
      <c r="TCW19" s="233"/>
      <c r="TCX19" s="233"/>
      <c r="TCY19" s="232"/>
      <c r="TCZ19" s="233"/>
      <c r="TDA19" s="233"/>
      <c r="TDB19" s="233"/>
      <c r="TDC19" s="233"/>
      <c r="TDD19" s="233"/>
      <c r="TDE19" s="233"/>
      <c r="TDF19" s="232"/>
      <c r="TDG19" s="233"/>
      <c r="TDH19" s="233"/>
      <c r="TDI19" s="233"/>
      <c r="TDJ19" s="233"/>
      <c r="TDK19" s="233"/>
      <c r="TDL19" s="233"/>
      <c r="TDM19" s="232"/>
      <c r="TDN19" s="233"/>
      <c r="TDO19" s="233"/>
      <c r="TDP19" s="233"/>
      <c r="TDQ19" s="233"/>
      <c r="TDR19" s="233"/>
      <c r="TDS19" s="233"/>
      <c r="TDT19" s="232"/>
      <c r="TDU19" s="233"/>
      <c r="TDV19" s="233"/>
      <c r="TDW19" s="233"/>
      <c r="TDX19" s="233"/>
      <c r="TDY19" s="233"/>
      <c r="TDZ19" s="233"/>
      <c r="TEA19" s="232"/>
      <c r="TEB19" s="233"/>
      <c r="TEC19" s="233"/>
      <c r="TED19" s="233"/>
      <c r="TEE19" s="233"/>
      <c r="TEF19" s="233"/>
      <c r="TEG19" s="233"/>
      <c r="TEH19" s="232"/>
      <c r="TEI19" s="233"/>
      <c r="TEJ19" s="233"/>
      <c r="TEK19" s="233"/>
      <c r="TEL19" s="233"/>
      <c r="TEM19" s="233"/>
      <c r="TEN19" s="233"/>
      <c r="TEO19" s="232"/>
      <c r="TEP19" s="233"/>
      <c r="TEQ19" s="233"/>
      <c r="TER19" s="233"/>
      <c r="TES19" s="233"/>
      <c r="TET19" s="233"/>
      <c r="TEU19" s="233"/>
      <c r="TEV19" s="232"/>
      <c r="TEW19" s="233"/>
      <c r="TEX19" s="233"/>
      <c r="TEY19" s="233"/>
      <c r="TEZ19" s="233"/>
      <c r="TFA19" s="233"/>
      <c r="TFB19" s="233"/>
      <c r="TFC19" s="232"/>
      <c r="TFD19" s="233"/>
      <c r="TFE19" s="233"/>
      <c r="TFF19" s="233"/>
      <c r="TFG19" s="233"/>
      <c r="TFH19" s="233"/>
      <c r="TFI19" s="233"/>
      <c r="TFJ19" s="232"/>
      <c r="TFK19" s="233"/>
      <c r="TFL19" s="233"/>
      <c r="TFM19" s="233"/>
      <c r="TFN19" s="233"/>
      <c r="TFO19" s="233"/>
      <c r="TFP19" s="233"/>
      <c r="TFQ19" s="232"/>
      <c r="TFR19" s="233"/>
      <c r="TFS19" s="233"/>
      <c r="TFT19" s="233"/>
      <c r="TFU19" s="233"/>
      <c r="TFV19" s="233"/>
      <c r="TFW19" s="233"/>
      <c r="TFX19" s="232"/>
      <c r="TFY19" s="233"/>
      <c r="TFZ19" s="233"/>
      <c r="TGA19" s="233"/>
      <c r="TGB19" s="233"/>
      <c r="TGC19" s="233"/>
      <c r="TGD19" s="233"/>
      <c r="TGE19" s="232"/>
      <c r="TGF19" s="233"/>
      <c r="TGG19" s="233"/>
      <c r="TGH19" s="233"/>
      <c r="TGI19" s="233"/>
      <c r="TGJ19" s="233"/>
      <c r="TGK19" s="233"/>
      <c r="TGL19" s="232"/>
      <c r="TGM19" s="233"/>
      <c r="TGN19" s="233"/>
      <c r="TGO19" s="233"/>
      <c r="TGP19" s="233"/>
      <c r="TGQ19" s="233"/>
      <c r="TGR19" s="233"/>
      <c r="TGS19" s="232"/>
      <c r="TGT19" s="233"/>
      <c r="TGU19" s="233"/>
      <c r="TGV19" s="233"/>
      <c r="TGW19" s="233"/>
      <c r="TGX19" s="233"/>
      <c r="TGY19" s="233"/>
      <c r="TGZ19" s="232"/>
      <c r="THA19" s="233"/>
      <c r="THB19" s="233"/>
      <c r="THC19" s="233"/>
      <c r="THD19" s="233"/>
      <c r="THE19" s="233"/>
      <c r="THF19" s="233"/>
      <c r="THG19" s="232"/>
      <c r="THH19" s="233"/>
      <c r="THI19" s="233"/>
      <c r="THJ19" s="233"/>
      <c r="THK19" s="233"/>
      <c r="THL19" s="233"/>
      <c r="THM19" s="233"/>
      <c r="THN19" s="232"/>
      <c r="THO19" s="233"/>
      <c r="THP19" s="233"/>
      <c r="THQ19" s="233"/>
      <c r="THR19" s="233"/>
      <c r="THS19" s="233"/>
      <c r="THT19" s="233"/>
      <c r="THU19" s="232"/>
      <c r="THV19" s="233"/>
      <c r="THW19" s="233"/>
      <c r="THX19" s="233"/>
      <c r="THY19" s="233"/>
      <c r="THZ19" s="233"/>
      <c r="TIA19" s="233"/>
      <c r="TIB19" s="232"/>
      <c r="TIC19" s="233"/>
      <c r="TID19" s="233"/>
      <c r="TIE19" s="233"/>
      <c r="TIF19" s="233"/>
      <c r="TIG19" s="233"/>
      <c r="TIH19" s="233"/>
      <c r="TII19" s="232"/>
      <c r="TIJ19" s="233"/>
      <c r="TIK19" s="233"/>
      <c r="TIL19" s="233"/>
      <c r="TIM19" s="233"/>
      <c r="TIN19" s="233"/>
      <c r="TIO19" s="233"/>
      <c r="TIP19" s="232"/>
      <c r="TIQ19" s="233"/>
      <c r="TIR19" s="233"/>
      <c r="TIS19" s="233"/>
      <c r="TIT19" s="233"/>
      <c r="TIU19" s="233"/>
      <c r="TIV19" s="233"/>
      <c r="TIW19" s="232"/>
      <c r="TIX19" s="233"/>
      <c r="TIY19" s="233"/>
      <c r="TIZ19" s="233"/>
      <c r="TJA19" s="233"/>
      <c r="TJB19" s="233"/>
      <c r="TJC19" s="233"/>
      <c r="TJD19" s="232"/>
      <c r="TJE19" s="233"/>
      <c r="TJF19" s="233"/>
      <c r="TJG19" s="233"/>
      <c r="TJH19" s="233"/>
      <c r="TJI19" s="233"/>
      <c r="TJJ19" s="233"/>
      <c r="TJK19" s="232"/>
      <c r="TJL19" s="233"/>
      <c r="TJM19" s="233"/>
      <c r="TJN19" s="233"/>
      <c r="TJO19" s="233"/>
      <c r="TJP19" s="233"/>
      <c r="TJQ19" s="233"/>
      <c r="TJR19" s="232"/>
      <c r="TJS19" s="233"/>
      <c r="TJT19" s="233"/>
      <c r="TJU19" s="233"/>
      <c r="TJV19" s="233"/>
      <c r="TJW19" s="233"/>
      <c r="TJX19" s="233"/>
      <c r="TJY19" s="232"/>
      <c r="TJZ19" s="233"/>
      <c r="TKA19" s="233"/>
      <c r="TKB19" s="233"/>
      <c r="TKC19" s="233"/>
      <c r="TKD19" s="233"/>
      <c r="TKE19" s="233"/>
      <c r="TKF19" s="232"/>
      <c r="TKG19" s="233"/>
      <c r="TKH19" s="233"/>
      <c r="TKI19" s="233"/>
      <c r="TKJ19" s="233"/>
      <c r="TKK19" s="233"/>
      <c r="TKL19" s="233"/>
      <c r="TKM19" s="232"/>
      <c r="TKN19" s="233"/>
      <c r="TKO19" s="233"/>
      <c r="TKP19" s="233"/>
      <c r="TKQ19" s="233"/>
      <c r="TKR19" s="233"/>
      <c r="TKS19" s="233"/>
      <c r="TKT19" s="232"/>
      <c r="TKU19" s="233"/>
      <c r="TKV19" s="233"/>
      <c r="TKW19" s="233"/>
      <c r="TKX19" s="233"/>
      <c r="TKY19" s="233"/>
      <c r="TKZ19" s="233"/>
      <c r="TLA19" s="232"/>
      <c r="TLB19" s="233"/>
      <c r="TLC19" s="233"/>
      <c r="TLD19" s="233"/>
      <c r="TLE19" s="233"/>
      <c r="TLF19" s="233"/>
      <c r="TLG19" s="233"/>
      <c r="TLH19" s="232"/>
      <c r="TLI19" s="233"/>
      <c r="TLJ19" s="233"/>
      <c r="TLK19" s="233"/>
      <c r="TLL19" s="233"/>
      <c r="TLM19" s="233"/>
      <c r="TLN19" s="233"/>
      <c r="TLO19" s="232"/>
      <c r="TLP19" s="233"/>
      <c r="TLQ19" s="233"/>
      <c r="TLR19" s="233"/>
      <c r="TLS19" s="233"/>
      <c r="TLT19" s="233"/>
      <c r="TLU19" s="233"/>
      <c r="TLV19" s="232"/>
      <c r="TLW19" s="233"/>
      <c r="TLX19" s="233"/>
      <c r="TLY19" s="233"/>
      <c r="TLZ19" s="233"/>
      <c r="TMA19" s="233"/>
      <c r="TMB19" s="233"/>
      <c r="TMC19" s="232"/>
      <c r="TMD19" s="233"/>
      <c r="TME19" s="233"/>
      <c r="TMF19" s="233"/>
      <c r="TMG19" s="233"/>
      <c r="TMH19" s="233"/>
      <c r="TMI19" s="233"/>
      <c r="TMJ19" s="232"/>
      <c r="TMK19" s="233"/>
      <c r="TML19" s="233"/>
      <c r="TMM19" s="233"/>
      <c r="TMN19" s="233"/>
      <c r="TMO19" s="233"/>
      <c r="TMP19" s="233"/>
      <c r="TMQ19" s="232"/>
      <c r="TMR19" s="233"/>
      <c r="TMS19" s="233"/>
      <c r="TMT19" s="233"/>
      <c r="TMU19" s="233"/>
      <c r="TMV19" s="233"/>
      <c r="TMW19" s="233"/>
      <c r="TMX19" s="232"/>
      <c r="TMY19" s="233"/>
      <c r="TMZ19" s="233"/>
      <c r="TNA19" s="233"/>
      <c r="TNB19" s="233"/>
      <c r="TNC19" s="233"/>
      <c r="TND19" s="233"/>
      <c r="TNE19" s="232"/>
      <c r="TNF19" s="233"/>
      <c r="TNG19" s="233"/>
      <c r="TNH19" s="233"/>
      <c r="TNI19" s="233"/>
      <c r="TNJ19" s="233"/>
      <c r="TNK19" s="233"/>
      <c r="TNL19" s="232"/>
      <c r="TNM19" s="233"/>
      <c r="TNN19" s="233"/>
      <c r="TNO19" s="233"/>
      <c r="TNP19" s="233"/>
      <c r="TNQ19" s="233"/>
      <c r="TNR19" s="233"/>
      <c r="TNS19" s="232"/>
      <c r="TNT19" s="233"/>
      <c r="TNU19" s="233"/>
      <c r="TNV19" s="233"/>
      <c r="TNW19" s="233"/>
      <c r="TNX19" s="233"/>
      <c r="TNY19" s="233"/>
      <c r="TNZ19" s="232"/>
      <c r="TOA19" s="233"/>
      <c r="TOB19" s="233"/>
      <c r="TOC19" s="233"/>
      <c r="TOD19" s="233"/>
      <c r="TOE19" s="233"/>
      <c r="TOF19" s="233"/>
      <c r="TOG19" s="232"/>
      <c r="TOH19" s="233"/>
      <c r="TOI19" s="233"/>
      <c r="TOJ19" s="233"/>
      <c r="TOK19" s="233"/>
      <c r="TOL19" s="233"/>
      <c r="TOM19" s="233"/>
      <c r="TON19" s="232"/>
      <c r="TOO19" s="233"/>
      <c r="TOP19" s="233"/>
      <c r="TOQ19" s="233"/>
      <c r="TOR19" s="233"/>
      <c r="TOS19" s="233"/>
      <c r="TOT19" s="233"/>
      <c r="TOU19" s="232"/>
      <c r="TOV19" s="233"/>
      <c r="TOW19" s="233"/>
      <c r="TOX19" s="233"/>
      <c r="TOY19" s="233"/>
      <c r="TOZ19" s="233"/>
      <c r="TPA19" s="233"/>
      <c r="TPB19" s="232"/>
      <c r="TPC19" s="233"/>
      <c r="TPD19" s="233"/>
      <c r="TPE19" s="233"/>
      <c r="TPF19" s="233"/>
      <c r="TPG19" s="233"/>
      <c r="TPH19" s="233"/>
      <c r="TPI19" s="232"/>
      <c r="TPJ19" s="233"/>
      <c r="TPK19" s="233"/>
      <c r="TPL19" s="233"/>
      <c r="TPM19" s="233"/>
      <c r="TPN19" s="233"/>
      <c r="TPO19" s="233"/>
      <c r="TPP19" s="232"/>
      <c r="TPQ19" s="233"/>
      <c r="TPR19" s="233"/>
      <c r="TPS19" s="233"/>
      <c r="TPT19" s="233"/>
      <c r="TPU19" s="233"/>
      <c r="TPV19" s="233"/>
      <c r="TPW19" s="232"/>
      <c r="TPX19" s="233"/>
      <c r="TPY19" s="233"/>
      <c r="TPZ19" s="233"/>
      <c r="TQA19" s="233"/>
      <c r="TQB19" s="233"/>
      <c r="TQC19" s="233"/>
      <c r="TQD19" s="232"/>
      <c r="TQE19" s="233"/>
      <c r="TQF19" s="233"/>
      <c r="TQG19" s="233"/>
      <c r="TQH19" s="233"/>
      <c r="TQI19" s="233"/>
      <c r="TQJ19" s="233"/>
      <c r="TQK19" s="232"/>
      <c r="TQL19" s="233"/>
      <c r="TQM19" s="233"/>
      <c r="TQN19" s="233"/>
      <c r="TQO19" s="233"/>
      <c r="TQP19" s="233"/>
      <c r="TQQ19" s="233"/>
      <c r="TQR19" s="232"/>
      <c r="TQS19" s="233"/>
      <c r="TQT19" s="233"/>
      <c r="TQU19" s="233"/>
      <c r="TQV19" s="233"/>
      <c r="TQW19" s="233"/>
      <c r="TQX19" s="233"/>
      <c r="TQY19" s="232"/>
      <c r="TQZ19" s="233"/>
      <c r="TRA19" s="233"/>
      <c r="TRB19" s="233"/>
      <c r="TRC19" s="233"/>
      <c r="TRD19" s="233"/>
      <c r="TRE19" s="233"/>
      <c r="TRF19" s="232"/>
      <c r="TRG19" s="233"/>
      <c r="TRH19" s="233"/>
      <c r="TRI19" s="233"/>
      <c r="TRJ19" s="233"/>
      <c r="TRK19" s="233"/>
      <c r="TRL19" s="233"/>
      <c r="TRM19" s="232"/>
      <c r="TRN19" s="233"/>
      <c r="TRO19" s="233"/>
      <c r="TRP19" s="233"/>
      <c r="TRQ19" s="233"/>
      <c r="TRR19" s="233"/>
      <c r="TRS19" s="233"/>
      <c r="TRT19" s="232"/>
      <c r="TRU19" s="233"/>
      <c r="TRV19" s="233"/>
      <c r="TRW19" s="233"/>
      <c r="TRX19" s="233"/>
      <c r="TRY19" s="233"/>
      <c r="TRZ19" s="233"/>
      <c r="TSA19" s="232"/>
      <c r="TSB19" s="233"/>
      <c r="TSC19" s="233"/>
      <c r="TSD19" s="233"/>
      <c r="TSE19" s="233"/>
      <c r="TSF19" s="233"/>
      <c r="TSG19" s="233"/>
      <c r="TSH19" s="232"/>
      <c r="TSI19" s="233"/>
      <c r="TSJ19" s="233"/>
      <c r="TSK19" s="233"/>
      <c r="TSL19" s="233"/>
      <c r="TSM19" s="233"/>
      <c r="TSN19" s="233"/>
      <c r="TSO19" s="232"/>
      <c r="TSP19" s="233"/>
      <c r="TSQ19" s="233"/>
      <c r="TSR19" s="233"/>
      <c r="TSS19" s="233"/>
      <c r="TST19" s="233"/>
      <c r="TSU19" s="233"/>
      <c r="TSV19" s="232"/>
      <c r="TSW19" s="233"/>
      <c r="TSX19" s="233"/>
      <c r="TSY19" s="233"/>
      <c r="TSZ19" s="233"/>
      <c r="TTA19" s="233"/>
      <c r="TTB19" s="233"/>
      <c r="TTC19" s="232"/>
      <c r="TTD19" s="233"/>
      <c r="TTE19" s="233"/>
      <c r="TTF19" s="233"/>
      <c r="TTG19" s="233"/>
      <c r="TTH19" s="233"/>
      <c r="TTI19" s="233"/>
      <c r="TTJ19" s="232"/>
      <c r="TTK19" s="233"/>
      <c r="TTL19" s="233"/>
      <c r="TTM19" s="233"/>
      <c r="TTN19" s="233"/>
      <c r="TTO19" s="233"/>
      <c r="TTP19" s="233"/>
      <c r="TTQ19" s="232"/>
      <c r="TTR19" s="233"/>
      <c r="TTS19" s="233"/>
      <c r="TTT19" s="233"/>
      <c r="TTU19" s="233"/>
      <c r="TTV19" s="233"/>
      <c r="TTW19" s="233"/>
      <c r="TTX19" s="232"/>
      <c r="TTY19" s="233"/>
      <c r="TTZ19" s="233"/>
      <c r="TUA19" s="233"/>
      <c r="TUB19" s="233"/>
      <c r="TUC19" s="233"/>
      <c r="TUD19" s="233"/>
      <c r="TUE19" s="232"/>
      <c r="TUF19" s="233"/>
      <c r="TUG19" s="233"/>
      <c r="TUH19" s="233"/>
      <c r="TUI19" s="233"/>
      <c r="TUJ19" s="233"/>
      <c r="TUK19" s="233"/>
      <c r="TUL19" s="232"/>
      <c r="TUM19" s="233"/>
      <c r="TUN19" s="233"/>
      <c r="TUO19" s="233"/>
      <c r="TUP19" s="233"/>
      <c r="TUQ19" s="233"/>
      <c r="TUR19" s="233"/>
      <c r="TUS19" s="232"/>
      <c r="TUT19" s="233"/>
      <c r="TUU19" s="233"/>
      <c r="TUV19" s="233"/>
      <c r="TUW19" s="233"/>
      <c r="TUX19" s="233"/>
      <c r="TUY19" s="233"/>
      <c r="TUZ19" s="232"/>
      <c r="TVA19" s="233"/>
      <c r="TVB19" s="233"/>
      <c r="TVC19" s="233"/>
      <c r="TVD19" s="233"/>
      <c r="TVE19" s="233"/>
      <c r="TVF19" s="233"/>
      <c r="TVG19" s="232"/>
      <c r="TVH19" s="233"/>
      <c r="TVI19" s="233"/>
      <c r="TVJ19" s="233"/>
      <c r="TVK19" s="233"/>
      <c r="TVL19" s="233"/>
      <c r="TVM19" s="233"/>
      <c r="TVN19" s="232"/>
      <c r="TVO19" s="233"/>
      <c r="TVP19" s="233"/>
      <c r="TVQ19" s="233"/>
      <c r="TVR19" s="233"/>
      <c r="TVS19" s="233"/>
      <c r="TVT19" s="233"/>
      <c r="TVU19" s="232"/>
      <c r="TVV19" s="233"/>
      <c r="TVW19" s="233"/>
      <c r="TVX19" s="233"/>
      <c r="TVY19" s="233"/>
      <c r="TVZ19" s="233"/>
      <c r="TWA19" s="233"/>
      <c r="TWB19" s="232"/>
      <c r="TWC19" s="233"/>
      <c r="TWD19" s="233"/>
      <c r="TWE19" s="233"/>
      <c r="TWF19" s="233"/>
      <c r="TWG19" s="233"/>
      <c r="TWH19" s="233"/>
      <c r="TWI19" s="232"/>
      <c r="TWJ19" s="233"/>
      <c r="TWK19" s="233"/>
      <c r="TWL19" s="233"/>
      <c r="TWM19" s="233"/>
      <c r="TWN19" s="233"/>
      <c r="TWO19" s="233"/>
      <c r="TWP19" s="232"/>
      <c r="TWQ19" s="233"/>
      <c r="TWR19" s="233"/>
      <c r="TWS19" s="233"/>
      <c r="TWT19" s="233"/>
      <c r="TWU19" s="233"/>
      <c r="TWV19" s="233"/>
      <c r="TWW19" s="232"/>
      <c r="TWX19" s="233"/>
      <c r="TWY19" s="233"/>
      <c r="TWZ19" s="233"/>
      <c r="TXA19" s="233"/>
      <c r="TXB19" s="233"/>
      <c r="TXC19" s="233"/>
      <c r="TXD19" s="232"/>
      <c r="TXE19" s="233"/>
      <c r="TXF19" s="233"/>
      <c r="TXG19" s="233"/>
      <c r="TXH19" s="233"/>
      <c r="TXI19" s="233"/>
      <c r="TXJ19" s="233"/>
      <c r="TXK19" s="232"/>
      <c r="TXL19" s="233"/>
      <c r="TXM19" s="233"/>
      <c r="TXN19" s="233"/>
      <c r="TXO19" s="233"/>
      <c r="TXP19" s="233"/>
      <c r="TXQ19" s="233"/>
      <c r="TXR19" s="232"/>
      <c r="TXS19" s="233"/>
      <c r="TXT19" s="233"/>
      <c r="TXU19" s="233"/>
      <c r="TXV19" s="233"/>
      <c r="TXW19" s="233"/>
      <c r="TXX19" s="233"/>
      <c r="TXY19" s="232"/>
      <c r="TXZ19" s="233"/>
      <c r="TYA19" s="233"/>
      <c r="TYB19" s="233"/>
      <c r="TYC19" s="233"/>
      <c r="TYD19" s="233"/>
      <c r="TYE19" s="233"/>
      <c r="TYF19" s="232"/>
      <c r="TYG19" s="233"/>
      <c r="TYH19" s="233"/>
      <c r="TYI19" s="233"/>
      <c r="TYJ19" s="233"/>
      <c r="TYK19" s="233"/>
      <c r="TYL19" s="233"/>
      <c r="TYM19" s="232"/>
      <c r="TYN19" s="233"/>
      <c r="TYO19" s="233"/>
      <c r="TYP19" s="233"/>
      <c r="TYQ19" s="233"/>
      <c r="TYR19" s="233"/>
      <c r="TYS19" s="233"/>
      <c r="TYT19" s="232"/>
      <c r="TYU19" s="233"/>
      <c r="TYV19" s="233"/>
      <c r="TYW19" s="233"/>
      <c r="TYX19" s="233"/>
      <c r="TYY19" s="233"/>
      <c r="TYZ19" s="233"/>
      <c r="TZA19" s="232"/>
      <c r="TZB19" s="233"/>
      <c r="TZC19" s="233"/>
      <c r="TZD19" s="233"/>
      <c r="TZE19" s="233"/>
      <c r="TZF19" s="233"/>
      <c r="TZG19" s="233"/>
      <c r="TZH19" s="232"/>
      <c r="TZI19" s="233"/>
      <c r="TZJ19" s="233"/>
      <c r="TZK19" s="233"/>
      <c r="TZL19" s="233"/>
      <c r="TZM19" s="233"/>
      <c r="TZN19" s="233"/>
      <c r="TZO19" s="232"/>
      <c r="TZP19" s="233"/>
      <c r="TZQ19" s="233"/>
      <c r="TZR19" s="233"/>
      <c r="TZS19" s="233"/>
      <c r="TZT19" s="233"/>
      <c r="TZU19" s="233"/>
      <c r="TZV19" s="232"/>
      <c r="TZW19" s="233"/>
      <c r="TZX19" s="233"/>
      <c r="TZY19" s="233"/>
      <c r="TZZ19" s="233"/>
      <c r="UAA19" s="233"/>
      <c r="UAB19" s="233"/>
      <c r="UAC19" s="232"/>
      <c r="UAD19" s="233"/>
      <c r="UAE19" s="233"/>
      <c r="UAF19" s="233"/>
      <c r="UAG19" s="233"/>
      <c r="UAH19" s="233"/>
      <c r="UAI19" s="233"/>
      <c r="UAJ19" s="232"/>
      <c r="UAK19" s="233"/>
      <c r="UAL19" s="233"/>
      <c r="UAM19" s="233"/>
      <c r="UAN19" s="233"/>
      <c r="UAO19" s="233"/>
      <c r="UAP19" s="233"/>
      <c r="UAQ19" s="232"/>
      <c r="UAR19" s="233"/>
      <c r="UAS19" s="233"/>
      <c r="UAT19" s="233"/>
      <c r="UAU19" s="233"/>
      <c r="UAV19" s="233"/>
      <c r="UAW19" s="233"/>
      <c r="UAX19" s="232"/>
      <c r="UAY19" s="233"/>
      <c r="UAZ19" s="233"/>
      <c r="UBA19" s="233"/>
      <c r="UBB19" s="233"/>
      <c r="UBC19" s="233"/>
      <c r="UBD19" s="233"/>
      <c r="UBE19" s="232"/>
      <c r="UBF19" s="233"/>
      <c r="UBG19" s="233"/>
      <c r="UBH19" s="233"/>
      <c r="UBI19" s="233"/>
      <c r="UBJ19" s="233"/>
      <c r="UBK19" s="233"/>
      <c r="UBL19" s="232"/>
      <c r="UBM19" s="233"/>
      <c r="UBN19" s="233"/>
      <c r="UBO19" s="233"/>
      <c r="UBP19" s="233"/>
      <c r="UBQ19" s="233"/>
      <c r="UBR19" s="233"/>
      <c r="UBS19" s="232"/>
      <c r="UBT19" s="233"/>
      <c r="UBU19" s="233"/>
      <c r="UBV19" s="233"/>
      <c r="UBW19" s="233"/>
      <c r="UBX19" s="233"/>
      <c r="UBY19" s="233"/>
      <c r="UBZ19" s="232"/>
      <c r="UCA19" s="233"/>
      <c r="UCB19" s="233"/>
      <c r="UCC19" s="233"/>
      <c r="UCD19" s="233"/>
      <c r="UCE19" s="233"/>
      <c r="UCF19" s="233"/>
      <c r="UCG19" s="232"/>
      <c r="UCH19" s="233"/>
      <c r="UCI19" s="233"/>
      <c r="UCJ19" s="233"/>
      <c r="UCK19" s="233"/>
      <c r="UCL19" s="233"/>
      <c r="UCM19" s="233"/>
      <c r="UCN19" s="232"/>
      <c r="UCO19" s="233"/>
      <c r="UCP19" s="233"/>
      <c r="UCQ19" s="233"/>
      <c r="UCR19" s="233"/>
      <c r="UCS19" s="233"/>
      <c r="UCT19" s="233"/>
      <c r="UCU19" s="232"/>
      <c r="UCV19" s="233"/>
      <c r="UCW19" s="233"/>
      <c r="UCX19" s="233"/>
      <c r="UCY19" s="233"/>
      <c r="UCZ19" s="233"/>
      <c r="UDA19" s="233"/>
      <c r="UDB19" s="232"/>
      <c r="UDC19" s="233"/>
      <c r="UDD19" s="233"/>
      <c r="UDE19" s="233"/>
      <c r="UDF19" s="233"/>
      <c r="UDG19" s="233"/>
      <c r="UDH19" s="233"/>
      <c r="UDI19" s="232"/>
      <c r="UDJ19" s="233"/>
      <c r="UDK19" s="233"/>
      <c r="UDL19" s="233"/>
      <c r="UDM19" s="233"/>
      <c r="UDN19" s="233"/>
      <c r="UDO19" s="233"/>
      <c r="UDP19" s="232"/>
      <c r="UDQ19" s="233"/>
      <c r="UDR19" s="233"/>
      <c r="UDS19" s="233"/>
      <c r="UDT19" s="233"/>
      <c r="UDU19" s="233"/>
      <c r="UDV19" s="233"/>
      <c r="UDW19" s="232"/>
      <c r="UDX19" s="233"/>
      <c r="UDY19" s="233"/>
      <c r="UDZ19" s="233"/>
      <c r="UEA19" s="233"/>
      <c r="UEB19" s="233"/>
      <c r="UEC19" s="233"/>
      <c r="UED19" s="232"/>
      <c r="UEE19" s="233"/>
      <c r="UEF19" s="233"/>
      <c r="UEG19" s="233"/>
      <c r="UEH19" s="233"/>
      <c r="UEI19" s="233"/>
      <c r="UEJ19" s="233"/>
      <c r="UEK19" s="232"/>
      <c r="UEL19" s="233"/>
      <c r="UEM19" s="233"/>
      <c r="UEN19" s="233"/>
      <c r="UEO19" s="233"/>
      <c r="UEP19" s="233"/>
      <c r="UEQ19" s="233"/>
      <c r="UER19" s="232"/>
      <c r="UES19" s="233"/>
      <c r="UET19" s="233"/>
      <c r="UEU19" s="233"/>
      <c r="UEV19" s="233"/>
      <c r="UEW19" s="233"/>
      <c r="UEX19" s="233"/>
      <c r="UEY19" s="232"/>
      <c r="UEZ19" s="233"/>
      <c r="UFA19" s="233"/>
      <c r="UFB19" s="233"/>
      <c r="UFC19" s="233"/>
      <c r="UFD19" s="233"/>
      <c r="UFE19" s="233"/>
      <c r="UFF19" s="232"/>
      <c r="UFG19" s="233"/>
      <c r="UFH19" s="233"/>
      <c r="UFI19" s="233"/>
      <c r="UFJ19" s="233"/>
      <c r="UFK19" s="233"/>
      <c r="UFL19" s="233"/>
      <c r="UFM19" s="232"/>
      <c r="UFN19" s="233"/>
      <c r="UFO19" s="233"/>
      <c r="UFP19" s="233"/>
      <c r="UFQ19" s="233"/>
      <c r="UFR19" s="233"/>
      <c r="UFS19" s="233"/>
      <c r="UFT19" s="232"/>
      <c r="UFU19" s="233"/>
      <c r="UFV19" s="233"/>
      <c r="UFW19" s="233"/>
      <c r="UFX19" s="233"/>
      <c r="UFY19" s="233"/>
      <c r="UFZ19" s="233"/>
      <c r="UGA19" s="232"/>
      <c r="UGB19" s="233"/>
      <c r="UGC19" s="233"/>
      <c r="UGD19" s="233"/>
      <c r="UGE19" s="233"/>
      <c r="UGF19" s="233"/>
      <c r="UGG19" s="233"/>
      <c r="UGH19" s="232"/>
      <c r="UGI19" s="233"/>
      <c r="UGJ19" s="233"/>
      <c r="UGK19" s="233"/>
      <c r="UGL19" s="233"/>
      <c r="UGM19" s="233"/>
      <c r="UGN19" s="233"/>
      <c r="UGO19" s="232"/>
      <c r="UGP19" s="233"/>
      <c r="UGQ19" s="233"/>
      <c r="UGR19" s="233"/>
      <c r="UGS19" s="233"/>
      <c r="UGT19" s="233"/>
      <c r="UGU19" s="233"/>
      <c r="UGV19" s="232"/>
      <c r="UGW19" s="233"/>
      <c r="UGX19" s="233"/>
      <c r="UGY19" s="233"/>
      <c r="UGZ19" s="233"/>
      <c r="UHA19" s="233"/>
      <c r="UHB19" s="233"/>
      <c r="UHC19" s="232"/>
      <c r="UHD19" s="233"/>
      <c r="UHE19" s="233"/>
      <c r="UHF19" s="233"/>
      <c r="UHG19" s="233"/>
      <c r="UHH19" s="233"/>
      <c r="UHI19" s="233"/>
      <c r="UHJ19" s="232"/>
      <c r="UHK19" s="233"/>
      <c r="UHL19" s="233"/>
      <c r="UHM19" s="233"/>
      <c r="UHN19" s="233"/>
      <c r="UHO19" s="233"/>
      <c r="UHP19" s="233"/>
      <c r="UHQ19" s="232"/>
      <c r="UHR19" s="233"/>
      <c r="UHS19" s="233"/>
      <c r="UHT19" s="233"/>
      <c r="UHU19" s="233"/>
      <c r="UHV19" s="233"/>
      <c r="UHW19" s="233"/>
      <c r="UHX19" s="232"/>
      <c r="UHY19" s="233"/>
      <c r="UHZ19" s="233"/>
      <c r="UIA19" s="233"/>
      <c r="UIB19" s="233"/>
      <c r="UIC19" s="233"/>
      <c r="UID19" s="233"/>
      <c r="UIE19" s="232"/>
      <c r="UIF19" s="233"/>
      <c r="UIG19" s="233"/>
      <c r="UIH19" s="233"/>
      <c r="UII19" s="233"/>
      <c r="UIJ19" s="233"/>
      <c r="UIK19" s="233"/>
      <c r="UIL19" s="232"/>
      <c r="UIM19" s="233"/>
      <c r="UIN19" s="233"/>
      <c r="UIO19" s="233"/>
      <c r="UIP19" s="233"/>
      <c r="UIQ19" s="233"/>
      <c r="UIR19" s="233"/>
      <c r="UIS19" s="232"/>
      <c r="UIT19" s="233"/>
      <c r="UIU19" s="233"/>
      <c r="UIV19" s="233"/>
      <c r="UIW19" s="233"/>
      <c r="UIX19" s="233"/>
      <c r="UIY19" s="233"/>
      <c r="UIZ19" s="232"/>
      <c r="UJA19" s="233"/>
      <c r="UJB19" s="233"/>
      <c r="UJC19" s="233"/>
      <c r="UJD19" s="233"/>
      <c r="UJE19" s="233"/>
      <c r="UJF19" s="233"/>
      <c r="UJG19" s="232"/>
      <c r="UJH19" s="233"/>
      <c r="UJI19" s="233"/>
      <c r="UJJ19" s="233"/>
      <c r="UJK19" s="233"/>
      <c r="UJL19" s="233"/>
      <c r="UJM19" s="233"/>
      <c r="UJN19" s="232"/>
      <c r="UJO19" s="233"/>
      <c r="UJP19" s="233"/>
      <c r="UJQ19" s="233"/>
      <c r="UJR19" s="233"/>
      <c r="UJS19" s="233"/>
      <c r="UJT19" s="233"/>
      <c r="UJU19" s="232"/>
      <c r="UJV19" s="233"/>
      <c r="UJW19" s="233"/>
      <c r="UJX19" s="233"/>
      <c r="UJY19" s="233"/>
      <c r="UJZ19" s="233"/>
      <c r="UKA19" s="233"/>
      <c r="UKB19" s="232"/>
      <c r="UKC19" s="233"/>
      <c r="UKD19" s="233"/>
      <c r="UKE19" s="233"/>
      <c r="UKF19" s="233"/>
      <c r="UKG19" s="233"/>
      <c r="UKH19" s="233"/>
      <c r="UKI19" s="232"/>
      <c r="UKJ19" s="233"/>
      <c r="UKK19" s="233"/>
      <c r="UKL19" s="233"/>
      <c r="UKM19" s="233"/>
      <c r="UKN19" s="233"/>
      <c r="UKO19" s="233"/>
      <c r="UKP19" s="232"/>
      <c r="UKQ19" s="233"/>
      <c r="UKR19" s="233"/>
      <c r="UKS19" s="233"/>
      <c r="UKT19" s="233"/>
      <c r="UKU19" s="233"/>
      <c r="UKV19" s="233"/>
      <c r="UKW19" s="232"/>
      <c r="UKX19" s="233"/>
      <c r="UKY19" s="233"/>
      <c r="UKZ19" s="233"/>
      <c r="ULA19" s="233"/>
      <c r="ULB19" s="233"/>
      <c r="ULC19" s="233"/>
      <c r="ULD19" s="232"/>
      <c r="ULE19" s="233"/>
      <c r="ULF19" s="233"/>
      <c r="ULG19" s="233"/>
      <c r="ULH19" s="233"/>
      <c r="ULI19" s="233"/>
      <c r="ULJ19" s="233"/>
      <c r="ULK19" s="232"/>
      <c r="ULL19" s="233"/>
      <c r="ULM19" s="233"/>
      <c r="ULN19" s="233"/>
      <c r="ULO19" s="233"/>
      <c r="ULP19" s="233"/>
      <c r="ULQ19" s="233"/>
      <c r="ULR19" s="232"/>
      <c r="ULS19" s="233"/>
      <c r="ULT19" s="233"/>
      <c r="ULU19" s="233"/>
      <c r="ULV19" s="233"/>
      <c r="ULW19" s="233"/>
      <c r="ULX19" s="233"/>
      <c r="ULY19" s="232"/>
      <c r="ULZ19" s="233"/>
      <c r="UMA19" s="233"/>
      <c r="UMB19" s="233"/>
      <c r="UMC19" s="233"/>
      <c r="UMD19" s="233"/>
      <c r="UME19" s="233"/>
      <c r="UMF19" s="232"/>
      <c r="UMG19" s="233"/>
      <c r="UMH19" s="233"/>
      <c r="UMI19" s="233"/>
      <c r="UMJ19" s="233"/>
      <c r="UMK19" s="233"/>
      <c r="UML19" s="233"/>
      <c r="UMM19" s="232"/>
      <c r="UMN19" s="233"/>
      <c r="UMO19" s="233"/>
      <c r="UMP19" s="233"/>
      <c r="UMQ19" s="233"/>
      <c r="UMR19" s="233"/>
      <c r="UMS19" s="233"/>
      <c r="UMT19" s="232"/>
      <c r="UMU19" s="233"/>
      <c r="UMV19" s="233"/>
      <c r="UMW19" s="233"/>
      <c r="UMX19" s="233"/>
      <c r="UMY19" s="233"/>
      <c r="UMZ19" s="233"/>
      <c r="UNA19" s="232"/>
      <c r="UNB19" s="233"/>
      <c r="UNC19" s="233"/>
      <c r="UND19" s="233"/>
      <c r="UNE19" s="233"/>
      <c r="UNF19" s="233"/>
      <c r="UNG19" s="233"/>
      <c r="UNH19" s="232"/>
      <c r="UNI19" s="233"/>
      <c r="UNJ19" s="233"/>
      <c r="UNK19" s="233"/>
      <c r="UNL19" s="233"/>
      <c r="UNM19" s="233"/>
      <c r="UNN19" s="233"/>
      <c r="UNO19" s="232"/>
      <c r="UNP19" s="233"/>
      <c r="UNQ19" s="233"/>
      <c r="UNR19" s="233"/>
      <c r="UNS19" s="233"/>
      <c r="UNT19" s="233"/>
      <c r="UNU19" s="233"/>
      <c r="UNV19" s="232"/>
      <c r="UNW19" s="233"/>
      <c r="UNX19" s="233"/>
      <c r="UNY19" s="233"/>
      <c r="UNZ19" s="233"/>
      <c r="UOA19" s="233"/>
      <c r="UOB19" s="233"/>
      <c r="UOC19" s="232"/>
      <c r="UOD19" s="233"/>
      <c r="UOE19" s="233"/>
      <c r="UOF19" s="233"/>
      <c r="UOG19" s="233"/>
      <c r="UOH19" s="233"/>
      <c r="UOI19" s="233"/>
      <c r="UOJ19" s="232"/>
      <c r="UOK19" s="233"/>
      <c r="UOL19" s="233"/>
      <c r="UOM19" s="233"/>
      <c r="UON19" s="233"/>
      <c r="UOO19" s="233"/>
      <c r="UOP19" s="233"/>
      <c r="UOQ19" s="232"/>
      <c r="UOR19" s="233"/>
      <c r="UOS19" s="233"/>
      <c r="UOT19" s="233"/>
      <c r="UOU19" s="233"/>
      <c r="UOV19" s="233"/>
      <c r="UOW19" s="233"/>
      <c r="UOX19" s="232"/>
      <c r="UOY19" s="233"/>
      <c r="UOZ19" s="233"/>
      <c r="UPA19" s="233"/>
      <c r="UPB19" s="233"/>
      <c r="UPC19" s="233"/>
      <c r="UPD19" s="233"/>
      <c r="UPE19" s="232"/>
      <c r="UPF19" s="233"/>
      <c r="UPG19" s="233"/>
      <c r="UPH19" s="233"/>
      <c r="UPI19" s="233"/>
      <c r="UPJ19" s="233"/>
      <c r="UPK19" s="233"/>
      <c r="UPL19" s="232"/>
      <c r="UPM19" s="233"/>
      <c r="UPN19" s="233"/>
      <c r="UPO19" s="233"/>
      <c r="UPP19" s="233"/>
      <c r="UPQ19" s="233"/>
      <c r="UPR19" s="233"/>
      <c r="UPS19" s="232"/>
      <c r="UPT19" s="233"/>
      <c r="UPU19" s="233"/>
      <c r="UPV19" s="233"/>
      <c r="UPW19" s="233"/>
      <c r="UPX19" s="233"/>
      <c r="UPY19" s="233"/>
      <c r="UPZ19" s="232"/>
      <c r="UQA19" s="233"/>
      <c r="UQB19" s="233"/>
      <c r="UQC19" s="233"/>
      <c r="UQD19" s="233"/>
      <c r="UQE19" s="233"/>
      <c r="UQF19" s="233"/>
      <c r="UQG19" s="232"/>
      <c r="UQH19" s="233"/>
      <c r="UQI19" s="233"/>
      <c r="UQJ19" s="233"/>
      <c r="UQK19" s="233"/>
      <c r="UQL19" s="233"/>
      <c r="UQM19" s="233"/>
      <c r="UQN19" s="232"/>
      <c r="UQO19" s="233"/>
      <c r="UQP19" s="233"/>
      <c r="UQQ19" s="233"/>
      <c r="UQR19" s="233"/>
      <c r="UQS19" s="233"/>
      <c r="UQT19" s="233"/>
      <c r="UQU19" s="232"/>
      <c r="UQV19" s="233"/>
      <c r="UQW19" s="233"/>
      <c r="UQX19" s="233"/>
      <c r="UQY19" s="233"/>
      <c r="UQZ19" s="233"/>
      <c r="URA19" s="233"/>
      <c r="URB19" s="232"/>
      <c r="URC19" s="233"/>
      <c r="URD19" s="233"/>
      <c r="URE19" s="233"/>
      <c r="URF19" s="233"/>
      <c r="URG19" s="233"/>
      <c r="URH19" s="233"/>
      <c r="URI19" s="232"/>
      <c r="URJ19" s="233"/>
      <c r="URK19" s="233"/>
      <c r="URL19" s="233"/>
      <c r="URM19" s="233"/>
      <c r="URN19" s="233"/>
      <c r="URO19" s="233"/>
      <c r="URP19" s="232"/>
      <c r="URQ19" s="233"/>
      <c r="URR19" s="233"/>
      <c r="URS19" s="233"/>
      <c r="URT19" s="233"/>
      <c r="URU19" s="233"/>
      <c r="URV19" s="233"/>
      <c r="URW19" s="232"/>
      <c r="URX19" s="233"/>
      <c r="URY19" s="233"/>
      <c r="URZ19" s="233"/>
      <c r="USA19" s="233"/>
      <c r="USB19" s="233"/>
      <c r="USC19" s="233"/>
      <c r="USD19" s="232"/>
      <c r="USE19" s="233"/>
      <c r="USF19" s="233"/>
      <c r="USG19" s="233"/>
      <c r="USH19" s="233"/>
      <c r="USI19" s="233"/>
      <c r="USJ19" s="233"/>
      <c r="USK19" s="232"/>
      <c r="USL19" s="233"/>
      <c r="USM19" s="233"/>
      <c r="USN19" s="233"/>
      <c r="USO19" s="233"/>
      <c r="USP19" s="233"/>
      <c r="USQ19" s="233"/>
      <c r="USR19" s="232"/>
      <c r="USS19" s="233"/>
      <c r="UST19" s="233"/>
      <c r="USU19" s="233"/>
      <c r="USV19" s="233"/>
      <c r="USW19" s="233"/>
      <c r="USX19" s="233"/>
      <c r="USY19" s="232"/>
      <c r="USZ19" s="233"/>
      <c r="UTA19" s="233"/>
      <c r="UTB19" s="233"/>
      <c r="UTC19" s="233"/>
      <c r="UTD19" s="233"/>
      <c r="UTE19" s="233"/>
      <c r="UTF19" s="232"/>
      <c r="UTG19" s="233"/>
      <c r="UTH19" s="233"/>
      <c r="UTI19" s="233"/>
      <c r="UTJ19" s="233"/>
      <c r="UTK19" s="233"/>
      <c r="UTL19" s="233"/>
      <c r="UTM19" s="232"/>
      <c r="UTN19" s="233"/>
      <c r="UTO19" s="233"/>
      <c r="UTP19" s="233"/>
      <c r="UTQ19" s="233"/>
      <c r="UTR19" s="233"/>
      <c r="UTS19" s="233"/>
      <c r="UTT19" s="232"/>
      <c r="UTU19" s="233"/>
      <c r="UTV19" s="233"/>
      <c r="UTW19" s="233"/>
      <c r="UTX19" s="233"/>
      <c r="UTY19" s="233"/>
      <c r="UTZ19" s="233"/>
      <c r="UUA19" s="232"/>
      <c r="UUB19" s="233"/>
      <c r="UUC19" s="233"/>
      <c r="UUD19" s="233"/>
      <c r="UUE19" s="233"/>
      <c r="UUF19" s="233"/>
      <c r="UUG19" s="233"/>
      <c r="UUH19" s="232"/>
      <c r="UUI19" s="233"/>
      <c r="UUJ19" s="233"/>
      <c r="UUK19" s="233"/>
      <c r="UUL19" s="233"/>
      <c r="UUM19" s="233"/>
      <c r="UUN19" s="233"/>
      <c r="UUO19" s="232"/>
      <c r="UUP19" s="233"/>
      <c r="UUQ19" s="233"/>
      <c r="UUR19" s="233"/>
      <c r="UUS19" s="233"/>
      <c r="UUT19" s="233"/>
      <c r="UUU19" s="233"/>
      <c r="UUV19" s="232"/>
      <c r="UUW19" s="233"/>
      <c r="UUX19" s="233"/>
      <c r="UUY19" s="233"/>
      <c r="UUZ19" s="233"/>
      <c r="UVA19" s="233"/>
      <c r="UVB19" s="233"/>
      <c r="UVC19" s="232"/>
      <c r="UVD19" s="233"/>
      <c r="UVE19" s="233"/>
      <c r="UVF19" s="233"/>
      <c r="UVG19" s="233"/>
      <c r="UVH19" s="233"/>
      <c r="UVI19" s="233"/>
      <c r="UVJ19" s="232"/>
      <c r="UVK19" s="233"/>
      <c r="UVL19" s="233"/>
      <c r="UVM19" s="233"/>
      <c r="UVN19" s="233"/>
      <c r="UVO19" s="233"/>
      <c r="UVP19" s="233"/>
      <c r="UVQ19" s="232"/>
      <c r="UVR19" s="233"/>
      <c r="UVS19" s="233"/>
      <c r="UVT19" s="233"/>
      <c r="UVU19" s="233"/>
      <c r="UVV19" s="233"/>
      <c r="UVW19" s="233"/>
      <c r="UVX19" s="232"/>
      <c r="UVY19" s="233"/>
      <c r="UVZ19" s="233"/>
      <c r="UWA19" s="233"/>
      <c r="UWB19" s="233"/>
      <c r="UWC19" s="233"/>
      <c r="UWD19" s="233"/>
      <c r="UWE19" s="232"/>
      <c r="UWF19" s="233"/>
      <c r="UWG19" s="233"/>
      <c r="UWH19" s="233"/>
      <c r="UWI19" s="233"/>
      <c r="UWJ19" s="233"/>
      <c r="UWK19" s="233"/>
      <c r="UWL19" s="232"/>
      <c r="UWM19" s="233"/>
      <c r="UWN19" s="233"/>
      <c r="UWO19" s="233"/>
      <c r="UWP19" s="233"/>
      <c r="UWQ19" s="233"/>
      <c r="UWR19" s="233"/>
      <c r="UWS19" s="232"/>
      <c r="UWT19" s="233"/>
      <c r="UWU19" s="233"/>
      <c r="UWV19" s="233"/>
      <c r="UWW19" s="233"/>
      <c r="UWX19" s="233"/>
      <c r="UWY19" s="233"/>
      <c r="UWZ19" s="232"/>
      <c r="UXA19" s="233"/>
      <c r="UXB19" s="233"/>
      <c r="UXC19" s="233"/>
      <c r="UXD19" s="233"/>
      <c r="UXE19" s="233"/>
      <c r="UXF19" s="233"/>
      <c r="UXG19" s="232"/>
      <c r="UXH19" s="233"/>
      <c r="UXI19" s="233"/>
      <c r="UXJ19" s="233"/>
      <c r="UXK19" s="233"/>
      <c r="UXL19" s="233"/>
      <c r="UXM19" s="233"/>
      <c r="UXN19" s="232"/>
      <c r="UXO19" s="233"/>
      <c r="UXP19" s="233"/>
      <c r="UXQ19" s="233"/>
      <c r="UXR19" s="233"/>
      <c r="UXS19" s="233"/>
      <c r="UXT19" s="233"/>
      <c r="UXU19" s="232"/>
      <c r="UXV19" s="233"/>
      <c r="UXW19" s="233"/>
      <c r="UXX19" s="233"/>
      <c r="UXY19" s="233"/>
      <c r="UXZ19" s="233"/>
      <c r="UYA19" s="233"/>
      <c r="UYB19" s="232"/>
      <c r="UYC19" s="233"/>
      <c r="UYD19" s="233"/>
      <c r="UYE19" s="233"/>
      <c r="UYF19" s="233"/>
      <c r="UYG19" s="233"/>
      <c r="UYH19" s="233"/>
      <c r="UYI19" s="232"/>
      <c r="UYJ19" s="233"/>
      <c r="UYK19" s="233"/>
      <c r="UYL19" s="233"/>
      <c r="UYM19" s="233"/>
      <c r="UYN19" s="233"/>
      <c r="UYO19" s="233"/>
      <c r="UYP19" s="232"/>
      <c r="UYQ19" s="233"/>
      <c r="UYR19" s="233"/>
      <c r="UYS19" s="233"/>
      <c r="UYT19" s="233"/>
      <c r="UYU19" s="233"/>
      <c r="UYV19" s="233"/>
      <c r="UYW19" s="232"/>
      <c r="UYX19" s="233"/>
      <c r="UYY19" s="233"/>
      <c r="UYZ19" s="233"/>
      <c r="UZA19" s="233"/>
      <c r="UZB19" s="233"/>
      <c r="UZC19" s="233"/>
      <c r="UZD19" s="232"/>
      <c r="UZE19" s="233"/>
      <c r="UZF19" s="233"/>
      <c r="UZG19" s="233"/>
      <c r="UZH19" s="233"/>
      <c r="UZI19" s="233"/>
      <c r="UZJ19" s="233"/>
      <c r="UZK19" s="232"/>
      <c r="UZL19" s="233"/>
      <c r="UZM19" s="233"/>
      <c r="UZN19" s="233"/>
      <c r="UZO19" s="233"/>
      <c r="UZP19" s="233"/>
      <c r="UZQ19" s="233"/>
      <c r="UZR19" s="232"/>
      <c r="UZS19" s="233"/>
      <c r="UZT19" s="233"/>
      <c r="UZU19" s="233"/>
      <c r="UZV19" s="233"/>
      <c r="UZW19" s="233"/>
      <c r="UZX19" s="233"/>
      <c r="UZY19" s="232"/>
      <c r="UZZ19" s="233"/>
      <c r="VAA19" s="233"/>
      <c r="VAB19" s="233"/>
      <c r="VAC19" s="233"/>
      <c r="VAD19" s="233"/>
      <c r="VAE19" s="233"/>
      <c r="VAF19" s="232"/>
      <c r="VAG19" s="233"/>
      <c r="VAH19" s="233"/>
      <c r="VAI19" s="233"/>
      <c r="VAJ19" s="233"/>
      <c r="VAK19" s="233"/>
      <c r="VAL19" s="233"/>
      <c r="VAM19" s="232"/>
      <c r="VAN19" s="233"/>
      <c r="VAO19" s="233"/>
      <c r="VAP19" s="233"/>
      <c r="VAQ19" s="233"/>
      <c r="VAR19" s="233"/>
      <c r="VAS19" s="233"/>
      <c r="VAT19" s="232"/>
      <c r="VAU19" s="233"/>
      <c r="VAV19" s="233"/>
      <c r="VAW19" s="233"/>
      <c r="VAX19" s="233"/>
      <c r="VAY19" s="233"/>
      <c r="VAZ19" s="233"/>
      <c r="VBA19" s="232"/>
      <c r="VBB19" s="233"/>
      <c r="VBC19" s="233"/>
      <c r="VBD19" s="233"/>
      <c r="VBE19" s="233"/>
      <c r="VBF19" s="233"/>
      <c r="VBG19" s="233"/>
      <c r="VBH19" s="232"/>
      <c r="VBI19" s="233"/>
      <c r="VBJ19" s="233"/>
      <c r="VBK19" s="233"/>
      <c r="VBL19" s="233"/>
      <c r="VBM19" s="233"/>
      <c r="VBN19" s="233"/>
      <c r="VBO19" s="232"/>
      <c r="VBP19" s="233"/>
      <c r="VBQ19" s="233"/>
      <c r="VBR19" s="233"/>
      <c r="VBS19" s="233"/>
      <c r="VBT19" s="233"/>
      <c r="VBU19" s="233"/>
      <c r="VBV19" s="232"/>
      <c r="VBW19" s="233"/>
      <c r="VBX19" s="233"/>
      <c r="VBY19" s="233"/>
      <c r="VBZ19" s="233"/>
      <c r="VCA19" s="233"/>
      <c r="VCB19" s="233"/>
      <c r="VCC19" s="232"/>
      <c r="VCD19" s="233"/>
      <c r="VCE19" s="233"/>
      <c r="VCF19" s="233"/>
      <c r="VCG19" s="233"/>
      <c r="VCH19" s="233"/>
      <c r="VCI19" s="233"/>
      <c r="VCJ19" s="232"/>
      <c r="VCK19" s="233"/>
      <c r="VCL19" s="233"/>
      <c r="VCM19" s="233"/>
      <c r="VCN19" s="233"/>
      <c r="VCO19" s="233"/>
      <c r="VCP19" s="233"/>
      <c r="VCQ19" s="232"/>
      <c r="VCR19" s="233"/>
      <c r="VCS19" s="233"/>
      <c r="VCT19" s="233"/>
      <c r="VCU19" s="233"/>
      <c r="VCV19" s="233"/>
      <c r="VCW19" s="233"/>
      <c r="VCX19" s="232"/>
      <c r="VCY19" s="233"/>
      <c r="VCZ19" s="233"/>
      <c r="VDA19" s="233"/>
      <c r="VDB19" s="233"/>
      <c r="VDC19" s="233"/>
      <c r="VDD19" s="233"/>
      <c r="VDE19" s="232"/>
      <c r="VDF19" s="233"/>
      <c r="VDG19" s="233"/>
      <c r="VDH19" s="233"/>
      <c r="VDI19" s="233"/>
      <c r="VDJ19" s="233"/>
      <c r="VDK19" s="233"/>
      <c r="VDL19" s="232"/>
      <c r="VDM19" s="233"/>
      <c r="VDN19" s="233"/>
      <c r="VDO19" s="233"/>
      <c r="VDP19" s="233"/>
      <c r="VDQ19" s="233"/>
      <c r="VDR19" s="233"/>
      <c r="VDS19" s="232"/>
      <c r="VDT19" s="233"/>
      <c r="VDU19" s="233"/>
      <c r="VDV19" s="233"/>
      <c r="VDW19" s="233"/>
      <c r="VDX19" s="233"/>
      <c r="VDY19" s="233"/>
      <c r="VDZ19" s="232"/>
      <c r="VEA19" s="233"/>
      <c r="VEB19" s="233"/>
      <c r="VEC19" s="233"/>
      <c r="VED19" s="233"/>
      <c r="VEE19" s="233"/>
      <c r="VEF19" s="233"/>
      <c r="VEG19" s="232"/>
      <c r="VEH19" s="233"/>
      <c r="VEI19" s="233"/>
      <c r="VEJ19" s="233"/>
      <c r="VEK19" s="233"/>
      <c r="VEL19" s="233"/>
      <c r="VEM19" s="233"/>
      <c r="VEN19" s="232"/>
      <c r="VEO19" s="233"/>
      <c r="VEP19" s="233"/>
      <c r="VEQ19" s="233"/>
      <c r="VER19" s="233"/>
      <c r="VES19" s="233"/>
      <c r="VET19" s="233"/>
      <c r="VEU19" s="232"/>
      <c r="VEV19" s="233"/>
      <c r="VEW19" s="233"/>
      <c r="VEX19" s="233"/>
      <c r="VEY19" s="233"/>
      <c r="VEZ19" s="233"/>
      <c r="VFA19" s="233"/>
      <c r="VFB19" s="232"/>
      <c r="VFC19" s="233"/>
      <c r="VFD19" s="233"/>
      <c r="VFE19" s="233"/>
      <c r="VFF19" s="233"/>
      <c r="VFG19" s="233"/>
      <c r="VFH19" s="233"/>
      <c r="VFI19" s="232"/>
      <c r="VFJ19" s="233"/>
      <c r="VFK19" s="233"/>
      <c r="VFL19" s="233"/>
      <c r="VFM19" s="233"/>
      <c r="VFN19" s="233"/>
      <c r="VFO19" s="233"/>
      <c r="VFP19" s="232"/>
      <c r="VFQ19" s="233"/>
      <c r="VFR19" s="233"/>
      <c r="VFS19" s="233"/>
      <c r="VFT19" s="233"/>
      <c r="VFU19" s="233"/>
      <c r="VFV19" s="233"/>
      <c r="VFW19" s="232"/>
      <c r="VFX19" s="233"/>
      <c r="VFY19" s="233"/>
      <c r="VFZ19" s="233"/>
      <c r="VGA19" s="233"/>
      <c r="VGB19" s="233"/>
      <c r="VGC19" s="233"/>
      <c r="VGD19" s="232"/>
      <c r="VGE19" s="233"/>
      <c r="VGF19" s="233"/>
      <c r="VGG19" s="233"/>
      <c r="VGH19" s="233"/>
      <c r="VGI19" s="233"/>
      <c r="VGJ19" s="233"/>
      <c r="VGK19" s="232"/>
      <c r="VGL19" s="233"/>
      <c r="VGM19" s="233"/>
      <c r="VGN19" s="233"/>
      <c r="VGO19" s="233"/>
      <c r="VGP19" s="233"/>
      <c r="VGQ19" s="233"/>
      <c r="VGR19" s="232"/>
      <c r="VGS19" s="233"/>
      <c r="VGT19" s="233"/>
      <c r="VGU19" s="233"/>
      <c r="VGV19" s="233"/>
      <c r="VGW19" s="233"/>
      <c r="VGX19" s="233"/>
      <c r="VGY19" s="232"/>
      <c r="VGZ19" s="233"/>
      <c r="VHA19" s="233"/>
      <c r="VHB19" s="233"/>
      <c r="VHC19" s="233"/>
      <c r="VHD19" s="233"/>
      <c r="VHE19" s="233"/>
      <c r="VHF19" s="232"/>
      <c r="VHG19" s="233"/>
      <c r="VHH19" s="233"/>
      <c r="VHI19" s="233"/>
      <c r="VHJ19" s="233"/>
      <c r="VHK19" s="233"/>
      <c r="VHL19" s="233"/>
      <c r="VHM19" s="232"/>
      <c r="VHN19" s="233"/>
      <c r="VHO19" s="233"/>
      <c r="VHP19" s="233"/>
      <c r="VHQ19" s="233"/>
      <c r="VHR19" s="233"/>
      <c r="VHS19" s="233"/>
      <c r="VHT19" s="232"/>
      <c r="VHU19" s="233"/>
      <c r="VHV19" s="233"/>
      <c r="VHW19" s="233"/>
      <c r="VHX19" s="233"/>
      <c r="VHY19" s="233"/>
      <c r="VHZ19" s="233"/>
      <c r="VIA19" s="232"/>
      <c r="VIB19" s="233"/>
      <c r="VIC19" s="233"/>
      <c r="VID19" s="233"/>
      <c r="VIE19" s="233"/>
      <c r="VIF19" s="233"/>
      <c r="VIG19" s="233"/>
      <c r="VIH19" s="232"/>
      <c r="VII19" s="233"/>
      <c r="VIJ19" s="233"/>
      <c r="VIK19" s="233"/>
      <c r="VIL19" s="233"/>
      <c r="VIM19" s="233"/>
      <c r="VIN19" s="233"/>
      <c r="VIO19" s="232"/>
      <c r="VIP19" s="233"/>
      <c r="VIQ19" s="233"/>
      <c r="VIR19" s="233"/>
      <c r="VIS19" s="233"/>
      <c r="VIT19" s="233"/>
      <c r="VIU19" s="233"/>
      <c r="VIV19" s="232"/>
      <c r="VIW19" s="233"/>
      <c r="VIX19" s="233"/>
      <c r="VIY19" s="233"/>
      <c r="VIZ19" s="233"/>
      <c r="VJA19" s="233"/>
      <c r="VJB19" s="233"/>
      <c r="VJC19" s="232"/>
      <c r="VJD19" s="233"/>
      <c r="VJE19" s="233"/>
      <c r="VJF19" s="233"/>
      <c r="VJG19" s="233"/>
      <c r="VJH19" s="233"/>
      <c r="VJI19" s="233"/>
      <c r="VJJ19" s="232"/>
      <c r="VJK19" s="233"/>
      <c r="VJL19" s="233"/>
      <c r="VJM19" s="233"/>
      <c r="VJN19" s="233"/>
      <c r="VJO19" s="233"/>
      <c r="VJP19" s="233"/>
      <c r="VJQ19" s="232"/>
      <c r="VJR19" s="233"/>
      <c r="VJS19" s="233"/>
      <c r="VJT19" s="233"/>
      <c r="VJU19" s="233"/>
      <c r="VJV19" s="233"/>
      <c r="VJW19" s="233"/>
      <c r="VJX19" s="232"/>
      <c r="VJY19" s="233"/>
      <c r="VJZ19" s="233"/>
      <c r="VKA19" s="233"/>
      <c r="VKB19" s="233"/>
      <c r="VKC19" s="233"/>
      <c r="VKD19" s="233"/>
      <c r="VKE19" s="232"/>
      <c r="VKF19" s="233"/>
      <c r="VKG19" s="233"/>
      <c r="VKH19" s="233"/>
      <c r="VKI19" s="233"/>
      <c r="VKJ19" s="233"/>
      <c r="VKK19" s="233"/>
      <c r="VKL19" s="232"/>
      <c r="VKM19" s="233"/>
      <c r="VKN19" s="233"/>
      <c r="VKO19" s="233"/>
      <c r="VKP19" s="233"/>
      <c r="VKQ19" s="233"/>
      <c r="VKR19" s="233"/>
      <c r="VKS19" s="232"/>
      <c r="VKT19" s="233"/>
      <c r="VKU19" s="233"/>
      <c r="VKV19" s="233"/>
      <c r="VKW19" s="233"/>
      <c r="VKX19" s="233"/>
      <c r="VKY19" s="233"/>
      <c r="VKZ19" s="232"/>
      <c r="VLA19" s="233"/>
      <c r="VLB19" s="233"/>
      <c r="VLC19" s="233"/>
      <c r="VLD19" s="233"/>
      <c r="VLE19" s="233"/>
      <c r="VLF19" s="233"/>
      <c r="VLG19" s="232"/>
      <c r="VLH19" s="233"/>
      <c r="VLI19" s="233"/>
      <c r="VLJ19" s="233"/>
      <c r="VLK19" s="233"/>
      <c r="VLL19" s="233"/>
      <c r="VLM19" s="233"/>
      <c r="VLN19" s="232"/>
      <c r="VLO19" s="233"/>
      <c r="VLP19" s="233"/>
      <c r="VLQ19" s="233"/>
      <c r="VLR19" s="233"/>
      <c r="VLS19" s="233"/>
      <c r="VLT19" s="233"/>
      <c r="VLU19" s="232"/>
      <c r="VLV19" s="233"/>
      <c r="VLW19" s="233"/>
      <c r="VLX19" s="233"/>
      <c r="VLY19" s="233"/>
      <c r="VLZ19" s="233"/>
      <c r="VMA19" s="233"/>
      <c r="VMB19" s="232"/>
      <c r="VMC19" s="233"/>
      <c r="VMD19" s="233"/>
      <c r="VME19" s="233"/>
      <c r="VMF19" s="233"/>
      <c r="VMG19" s="233"/>
      <c r="VMH19" s="233"/>
      <c r="VMI19" s="232"/>
      <c r="VMJ19" s="233"/>
      <c r="VMK19" s="233"/>
      <c r="VML19" s="233"/>
      <c r="VMM19" s="233"/>
      <c r="VMN19" s="233"/>
      <c r="VMO19" s="233"/>
      <c r="VMP19" s="232"/>
      <c r="VMQ19" s="233"/>
      <c r="VMR19" s="233"/>
      <c r="VMS19" s="233"/>
      <c r="VMT19" s="233"/>
      <c r="VMU19" s="233"/>
      <c r="VMV19" s="233"/>
      <c r="VMW19" s="232"/>
      <c r="VMX19" s="233"/>
      <c r="VMY19" s="233"/>
      <c r="VMZ19" s="233"/>
      <c r="VNA19" s="233"/>
      <c r="VNB19" s="233"/>
      <c r="VNC19" s="233"/>
      <c r="VND19" s="232"/>
      <c r="VNE19" s="233"/>
      <c r="VNF19" s="233"/>
      <c r="VNG19" s="233"/>
      <c r="VNH19" s="233"/>
      <c r="VNI19" s="233"/>
      <c r="VNJ19" s="233"/>
      <c r="VNK19" s="232"/>
      <c r="VNL19" s="233"/>
      <c r="VNM19" s="233"/>
      <c r="VNN19" s="233"/>
      <c r="VNO19" s="233"/>
      <c r="VNP19" s="233"/>
      <c r="VNQ19" s="233"/>
      <c r="VNR19" s="232"/>
      <c r="VNS19" s="233"/>
      <c r="VNT19" s="233"/>
      <c r="VNU19" s="233"/>
      <c r="VNV19" s="233"/>
      <c r="VNW19" s="233"/>
      <c r="VNX19" s="233"/>
      <c r="VNY19" s="232"/>
      <c r="VNZ19" s="233"/>
      <c r="VOA19" s="233"/>
      <c r="VOB19" s="233"/>
      <c r="VOC19" s="233"/>
      <c r="VOD19" s="233"/>
      <c r="VOE19" s="233"/>
      <c r="VOF19" s="232"/>
      <c r="VOG19" s="233"/>
      <c r="VOH19" s="233"/>
      <c r="VOI19" s="233"/>
      <c r="VOJ19" s="233"/>
      <c r="VOK19" s="233"/>
      <c r="VOL19" s="233"/>
      <c r="VOM19" s="232"/>
      <c r="VON19" s="233"/>
      <c r="VOO19" s="233"/>
      <c r="VOP19" s="233"/>
      <c r="VOQ19" s="233"/>
      <c r="VOR19" s="233"/>
      <c r="VOS19" s="233"/>
      <c r="VOT19" s="232"/>
      <c r="VOU19" s="233"/>
      <c r="VOV19" s="233"/>
      <c r="VOW19" s="233"/>
      <c r="VOX19" s="233"/>
      <c r="VOY19" s="233"/>
      <c r="VOZ19" s="233"/>
      <c r="VPA19" s="232"/>
      <c r="VPB19" s="233"/>
      <c r="VPC19" s="233"/>
      <c r="VPD19" s="233"/>
      <c r="VPE19" s="233"/>
      <c r="VPF19" s="233"/>
      <c r="VPG19" s="233"/>
      <c r="VPH19" s="232"/>
      <c r="VPI19" s="233"/>
      <c r="VPJ19" s="233"/>
      <c r="VPK19" s="233"/>
      <c r="VPL19" s="233"/>
      <c r="VPM19" s="233"/>
      <c r="VPN19" s="233"/>
      <c r="VPO19" s="232"/>
      <c r="VPP19" s="233"/>
      <c r="VPQ19" s="233"/>
      <c r="VPR19" s="233"/>
      <c r="VPS19" s="233"/>
      <c r="VPT19" s="233"/>
      <c r="VPU19" s="233"/>
      <c r="VPV19" s="232"/>
      <c r="VPW19" s="233"/>
      <c r="VPX19" s="233"/>
      <c r="VPY19" s="233"/>
      <c r="VPZ19" s="233"/>
      <c r="VQA19" s="233"/>
      <c r="VQB19" s="233"/>
      <c r="VQC19" s="232"/>
      <c r="VQD19" s="233"/>
      <c r="VQE19" s="233"/>
      <c r="VQF19" s="233"/>
      <c r="VQG19" s="233"/>
      <c r="VQH19" s="233"/>
      <c r="VQI19" s="233"/>
      <c r="VQJ19" s="232"/>
      <c r="VQK19" s="233"/>
      <c r="VQL19" s="233"/>
      <c r="VQM19" s="233"/>
      <c r="VQN19" s="233"/>
      <c r="VQO19" s="233"/>
      <c r="VQP19" s="233"/>
      <c r="VQQ19" s="232"/>
      <c r="VQR19" s="233"/>
      <c r="VQS19" s="233"/>
      <c r="VQT19" s="233"/>
      <c r="VQU19" s="233"/>
      <c r="VQV19" s="233"/>
      <c r="VQW19" s="233"/>
      <c r="VQX19" s="232"/>
      <c r="VQY19" s="233"/>
      <c r="VQZ19" s="233"/>
      <c r="VRA19" s="233"/>
      <c r="VRB19" s="233"/>
      <c r="VRC19" s="233"/>
      <c r="VRD19" s="233"/>
      <c r="VRE19" s="232"/>
      <c r="VRF19" s="233"/>
      <c r="VRG19" s="233"/>
      <c r="VRH19" s="233"/>
      <c r="VRI19" s="233"/>
      <c r="VRJ19" s="233"/>
      <c r="VRK19" s="233"/>
      <c r="VRL19" s="232"/>
      <c r="VRM19" s="233"/>
      <c r="VRN19" s="233"/>
      <c r="VRO19" s="233"/>
      <c r="VRP19" s="233"/>
      <c r="VRQ19" s="233"/>
      <c r="VRR19" s="233"/>
      <c r="VRS19" s="232"/>
      <c r="VRT19" s="233"/>
      <c r="VRU19" s="233"/>
      <c r="VRV19" s="233"/>
      <c r="VRW19" s="233"/>
      <c r="VRX19" s="233"/>
      <c r="VRY19" s="233"/>
      <c r="VRZ19" s="232"/>
      <c r="VSA19" s="233"/>
      <c r="VSB19" s="233"/>
      <c r="VSC19" s="233"/>
      <c r="VSD19" s="233"/>
      <c r="VSE19" s="233"/>
      <c r="VSF19" s="233"/>
      <c r="VSG19" s="232"/>
      <c r="VSH19" s="233"/>
      <c r="VSI19" s="233"/>
      <c r="VSJ19" s="233"/>
      <c r="VSK19" s="233"/>
      <c r="VSL19" s="233"/>
      <c r="VSM19" s="233"/>
      <c r="VSN19" s="232"/>
      <c r="VSO19" s="233"/>
      <c r="VSP19" s="233"/>
      <c r="VSQ19" s="233"/>
      <c r="VSR19" s="233"/>
      <c r="VSS19" s="233"/>
      <c r="VST19" s="233"/>
      <c r="VSU19" s="232"/>
      <c r="VSV19" s="233"/>
      <c r="VSW19" s="233"/>
      <c r="VSX19" s="233"/>
      <c r="VSY19" s="233"/>
      <c r="VSZ19" s="233"/>
      <c r="VTA19" s="233"/>
      <c r="VTB19" s="232"/>
      <c r="VTC19" s="233"/>
      <c r="VTD19" s="233"/>
      <c r="VTE19" s="233"/>
      <c r="VTF19" s="233"/>
      <c r="VTG19" s="233"/>
      <c r="VTH19" s="233"/>
      <c r="VTI19" s="232"/>
      <c r="VTJ19" s="233"/>
      <c r="VTK19" s="233"/>
      <c r="VTL19" s="233"/>
      <c r="VTM19" s="233"/>
      <c r="VTN19" s="233"/>
      <c r="VTO19" s="233"/>
      <c r="VTP19" s="232"/>
      <c r="VTQ19" s="233"/>
      <c r="VTR19" s="233"/>
      <c r="VTS19" s="233"/>
      <c r="VTT19" s="233"/>
      <c r="VTU19" s="233"/>
      <c r="VTV19" s="233"/>
      <c r="VTW19" s="232"/>
      <c r="VTX19" s="233"/>
      <c r="VTY19" s="233"/>
      <c r="VTZ19" s="233"/>
      <c r="VUA19" s="233"/>
      <c r="VUB19" s="233"/>
      <c r="VUC19" s="233"/>
      <c r="VUD19" s="232"/>
      <c r="VUE19" s="233"/>
      <c r="VUF19" s="233"/>
      <c r="VUG19" s="233"/>
      <c r="VUH19" s="233"/>
      <c r="VUI19" s="233"/>
      <c r="VUJ19" s="233"/>
      <c r="VUK19" s="232"/>
      <c r="VUL19" s="233"/>
      <c r="VUM19" s="233"/>
      <c r="VUN19" s="233"/>
      <c r="VUO19" s="233"/>
      <c r="VUP19" s="233"/>
      <c r="VUQ19" s="233"/>
      <c r="VUR19" s="232"/>
      <c r="VUS19" s="233"/>
      <c r="VUT19" s="233"/>
      <c r="VUU19" s="233"/>
      <c r="VUV19" s="233"/>
      <c r="VUW19" s="233"/>
      <c r="VUX19" s="233"/>
      <c r="VUY19" s="232"/>
      <c r="VUZ19" s="233"/>
      <c r="VVA19" s="233"/>
      <c r="VVB19" s="233"/>
      <c r="VVC19" s="233"/>
      <c r="VVD19" s="233"/>
      <c r="VVE19" s="233"/>
      <c r="VVF19" s="232"/>
      <c r="VVG19" s="233"/>
      <c r="VVH19" s="233"/>
      <c r="VVI19" s="233"/>
      <c r="VVJ19" s="233"/>
      <c r="VVK19" s="233"/>
      <c r="VVL19" s="233"/>
      <c r="VVM19" s="232"/>
      <c r="VVN19" s="233"/>
      <c r="VVO19" s="233"/>
      <c r="VVP19" s="233"/>
      <c r="VVQ19" s="233"/>
      <c r="VVR19" s="233"/>
      <c r="VVS19" s="233"/>
      <c r="VVT19" s="232"/>
      <c r="VVU19" s="233"/>
      <c r="VVV19" s="233"/>
      <c r="VVW19" s="233"/>
      <c r="VVX19" s="233"/>
      <c r="VVY19" s="233"/>
      <c r="VVZ19" s="233"/>
      <c r="VWA19" s="232"/>
      <c r="VWB19" s="233"/>
      <c r="VWC19" s="233"/>
      <c r="VWD19" s="233"/>
      <c r="VWE19" s="233"/>
      <c r="VWF19" s="233"/>
      <c r="VWG19" s="233"/>
      <c r="VWH19" s="232"/>
      <c r="VWI19" s="233"/>
      <c r="VWJ19" s="233"/>
      <c r="VWK19" s="233"/>
      <c r="VWL19" s="233"/>
      <c r="VWM19" s="233"/>
      <c r="VWN19" s="233"/>
      <c r="VWO19" s="232"/>
      <c r="VWP19" s="233"/>
      <c r="VWQ19" s="233"/>
      <c r="VWR19" s="233"/>
      <c r="VWS19" s="233"/>
      <c r="VWT19" s="233"/>
      <c r="VWU19" s="233"/>
      <c r="VWV19" s="232"/>
      <c r="VWW19" s="233"/>
      <c r="VWX19" s="233"/>
      <c r="VWY19" s="233"/>
      <c r="VWZ19" s="233"/>
      <c r="VXA19" s="233"/>
      <c r="VXB19" s="233"/>
      <c r="VXC19" s="232"/>
      <c r="VXD19" s="233"/>
      <c r="VXE19" s="233"/>
      <c r="VXF19" s="233"/>
      <c r="VXG19" s="233"/>
      <c r="VXH19" s="233"/>
      <c r="VXI19" s="233"/>
      <c r="VXJ19" s="232"/>
      <c r="VXK19" s="233"/>
      <c r="VXL19" s="233"/>
      <c r="VXM19" s="233"/>
      <c r="VXN19" s="233"/>
      <c r="VXO19" s="233"/>
      <c r="VXP19" s="233"/>
      <c r="VXQ19" s="232"/>
      <c r="VXR19" s="233"/>
      <c r="VXS19" s="233"/>
      <c r="VXT19" s="233"/>
      <c r="VXU19" s="233"/>
      <c r="VXV19" s="233"/>
      <c r="VXW19" s="233"/>
      <c r="VXX19" s="232"/>
      <c r="VXY19" s="233"/>
      <c r="VXZ19" s="233"/>
      <c r="VYA19" s="233"/>
      <c r="VYB19" s="233"/>
      <c r="VYC19" s="233"/>
      <c r="VYD19" s="233"/>
      <c r="VYE19" s="232"/>
      <c r="VYF19" s="233"/>
      <c r="VYG19" s="233"/>
      <c r="VYH19" s="233"/>
      <c r="VYI19" s="233"/>
      <c r="VYJ19" s="233"/>
      <c r="VYK19" s="233"/>
      <c r="VYL19" s="232"/>
      <c r="VYM19" s="233"/>
      <c r="VYN19" s="233"/>
      <c r="VYO19" s="233"/>
      <c r="VYP19" s="233"/>
      <c r="VYQ19" s="233"/>
      <c r="VYR19" s="233"/>
      <c r="VYS19" s="232"/>
      <c r="VYT19" s="233"/>
      <c r="VYU19" s="233"/>
      <c r="VYV19" s="233"/>
      <c r="VYW19" s="233"/>
      <c r="VYX19" s="233"/>
      <c r="VYY19" s="233"/>
      <c r="VYZ19" s="232"/>
      <c r="VZA19" s="233"/>
      <c r="VZB19" s="233"/>
      <c r="VZC19" s="233"/>
      <c r="VZD19" s="233"/>
      <c r="VZE19" s="233"/>
      <c r="VZF19" s="233"/>
      <c r="VZG19" s="232"/>
      <c r="VZH19" s="233"/>
      <c r="VZI19" s="233"/>
      <c r="VZJ19" s="233"/>
      <c r="VZK19" s="233"/>
      <c r="VZL19" s="233"/>
      <c r="VZM19" s="233"/>
      <c r="VZN19" s="232"/>
      <c r="VZO19" s="233"/>
      <c r="VZP19" s="233"/>
      <c r="VZQ19" s="233"/>
      <c r="VZR19" s="233"/>
      <c r="VZS19" s="233"/>
      <c r="VZT19" s="233"/>
      <c r="VZU19" s="232"/>
      <c r="VZV19" s="233"/>
      <c r="VZW19" s="233"/>
      <c r="VZX19" s="233"/>
      <c r="VZY19" s="233"/>
      <c r="VZZ19" s="233"/>
      <c r="WAA19" s="233"/>
      <c r="WAB19" s="232"/>
      <c r="WAC19" s="233"/>
      <c r="WAD19" s="233"/>
      <c r="WAE19" s="233"/>
      <c r="WAF19" s="233"/>
      <c r="WAG19" s="233"/>
      <c r="WAH19" s="233"/>
      <c r="WAI19" s="232"/>
      <c r="WAJ19" s="233"/>
      <c r="WAK19" s="233"/>
      <c r="WAL19" s="233"/>
      <c r="WAM19" s="233"/>
      <c r="WAN19" s="233"/>
      <c r="WAO19" s="233"/>
      <c r="WAP19" s="232"/>
      <c r="WAQ19" s="233"/>
      <c r="WAR19" s="233"/>
      <c r="WAS19" s="233"/>
      <c r="WAT19" s="233"/>
      <c r="WAU19" s="233"/>
      <c r="WAV19" s="233"/>
      <c r="WAW19" s="232"/>
      <c r="WAX19" s="233"/>
      <c r="WAY19" s="233"/>
      <c r="WAZ19" s="233"/>
      <c r="WBA19" s="233"/>
      <c r="WBB19" s="233"/>
      <c r="WBC19" s="233"/>
      <c r="WBD19" s="232"/>
      <c r="WBE19" s="233"/>
      <c r="WBF19" s="233"/>
      <c r="WBG19" s="233"/>
      <c r="WBH19" s="233"/>
      <c r="WBI19" s="233"/>
      <c r="WBJ19" s="233"/>
      <c r="WBK19" s="232"/>
      <c r="WBL19" s="233"/>
      <c r="WBM19" s="233"/>
      <c r="WBN19" s="233"/>
      <c r="WBO19" s="233"/>
      <c r="WBP19" s="233"/>
      <c r="WBQ19" s="233"/>
      <c r="WBR19" s="232"/>
      <c r="WBS19" s="233"/>
      <c r="WBT19" s="233"/>
      <c r="WBU19" s="233"/>
      <c r="WBV19" s="233"/>
      <c r="WBW19" s="233"/>
      <c r="WBX19" s="233"/>
      <c r="WBY19" s="232"/>
      <c r="WBZ19" s="233"/>
      <c r="WCA19" s="233"/>
      <c r="WCB19" s="233"/>
      <c r="WCC19" s="233"/>
      <c r="WCD19" s="233"/>
      <c r="WCE19" s="233"/>
      <c r="WCF19" s="232"/>
      <c r="WCG19" s="233"/>
      <c r="WCH19" s="233"/>
      <c r="WCI19" s="233"/>
      <c r="WCJ19" s="233"/>
      <c r="WCK19" s="233"/>
      <c r="WCL19" s="233"/>
      <c r="WCM19" s="232"/>
      <c r="WCN19" s="233"/>
      <c r="WCO19" s="233"/>
      <c r="WCP19" s="233"/>
      <c r="WCQ19" s="233"/>
      <c r="WCR19" s="233"/>
      <c r="WCS19" s="233"/>
      <c r="WCT19" s="232"/>
      <c r="WCU19" s="233"/>
      <c r="WCV19" s="233"/>
      <c r="WCW19" s="233"/>
      <c r="WCX19" s="233"/>
      <c r="WCY19" s="233"/>
      <c r="WCZ19" s="233"/>
      <c r="WDA19" s="232"/>
      <c r="WDB19" s="233"/>
      <c r="WDC19" s="233"/>
      <c r="WDD19" s="233"/>
      <c r="WDE19" s="233"/>
      <c r="WDF19" s="233"/>
      <c r="WDG19" s="233"/>
      <c r="WDH19" s="232"/>
      <c r="WDI19" s="233"/>
      <c r="WDJ19" s="233"/>
      <c r="WDK19" s="233"/>
      <c r="WDL19" s="233"/>
      <c r="WDM19" s="233"/>
      <c r="WDN19" s="233"/>
      <c r="WDO19" s="232"/>
      <c r="WDP19" s="233"/>
      <c r="WDQ19" s="233"/>
      <c r="WDR19" s="233"/>
      <c r="WDS19" s="233"/>
      <c r="WDT19" s="233"/>
      <c r="WDU19" s="233"/>
      <c r="WDV19" s="232"/>
      <c r="WDW19" s="233"/>
      <c r="WDX19" s="233"/>
      <c r="WDY19" s="233"/>
      <c r="WDZ19" s="233"/>
      <c r="WEA19" s="233"/>
      <c r="WEB19" s="233"/>
      <c r="WEC19" s="232"/>
      <c r="WED19" s="233"/>
      <c r="WEE19" s="233"/>
      <c r="WEF19" s="233"/>
      <c r="WEG19" s="233"/>
      <c r="WEH19" s="233"/>
      <c r="WEI19" s="233"/>
      <c r="WEJ19" s="232"/>
      <c r="WEK19" s="233"/>
      <c r="WEL19" s="233"/>
      <c r="WEM19" s="233"/>
      <c r="WEN19" s="233"/>
      <c r="WEO19" s="233"/>
      <c r="WEP19" s="233"/>
      <c r="WEQ19" s="232"/>
      <c r="WER19" s="233"/>
      <c r="WES19" s="233"/>
      <c r="WET19" s="233"/>
      <c r="WEU19" s="233"/>
      <c r="WEV19" s="233"/>
      <c r="WEW19" s="233"/>
      <c r="WEX19" s="232"/>
      <c r="WEY19" s="233"/>
      <c r="WEZ19" s="233"/>
      <c r="WFA19" s="233"/>
      <c r="WFB19" s="233"/>
      <c r="WFC19" s="233"/>
      <c r="WFD19" s="233"/>
      <c r="WFE19" s="232"/>
      <c r="WFF19" s="233"/>
      <c r="WFG19" s="233"/>
      <c r="WFH19" s="233"/>
      <c r="WFI19" s="233"/>
      <c r="WFJ19" s="233"/>
      <c r="WFK19" s="233"/>
      <c r="WFL19" s="232"/>
      <c r="WFM19" s="233"/>
      <c r="WFN19" s="233"/>
      <c r="WFO19" s="233"/>
      <c r="WFP19" s="233"/>
      <c r="WFQ19" s="233"/>
      <c r="WFR19" s="233"/>
      <c r="WFS19" s="232"/>
      <c r="WFT19" s="233"/>
      <c r="WFU19" s="233"/>
      <c r="WFV19" s="233"/>
      <c r="WFW19" s="233"/>
      <c r="WFX19" s="233"/>
      <c r="WFY19" s="233"/>
      <c r="WFZ19" s="232"/>
      <c r="WGA19" s="233"/>
      <c r="WGB19" s="233"/>
      <c r="WGC19" s="233"/>
      <c r="WGD19" s="233"/>
      <c r="WGE19" s="233"/>
      <c r="WGF19" s="233"/>
      <c r="WGG19" s="232"/>
      <c r="WGH19" s="233"/>
      <c r="WGI19" s="233"/>
      <c r="WGJ19" s="233"/>
      <c r="WGK19" s="233"/>
      <c r="WGL19" s="233"/>
      <c r="WGM19" s="233"/>
      <c r="WGN19" s="232"/>
      <c r="WGO19" s="233"/>
      <c r="WGP19" s="233"/>
      <c r="WGQ19" s="233"/>
      <c r="WGR19" s="233"/>
      <c r="WGS19" s="233"/>
      <c r="WGT19" s="233"/>
      <c r="WGU19" s="232"/>
      <c r="WGV19" s="233"/>
      <c r="WGW19" s="233"/>
      <c r="WGX19" s="233"/>
      <c r="WGY19" s="233"/>
      <c r="WGZ19" s="233"/>
      <c r="WHA19" s="233"/>
      <c r="WHB19" s="232"/>
      <c r="WHC19" s="233"/>
      <c r="WHD19" s="233"/>
      <c r="WHE19" s="233"/>
      <c r="WHF19" s="233"/>
      <c r="WHG19" s="233"/>
      <c r="WHH19" s="233"/>
      <c r="WHI19" s="232"/>
      <c r="WHJ19" s="233"/>
      <c r="WHK19" s="233"/>
      <c r="WHL19" s="233"/>
      <c r="WHM19" s="233"/>
      <c r="WHN19" s="233"/>
      <c r="WHO19" s="233"/>
      <c r="WHP19" s="232"/>
      <c r="WHQ19" s="233"/>
      <c r="WHR19" s="233"/>
      <c r="WHS19" s="233"/>
      <c r="WHT19" s="233"/>
      <c r="WHU19" s="233"/>
      <c r="WHV19" s="233"/>
      <c r="WHW19" s="232"/>
      <c r="WHX19" s="233"/>
      <c r="WHY19" s="233"/>
      <c r="WHZ19" s="233"/>
      <c r="WIA19" s="233"/>
      <c r="WIB19" s="233"/>
      <c r="WIC19" s="233"/>
      <c r="WID19" s="232"/>
      <c r="WIE19" s="233"/>
      <c r="WIF19" s="233"/>
      <c r="WIG19" s="233"/>
      <c r="WIH19" s="233"/>
      <c r="WII19" s="233"/>
      <c r="WIJ19" s="233"/>
      <c r="WIK19" s="232"/>
      <c r="WIL19" s="233"/>
      <c r="WIM19" s="233"/>
      <c r="WIN19" s="233"/>
      <c r="WIO19" s="233"/>
      <c r="WIP19" s="233"/>
      <c r="WIQ19" s="233"/>
      <c r="WIR19" s="232"/>
      <c r="WIS19" s="233"/>
      <c r="WIT19" s="233"/>
      <c r="WIU19" s="233"/>
      <c r="WIV19" s="233"/>
      <c r="WIW19" s="233"/>
      <c r="WIX19" s="233"/>
      <c r="WIY19" s="232"/>
      <c r="WIZ19" s="233"/>
      <c r="WJA19" s="233"/>
      <c r="WJB19" s="233"/>
      <c r="WJC19" s="233"/>
      <c r="WJD19" s="233"/>
      <c r="WJE19" s="233"/>
      <c r="WJF19" s="232"/>
      <c r="WJG19" s="233"/>
      <c r="WJH19" s="233"/>
      <c r="WJI19" s="233"/>
      <c r="WJJ19" s="233"/>
      <c r="WJK19" s="233"/>
      <c r="WJL19" s="233"/>
      <c r="WJM19" s="232"/>
      <c r="WJN19" s="233"/>
      <c r="WJO19" s="233"/>
      <c r="WJP19" s="233"/>
      <c r="WJQ19" s="233"/>
      <c r="WJR19" s="233"/>
      <c r="WJS19" s="233"/>
      <c r="WJT19" s="232"/>
      <c r="WJU19" s="233"/>
      <c r="WJV19" s="233"/>
      <c r="WJW19" s="233"/>
      <c r="WJX19" s="233"/>
      <c r="WJY19" s="233"/>
      <c r="WJZ19" s="233"/>
      <c r="WKA19" s="232"/>
      <c r="WKB19" s="233"/>
      <c r="WKC19" s="233"/>
      <c r="WKD19" s="233"/>
      <c r="WKE19" s="233"/>
      <c r="WKF19" s="233"/>
      <c r="WKG19" s="233"/>
      <c r="WKH19" s="232"/>
      <c r="WKI19" s="233"/>
      <c r="WKJ19" s="233"/>
      <c r="WKK19" s="233"/>
      <c r="WKL19" s="233"/>
      <c r="WKM19" s="233"/>
      <c r="WKN19" s="233"/>
      <c r="WKO19" s="232"/>
      <c r="WKP19" s="233"/>
      <c r="WKQ19" s="233"/>
      <c r="WKR19" s="233"/>
      <c r="WKS19" s="233"/>
      <c r="WKT19" s="233"/>
      <c r="WKU19" s="233"/>
      <c r="WKV19" s="232"/>
      <c r="WKW19" s="233"/>
      <c r="WKX19" s="233"/>
      <c r="WKY19" s="233"/>
      <c r="WKZ19" s="233"/>
      <c r="WLA19" s="233"/>
      <c r="WLB19" s="233"/>
      <c r="WLC19" s="232"/>
      <c r="WLD19" s="233"/>
      <c r="WLE19" s="233"/>
      <c r="WLF19" s="233"/>
      <c r="WLG19" s="233"/>
      <c r="WLH19" s="233"/>
      <c r="WLI19" s="233"/>
      <c r="WLJ19" s="232"/>
      <c r="WLK19" s="233"/>
      <c r="WLL19" s="233"/>
      <c r="WLM19" s="233"/>
      <c r="WLN19" s="233"/>
      <c r="WLO19" s="233"/>
      <c r="WLP19" s="233"/>
      <c r="WLQ19" s="232"/>
      <c r="WLR19" s="233"/>
      <c r="WLS19" s="233"/>
      <c r="WLT19" s="233"/>
      <c r="WLU19" s="233"/>
      <c r="WLV19" s="233"/>
      <c r="WLW19" s="233"/>
      <c r="WLX19" s="232"/>
      <c r="WLY19" s="233"/>
      <c r="WLZ19" s="233"/>
      <c r="WMA19" s="233"/>
      <c r="WMB19" s="233"/>
      <c r="WMC19" s="233"/>
      <c r="WMD19" s="233"/>
      <c r="WME19" s="232"/>
      <c r="WMF19" s="233"/>
      <c r="WMG19" s="233"/>
      <c r="WMH19" s="233"/>
      <c r="WMI19" s="233"/>
      <c r="WMJ19" s="233"/>
      <c r="WMK19" s="233"/>
      <c r="WML19" s="232"/>
      <c r="WMM19" s="233"/>
      <c r="WMN19" s="233"/>
      <c r="WMO19" s="233"/>
      <c r="WMP19" s="233"/>
      <c r="WMQ19" s="233"/>
      <c r="WMR19" s="233"/>
      <c r="WMS19" s="232"/>
      <c r="WMT19" s="233"/>
      <c r="WMU19" s="233"/>
      <c r="WMV19" s="233"/>
      <c r="WMW19" s="233"/>
      <c r="WMX19" s="233"/>
      <c r="WMY19" s="233"/>
      <c r="WMZ19" s="232"/>
      <c r="WNA19" s="233"/>
      <c r="WNB19" s="233"/>
      <c r="WNC19" s="233"/>
      <c r="WND19" s="233"/>
      <c r="WNE19" s="233"/>
      <c r="WNF19" s="233"/>
      <c r="WNG19" s="232"/>
      <c r="WNH19" s="233"/>
      <c r="WNI19" s="233"/>
      <c r="WNJ19" s="233"/>
      <c r="WNK19" s="233"/>
      <c r="WNL19" s="233"/>
      <c r="WNM19" s="233"/>
      <c r="WNN19" s="232"/>
      <c r="WNO19" s="233"/>
      <c r="WNP19" s="233"/>
      <c r="WNQ19" s="233"/>
      <c r="WNR19" s="233"/>
      <c r="WNS19" s="233"/>
      <c r="WNT19" s="233"/>
      <c r="WNU19" s="232"/>
      <c r="WNV19" s="233"/>
      <c r="WNW19" s="233"/>
      <c r="WNX19" s="233"/>
      <c r="WNY19" s="233"/>
      <c r="WNZ19" s="233"/>
      <c r="WOA19" s="233"/>
      <c r="WOB19" s="232"/>
      <c r="WOC19" s="233"/>
      <c r="WOD19" s="233"/>
      <c r="WOE19" s="233"/>
      <c r="WOF19" s="233"/>
      <c r="WOG19" s="233"/>
      <c r="WOH19" s="233"/>
      <c r="WOI19" s="232"/>
      <c r="WOJ19" s="233"/>
      <c r="WOK19" s="233"/>
      <c r="WOL19" s="233"/>
      <c r="WOM19" s="233"/>
      <c r="WON19" s="233"/>
      <c r="WOO19" s="233"/>
      <c r="WOP19" s="232"/>
      <c r="WOQ19" s="233"/>
      <c r="WOR19" s="233"/>
      <c r="WOS19" s="233"/>
      <c r="WOT19" s="233"/>
      <c r="WOU19" s="233"/>
      <c r="WOV19" s="233"/>
      <c r="WOW19" s="232"/>
      <c r="WOX19" s="233"/>
      <c r="WOY19" s="233"/>
      <c r="WOZ19" s="233"/>
      <c r="WPA19" s="233"/>
      <c r="WPB19" s="233"/>
      <c r="WPC19" s="233"/>
      <c r="WPD19" s="232"/>
      <c r="WPE19" s="233"/>
      <c r="WPF19" s="233"/>
      <c r="WPG19" s="233"/>
      <c r="WPH19" s="233"/>
      <c r="WPI19" s="233"/>
      <c r="WPJ19" s="233"/>
      <c r="WPK19" s="232"/>
      <c r="WPL19" s="233"/>
      <c r="WPM19" s="233"/>
      <c r="WPN19" s="233"/>
      <c r="WPO19" s="233"/>
      <c r="WPP19" s="233"/>
      <c r="WPQ19" s="233"/>
      <c r="WPR19" s="232"/>
      <c r="WPS19" s="233"/>
      <c r="WPT19" s="233"/>
      <c r="WPU19" s="233"/>
      <c r="WPV19" s="233"/>
      <c r="WPW19" s="233"/>
      <c r="WPX19" s="233"/>
      <c r="WPY19" s="232"/>
      <c r="WPZ19" s="233"/>
      <c r="WQA19" s="233"/>
      <c r="WQB19" s="233"/>
      <c r="WQC19" s="233"/>
      <c r="WQD19" s="233"/>
      <c r="WQE19" s="233"/>
      <c r="WQF19" s="232"/>
      <c r="WQG19" s="233"/>
      <c r="WQH19" s="233"/>
      <c r="WQI19" s="233"/>
      <c r="WQJ19" s="233"/>
      <c r="WQK19" s="233"/>
      <c r="WQL19" s="233"/>
      <c r="WQM19" s="232"/>
      <c r="WQN19" s="233"/>
      <c r="WQO19" s="233"/>
      <c r="WQP19" s="233"/>
      <c r="WQQ19" s="233"/>
      <c r="WQR19" s="233"/>
      <c r="WQS19" s="233"/>
      <c r="WQT19" s="232"/>
      <c r="WQU19" s="233"/>
      <c r="WQV19" s="233"/>
      <c r="WQW19" s="233"/>
      <c r="WQX19" s="233"/>
      <c r="WQY19" s="233"/>
      <c r="WQZ19" s="233"/>
      <c r="WRA19" s="232"/>
      <c r="WRB19" s="233"/>
      <c r="WRC19" s="233"/>
      <c r="WRD19" s="233"/>
      <c r="WRE19" s="233"/>
      <c r="WRF19" s="233"/>
      <c r="WRG19" s="233"/>
      <c r="WRH19" s="232"/>
      <c r="WRI19" s="233"/>
      <c r="WRJ19" s="233"/>
      <c r="WRK19" s="233"/>
      <c r="WRL19" s="233"/>
      <c r="WRM19" s="233"/>
      <c r="WRN19" s="233"/>
      <c r="WRO19" s="232"/>
      <c r="WRP19" s="233"/>
      <c r="WRQ19" s="233"/>
      <c r="WRR19" s="233"/>
      <c r="WRS19" s="233"/>
      <c r="WRT19" s="233"/>
      <c r="WRU19" s="233"/>
      <c r="WRV19" s="232"/>
      <c r="WRW19" s="233"/>
      <c r="WRX19" s="233"/>
      <c r="WRY19" s="233"/>
      <c r="WRZ19" s="233"/>
      <c r="WSA19" s="233"/>
      <c r="WSB19" s="233"/>
      <c r="WSC19" s="232"/>
      <c r="WSD19" s="233"/>
      <c r="WSE19" s="233"/>
      <c r="WSF19" s="233"/>
      <c r="WSG19" s="233"/>
      <c r="WSH19" s="233"/>
      <c r="WSI19" s="233"/>
      <c r="WSJ19" s="232"/>
      <c r="WSK19" s="233"/>
      <c r="WSL19" s="233"/>
      <c r="WSM19" s="233"/>
      <c r="WSN19" s="233"/>
      <c r="WSO19" s="233"/>
      <c r="WSP19" s="233"/>
      <c r="WSQ19" s="232"/>
      <c r="WSR19" s="233"/>
      <c r="WSS19" s="233"/>
      <c r="WST19" s="233"/>
      <c r="WSU19" s="233"/>
      <c r="WSV19" s="233"/>
      <c r="WSW19" s="233"/>
      <c r="WSX19" s="232"/>
      <c r="WSY19" s="233"/>
      <c r="WSZ19" s="233"/>
      <c r="WTA19" s="233"/>
      <c r="WTB19" s="233"/>
      <c r="WTC19" s="233"/>
      <c r="WTD19" s="233"/>
      <c r="WTE19" s="232"/>
      <c r="WTF19" s="233"/>
      <c r="WTG19" s="233"/>
      <c r="WTH19" s="233"/>
      <c r="WTI19" s="233"/>
      <c r="WTJ19" s="233"/>
      <c r="WTK19" s="233"/>
      <c r="WTL19" s="232"/>
      <c r="WTM19" s="233"/>
      <c r="WTN19" s="233"/>
      <c r="WTO19" s="233"/>
      <c r="WTP19" s="233"/>
      <c r="WTQ19" s="233"/>
      <c r="WTR19" s="233"/>
      <c r="WTS19" s="232"/>
      <c r="WTT19" s="233"/>
      <c r="WTU19" s="233"/>
      <c r="WTV19" s="233"/>
      <c r="WTW19" s="233"/>
      <c r="WTX19" s="233"/>
      <c r="WTY19" s="233"/>
      <c r="WTZ19" s="232"/>
      <c r="WUA19" s="233"/>
      <c r="WUB19" s="233"/>
      <c r="WUC19" s="233"/>
      <c r="WUD19" s="233"/>
      <c r="WUE19" s="233"/>
      <c r="WUF19" s="233"/>
      <c r="WUG19" s="232"/>
      <c r="WUH19" s="233"/>
      <c r="WUI19" s="233"/>
      <c r="WUJ19" s="233"/>
      <c r="WUK19" s="233"/>
      <c r="WUL19" s="233"/>
      <c r="WUM19" s="233"/>
      <c r="WUN19" s="232"/>
      <c r="WUO19" s="233"/>
      <c r="WUP19" s="233"/>
      <c r="WUQ19" s="233"/>
      <c r="WUR19" s="233"/>
      <c r="WUS19" s="233"/>
      <c r="WUT19" s="233"/>
      <c r="WUU19" s="232"/>
      <c r="WUV19" s="233"/>
      <c r="WUW19" s="233"/>
      <c r="WUX19" s="233"/>
      <c r="WUY19" s="233"/>
      <c r="WUZ19" s="233"/>
      <c r="WVA19" s="233"/>
      <c r="WVB19" s="232"/>
      <c r="WVC19" s="233"/>
      <c r="WVD19" s="233"/>
      <c r="WVE19" s="233"/>
      <c r="WVF19" s="233"/>
      <c r="WVG19" s="233"/>
      <c r="WVH19" s="233"/>
      <c r="WVI19" s="232"/>
      <c r="WVJ19" s="233"/>
      <c r="WVK19" s="233"/>
      <c r="WVL19" s="233"/>
      <c r="WVM19" s="233"/>
      <c r="WVN19" s="233"/>
      <c r="WVO19" s="233"/>
      <c r="WVP19" s="232"/>
      <c r="WVQ19" s="233"/>
      <c r="WVR19" s="233"/>
      <c r="WVS19" s="233"/>
      <c r="WVT19" s="233"/>
      <c r="WVU19" s="233"/>
      <c r="WVV19" s="233"/>
      <c r="WVW19" s="232"/>
      <c r="WVX19" s="233"/>
      <c r="WVY19" s="233"/>
      <c r="WVZ19" s="233"/>
      <c r="WWA19" s="233"/>
      <c r="WWB19" s="233"/>
      <c r="WWC19" s="233"/>
      <c r="WWD19" s="232"/>
      <c r="WWE19" s="233"/>
      <c r="WWF19" s="233"/>
      <c r="WWG19" s="233"/>
      <c r="WWH19" s="233"/>
      <c r="WWI19" s="233"/>
      <c r="WWJ19" s="233"/>
      <c r="WWK19" s="232"/>
      <c r="WWL19" s="233"/>
      <c r="WWM19" s="233"/>
      <c r="WWN19" s="233"/>
      <c r="WWO19" s="233"/>
      <c r="WWP19" s="233"/>
      <c r="WWQ19" s="233"/>
      <c r="WWR19" s="232"/>
      <c r="WWS19" s="233"/>
      <c r="WWT19" s="233"/>
      <c r="WWU19" s="233"/>
      <c r="WWV19" s="233"/>
      <c r="WWW19" s="233"/>
      <c r="WWX19" s="233"/>
      <c r="WWY19" s="232"/>
      <c r="WWZ19" s="233"/>
      <c r="WXA19" s="233"/>
      <c r="WXB19" s="233"/>
      <c r="WXC19" s="233"/>
      <c r="WXD19" s="233"/>
      <c r="WXE19" s="233"/>
      <c r="WXF19" s="232"/>
      <c r="WXG19" s="233"/>
      <c r="WXH19" s="233"/>
      <c r="WXI19" s="233"/>
      <c r="WXJ19" s="233"/>
      <c r="WXK19" s="233"/>
      <c r="WXL19" s="233"/>
      <c r="WXM19" s="232"/>
      <c r="WXN19" s="233"/>
      <c r="WXO19" s="233"/>
      <c r="WXP19" s="233"/>
      <c r="WXQ19" s="233"/>
      <c r="WXR19" s="233"/>
      <c r="WXS19" s="233"/>
      <c r="WXT19" s="232"/>
      <c r="WXU19" s="233"/>
      <c r="WXV19" s="233"/>
      <c r="WXW19" s="233"/>
      <c r="WXX19" s="233"/>
      <c r="WXY19" s="233"/>
      <c r="WXZ19" s="233"/>
      <c r="WYA19" s="232"/>
      <c r="WYB19" s="233"/>
      <c r="WYC19" s="233"/>
      <c r="WYD19" s="233"/>
      <c r="WYE19" s="233"/>
      <c r="WYF19" s="233"/>
      <c r="WYG19" s="233"/>
      <c r="WYH19" s="232"/>
      <c r="WYI19" s="233"/>
      <c r="WYJ19" s="233"/>
      <c r="WYK19" s="233"/>
      <c r="WYL19" s="233"/>
      <c r="WYM19" s="233"/>
      <c r="WYN19" s="233"/>
      <c r="WYO19" s="232"/>
      <c r="WYP19" s="233"/>
      <c r="WYQ19" s="233"/>
      <c r="WYR19" s="233"/>
      <c r="WYS19" s="233"/>
      <c r="WYT19" s="233"/>
      <c r="WYU19" s="233"/>
      <c r="WYV19" s="232"/>
      <c r="WYW19" s="233"/>
      <c r="WYX19" s="233"/>
      <c r="WYY19" s="233"/>
      <c r="WYZ19" s="233"/>
      <c r="WZA19" s="233"/>
      <c r="WZB19" s="233"/>
      <c r="WZC19" s="232"/>
      <c r="WZD19" s="233"/>
      <c r="WZE19" s="233"/>
      <c r="WZF19" s="233"/>
      <c r="WZG19" s="233"/>
      <c r="WZH19" s="233"/>
      <c r="WZI19" s="233"/>
      <c r="WZJ19" s="232"/>
      <c r="WZK19" s="233"/>
      <c r="WZL19" s="233"/>
      <c r="WZM19" s="233"/>
      <c r="WZN19" s="233"/>
      <c r="WZO19" s="233"/>
      <c r="WZP19" s="233"/>
      <c r="WZQ19" s="232"/>
      <c r="WZR19" s="233"/>
      <c r="WZS19" s="233"/>
      <c r="WZT19" s="233"/>
      <c r="WZU19" s="233"/>
      <c r="WZV19" s="233"/>
      <c r="WZW19" s="233"/>
      <c r="WZX19" s="232"/>
      <c r="WZY19" s="233"/>
      <c r="WZZ19" s="233"/>
      <c r="XAA19" s="233"/>
      <c r="XAB19" s="233"/>
      <c r="XAC19" s="233"/>
      <c r="XAD19" s="233"/>
      <c r="XAE19" s="232"/>
      <c r="XAF19" s="233"/>
      <c r="XAG19" s="233"/>
      <c r="XAH19" s="233"/>
      <c r="XAI19" s="233"/>
      <c r="XAJ19" s="233"/>
      <c r="XAK19" s="233"/>
      <c r="XAL19" s="232"/>
      <c r="XAM19" s="233"/>
      <c r="XAN19" s="233"/>
      <c r="XAO19" s="233"/>
      <c r="XAP19" s="233"/>
      <c r="XAQ19" s="233"/>
      <c r="XAR19" s="233"/>
      <c r="XAS19" s="232"/>
      <c r="XAT19" s="233"/>
      <c r="XAU19" s="233"/>
      <c r="XAV19" s="233"/>
      <c r="XAW19" s="233"/>
      <c r="XAX19" s="233"/>
      <c r="XAY19" s="233"/>
      <c r="XAZ19" s="232"/>
      <c r="XBA19" s="233"/>
      <c r="XBB19" s="233"/>
      <c r="XBC19" s="233"/>
      <c r="XBD19" s="233"/>
      <c r="XBE19" s="233"/>
      <c r="XBF19" s="233"/>
      <c r="XBG19" s="232"/>
      <c r="XBH19" s="233"/>
      <c r="XBI19" s="233"/>
      <c r="XBJ19" s="233"/>
      <c r="XBK19" s="233"/>
      <c r="XBL19" s="233"/>
      <c r="XBM19" s="233"/>
      <c r="XBN19" s="232"/>
      <c r="XBO19" s="233"/>
      <c r="XBP19" s="233"/>
      <c r="XBQ19" s="233"/>
      <c r="XBR19" s="233"/>
      <c r="XBS19" s="233"/>
      <c r="XBT19" s="233"/>
      <c r="XBU19" s="232"/>
      <c r="XBV19" s="233"/>
      <c r="XBW19" s="233"/>
      <c r="XBX19" s="233"/>
      <c r="XBY19" s="233"/>
      <c r="XBZ19" s="233"/>
      <c r="XCA19" s="233"/>
      <c r="XCB19" s="232"/>
      <c r="XCC19" s="233"/>
      <c r="XCD19" s="233"/>
      <c r="XCE19" s="233"/>
      <c r="XCF19" s="233"/>
      <c r="XCG19" s="233"/>
      <c r="XCH19" s="233"/>
      <c r="XCI19" s="232"/>
      <c r="XCJ19" s="233"/>
      <c r="XCK19" s="233"/>
      <c r="XCL19" s="233"/>
      <c r="XCM19" s="233"/>
      <c r="XCN19" s="233"/>
      <c r="XCO19" s="233"/>
      <c r="XCP19" s="232"/>
      <c r="XCQ19" s="233"/>
      <c r="XCR19" s="233"/>
      <c r="XCS19" s="233"/>
      <c r="XCT19" s="233"/>
      <c r="XCU19" s="233"/>
      <c r="XCV19" s="233"/>
      <c r="XCW19" s="232"/>
      <c r="XCX19" s="233"/>
      <c r="XCY19" s="233"/>
      <c r="XCZ19" s="233"/>
      <c r="XDA19" s="233"/>
      <c r="XDB19" s="233"/>
      <c r="XDC19" s="233"/>
      <c r="XDD19" s="232"/>
      <c r="XDE19" s="233"/>
      <c r="XDF19" s="233"/>
      <c r="XDG19" s="233"/>
      <c r="XDH19" s="233"/>
      <c r="XDI19" s="233"/>
      <c r="XDJ19" s="233"/>
      <c r="XDK19" s="232"/>
      <c r="XDL19" s="233"/>
      <c r="XDM19" s="233"/>
      <c r="XDN19" s="233"/>
      <c r="XDO19" s="233"/>
      <c r="XDP19" s="233"/>
      <c r="XDQ19" s="233"/>
      <c r="XDR19" s="232"/>
      <c r="XDS19" s="233"/>
      <c r="XDT19" s="233"/>
      <c r="XDU19" s="233"/>
      <c r="XDV19" s="233"/>
      <c r="XDW19" s="233"/>
      <c r="XDX19" s="233"/>
      <c r="XDY19" s="232"/>
      <c r="XDZ19" s="233"/>
      <c r="XEA19" s="233"/>
      <c r="XEB19" s="233"/>
      <c r="XEC19" s="233"/>
      <c r="XED19" s="233"/>
      <c r="XEE19" s="233"/>
      <c r="XEF19" s="232"/>
      <c r="XEG19" s="233"/>
      <c r="XEH19" s="233"/>
      <c r="XEI19" s="233"/>
      <c r="XEJ19" s="233"/>
      <c r="XEK19" s="233"/>
      <c r="XEL19" s="233"/>
      <c r="XEM19" s="232"/>
      <c r="XEN19" s="233"/>
      <c r="XEO19" s="233"/>
      <c r="XEP19" s="233"/>
      <c r="XEQ19" s="233"/>
      <c r="XER19" s="233"/>
      <c r="XES19" s="233"/>
      <c r="XET19" s="232"/>
      <c r="XEU19" s="233"/>
      <c r="XEV19" s="233"/>
      <c r="XEW19" s="233"/>
      <c r="XEX19" s="233"/>
      <c r="XEY19" s="233"/>
      <c r="XEZ19" s="233"/>
      <c r="XFA19" s="232"/>
      <c r="XFB19" s="233"/>
      <c r="XFC19" s="233"/>
      <c r="XFD19" s="233"/>
    </row>
    <row r="20" spans="1:16384" s="11" customFormat="1" ht="10.5" customHeight="1" x14ac:dyDescent="0.3">
      <c r="A20" s="25"/>
      <c r="C20" s="161"/>
      <c r="D20" s="149"/>
      <c r="E20" s="166"/>
      <c r="H20" s="176"/>
      <c r="I20" s="177"/>
      <c r="J20" s="177"/>
      <c r="K20" s="177"/>
      <c r="L20" s="177"/>
      <c r="M20" s="177"/>
    </row>
    <row r="21" spans="1:16384" s="11" customFormat="1" ht="15.6" x14ac:dyDescent="0.3">
      <c r="A21" s="232" t="s">
        <v>3</v>
      </c>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2"/>
      <c r="CF21" s="232"/>
      <c r="CG21" s="232"/>
      <c r="CH21" s="232"/>
      <c r="CI21" s="232"/>
      <c r="CJ21" s="232"/>
      <c r="CK21" s="232"/>
      <c r="CL21" s="232"/>
      <c r="CM21" s="232"/>
      <c r="CN21" s="232"/>
      <c r="CO21" s="232"/>
      <c r="CP21" s="232"/>
      <c r="CQ21" s="232"/>
      <c r="CR21" s="232"/>
      <c r="CS21" s="232"/>
      <c r="CT21" s="232"/>
      <c r="CU21" s="232"/>
      <c r="CV21" s="232"/>
      <c r="CW21" s="232"/>
      <c r="CX21" s="232"/>
      <c r="CY21" s="232"/>
      <c r="CZ21" s="232"/>
      <c r="DA21" s="232"/>
      <c r="DB21" s="232"/>
      <c r="DC21" s="232"/>
      <c r="DD21" s="232"/>
      <c r="DE21" s="232"/>
      <c r="DF21" s="232"/>
      <c r="DG21" s="232"/>
      <c r="DH21" s="232"/>
      <c r="DI21" s="232"/>
      <c r="DJ21" s="232"/>
      <c r="DK21" s="232"/>
      <c r="DL21" s="232"/>
      <c r="DM21" s="232"/>
      <c r="DN21" s="232"/>
      <c r="DO21" s="232"/>
      <c r="DP21" s="232"/>
      <c r="DQ21" s="232"/>
      <c r="DR21" s="232"/>
      <c r="DS21" s="232"/>
      <c r="DT21" s="232"/>
      <c r="DU21" s="232"/>
      <c r="DV21" s="232"/>
      <c r="DW21" s="232"/>
      <c r="DX21" s="232"/>
      <c r="DY21" s="232"/>
      <c r="DZ21" s="232"/>
      <c r="EA21" s="232"/>
      <c r="EB21" s="232"/>
      <c r="EC21" s="232"/>
      <c r="ED21" s="232"/>
      <c r="EE21" s="232"/>
      <c r="EF21" s="232"/>
      <c r="EG21" s="232"/>
      <c r="EH21" s="232"/>
      <c r="EI21" s="232"/>
      <c r="EJ21" s="232"/>
      <c r="EK21" s="232"/>
      <c r="EL21" s="232"/>
      <c r="EM21" s="232"/>
      <c r="EN21" s="232"/>
      <c r="EO21" s="232"/>
      <c r="EP21" s="232"/>
      <c r="EQ21" s="232"/>
      <c r="ER21" s="232"/>
      <c r="ES21" s="232"/>
      <c r="ET21" s="232"/>
      <c r="EU21" s="232"/>
      <c r="EV21" s="232"/>
      <c r="EW21" s="232"/>
      <c r="EX21" s="232"/>
      <c r="EY21" s="232"/>
      <c r="EZ21" s="232"/>
      <c r="FA21" s="232"/>
      <c r="FB21" s="232"/>
      <c r="FC21" s="232"/>
      <c r="FD21" s="232"/>
      <c r="FE21" s="232"/>
      <c r="FF21" s="232"/>
      <c r="FG21" s="232"/>
      <c r="FH21" s="232"/>
      <c r="FI21" s="232"/>
      <c r="FJ21" s="232"/>
      <c r="FK21" s="232"/>
      <c r="FL21" s="232"/>
      <c r="FM21" s="232"/>
      <c r="FN21" s="232"/>
      <c r="FO21" s="232"/>
      <c r="FP21" s="232"/>
      <c r="FQ21" s="232"/>
      <c r="FR21" s="232"/>
      <c r="FS21" s="232"/>
      <c r="FT21" s="232"/>
      <c r="FU21" s="232"/>
      <c r="FV21" s="232"/>
      <c r="FW21" s="232"/>
      <c r="FX21" s="232"/>
      <c r="FY21" s="232"/>
      <c r="FZ21" s="232"/>
      <c r="GA21" s="232"/>
      <c r="GB21" s="232"/>
      <c r="GC21" s="232"/>
      <c r="GD21" s="232"/>
      <c r="GE21" s="232"/>
      <c r="GF21" s="232"/>
      <c r="GG21" s="232"/>
      <c r="GH21" s="232"/>
      <c r="GI21" s="232"/>
      <c r="GJ21" s="232"/>
      <c r="GK21" s="232"/>
      <c r="GL21" s="232"/>
      <c r="GM21" s="232"/>
      <c r="GN21" s="232"/>
      <c r="GO21" s="232"/>
      <c r="GP21" s="232"/>
      <c r="GQ21" s="232"/>
      <c r="GR21" s="232"/>
      <c r="GS21" s="232"/>
      <c r="GT21" s="232"/>
      <c r="GU21" s="232"/>
      <c r="GV21" s="232"/>
      <c r="GW21" s="232"/>
      <c r="GX21" s="232"/>
      <c r="GY21" s="232"/>
      <c r="GZ21" s="232"/>
      <c r="HA21" s="232"/>
      <c r="HB21" s="232"/>
      <c r="HC21" s="232"/>
      <c r="HD21" s="232"/>
      <c r="HE21" s="232"/>
      <c r="HF21" s="232"/>
      <c r="HG21" s="232"/>
      <c r="HH21" s="232"/>
      <c r="HI21" s="232"/>
      <c r="HJ21" s="232"/>
      <c r="HK21" s="232"/>
      <c r="HL21" s="232"/>
      <c r="HM21" s="232"/>
      <c r="HN21" s="232"/>
      <c r="HO21" s="232"/>
      <c r="HP21" s="232"/>
      <c r="HQ21" s="232"/>
      <c r="HR21" s="232"/>
      <c r="HS21" s="232"/>
      <c r="HT21" s="232"/>
      <c r="HU21" s="232"/>
      <c r="HV21" s="232"/>
      <c r="HW21" s="232"/>
      <c r="HX21" s="232"/>
      <c r="HY21" s="232"/>
      <c r="HZ21" s="232"/>
      <c r="IA21" s="232"/>
      <c r="IB21" s="232"/>
      <c r="IC21" s="232"/>
      <c r="ID21" s="232"/>
      <c r="IE21" s="232"/>
      <c r="IF21" s="232"/>
      <c r="IG21" s="232"/>
      <c r="IH21" s="232"/>
      <c r="II21" s="232"/>
      <c r="IJ21" s="232"/>
      <c r="IK21" s="232"/>
      <c r="IL21" s="232"/>
      <c r="IM21" s="232"/>
      <c r="IN21" s="232"/>
      <c r="IO21" s="232"/>
      <c r="IP21" s="232"/>
      <c r="IQ21" s="232"/>
      <c r="IR21" s="232"/>
      <c r="IS21" s="232"/>
      <c r="IT21" s="232"/>
      <c r="IU21" s="232"/>
      <c r="IV21" s="232"/>
      <c r="IW21" s="232"/>
      <c r="IX21" s="232"/>
      <c r="IY21" s="232"/>
      <c r="IZ21" s="232"/>
      <c r="JA21" s="232"/>
      <c r="JB21" s="232"/>
      <c r="JC21" s="232"/>
      <c r="JD21" s="232"/>
      <c r="JE21" s="232"/>
      <c r="JF21" s="232"/>
      <c r="JG21" s="232"/>
      <c r="JH21" s="232"/>
      <c r="JI21" s="232"/>
      <c r="JJ21" s="232"/>
      <c r="JK21" s="232"/>
      <c r="JL21" s="232"/>
      <c r="JM21" s="232"/>
      <c r="JN21" s="232"/>
      <c r="JO21" s="232"/>
      <c r="JP21" s="232"/>
      <c r="JQ21" s="232"/>
      <c r="JR21" s="232"/>
      <c r="JS21" s="232"/>
      <c r="JT21" s="232"/>
      <c r="JU21" s="232"/>
      <c r="JV21" s="232"/>
      <c r="JW21" s="232"/>
      <c r="JX21" s="232"/>
      <c r="JY21" s="232"/>
      <c r="JZ21" s="232"/>
      <c r="KA21" s="232"/>
      <c r="KB21" s="232"/>
      <c r="KC21" s="232"/>
      <c r="KD21" s="232"/>
      <c r="KE21" s="232"/>
      <c r="KF21" s="232"/>
      <c r="KG21" s="232"/>
      <c r="KH21" s="232"/>
      <c r="KI21" s="232"/>
      <c r="KJ21" s="232"/>
      <c r="KK21" s="232"/>
      <c r="KL21" s="232"/>
      <c r="KM21" s="232"/>
      <c r="KN21" s="232"/>
      <c r="KO21" s="232"/>
      <c r="KP21" s="232"/>
      <c r="KQ21" s="232"/>
      <c r="KR21" s="232"/>
      <c r="KS21" s="232"/>
      <c r="KT21" s="232"/>
      <c r="KU21" s="232"/>
      <c r="KV21" s="232"/>
      <c r="KW21" s="232"/>
      <c r="KX21" s="232"/>
      <c r="KY21" s="232"/>
      <c r="KZ21" s="232"/>
      <c r="LA21" s="232"/>
      <c r="LB21" s="232"/>
      <c r="LC21" s="232"/>
      <c r="LD21" s="232"/>
      <c r="LE21" s="232"/>
      <c r="LF21" s="232"/>
      <c r="LG21" s="232"/>
      <c r="LH21" s="232"/>
      <c r="LI21" s="232"/>
      <c r="LJ21" s="232"/>
      <c r="LK21" s="232"/>
      <c r="LL21" s="232"/>
      <c r="LM21" s="232"/>
      <c r="LN21" s="232"/>
      <c r="LO21" s="232"/>
      <c r="LP21" s="232"/>
      <c r="LQ21" s="232"/>
      <c r="LR21" s="232"/>
      <c r="LS21" s="232"/>
      <c r="LT21" s="232"/>
      <c r="LU21" s="232"/>
      <c r="LV21" s="232"/>
      <c r="LW21" s="232"/>
      <c r="LX21" s="232"/>
      <c r="LY21" s="232"/>
      <c r="LZ21" s="232"/>
      <c r="MA21" s="232"/>
      <c r="MB21" s="232"/>
      <c r="MC21" s="232"/>
      <c r="MD21" s="232"/>
      <c r="ME21" s="232"/>
      <c r="MF21" s="232"/>
      <c r="MG21" s="232"/>
      <c r="MH21" s="232"/>
      <c r="MI21" s="232"/>
      <c r="MJ21" s="232"/>
      <c r="MK21" s="232"/>
      <c r="ML21" s="232"/>
      <c r="MM21" s="232"/>
      <c r="MN21" s="232"/>
      <c r="MO21" s="232"/>
      <c r="MP21" s="232"/>
      <c r="MQ21" s="232"/>
      <c r="MR21" s="232"/>
      <c r="MS21" s="232"/>
      <c r="MT21" s="232"/>
      <c r="MU21" s="232"/>
      <c r="MV21" s="232"/>
      <c r="MW21" s="232"/>
      <c r="MX21" s="232"/>
      <c r="MY21" s="232"/>
      <c r="MZ21" s="232"/>
      <c r="NA21" s="232"/>
      <c r="NB21" s="232"/>
      <c r="NC21" s="232"/>
      <c r="ND21" s="232"/>
      <c r="NE21" s="232"/>
      <c r="NF21" s="232"/>
      <c r="NG21" s="232"/>
      <c r="NH21" s="232"/>
      <c r="NI21" s="232"/>
      <c r="NJ21" s="232"/>
      <c r="NK21" s="232"/>
      <c r="NL21" s="232"/>
      <c r="NM21" s="232"/>
      <c r="NN21" s="232"/>
      <c r="NO21" s="232"/>
      <c r="NP21" s="232"/>
      <c r="NQ21" s="232"/>
      <c r="NR21" s="232"/>
      <c r="NS21" s="232"/>
      <c r="NT21" s="232"/>
      <c r="NU21" s="232"/>
      <c r="NV21" s="232"/>
      <c r="NW21" s="232"/>
      <c r="NX21" s="232"/>
      <c r="NY21" s="232"/>
      <c r="NZ21" s="232"/>
      <c r="OA21" s="232"/>
      <c r="OB21" s="232"/>
      <c r="OC21" s="232"/>
      <c r="OD21" s="232"/>
      <c r="OE21" s="232"/>
      <c r="OF21" s="232"/>
      <c r="OG21" s="232"/>
      <c r="OH21" s="232"/>
      <c r="OI21" s="232"/>
      <c r="OJ21" s="232"/>
      <c r="OK21" s="232"/>
      <c r="OL21" s="232"/>
      <c r="OM21" s="232"/>
      <c r="ON21" s="232"/>
      <c r="OO21" s="232"/>
      <c r="OP21" s="232"/>
      <c r="OQ21" s="232"/>
      <c r="OR21" s="232"/>
      <c r="OS21" s="232"/>
      <c r="OT21" s="232"/>
      <c r="OU21" s="232"/>
      <c r="OV21" s="232"/>
      <c r="OW21" s="232"/>
      <c r="OX21" s="232"/>
      <c r="OY21" s="232"/>
      <c r="OZ21" s="232"/>
      <c r="PA21" s="232"/>
      <c r="PB21" s="232"/>
      <c r="PC21" s="232"/>
      <c r="PD21" s="232"/>
      <c r="PE21" s="232"/>
      <c r="PF21" s="232"/>
      <c r="PG21" s="232"/>
      <c r="PH21" s="232"/>
      <c r="PI21" s="232"/>
      <c r="PJ21" s="232"/>
      <c r="PK21" s="232"/>
      <c r="PL21" s="232"/>
      <c r="PM21" s="232"/>
      <c r="PN21" s="232"/>
      <c r="PO21" s="232"/>
      <c r="PP21" s="232"/>
      <c r="PQ21" s="232"/>
      <c r="PR21" s="232"/>
      <c r="PS21" s="232"/>
      <c r="PT21" s="232"/>
      <c r="PU21" s="232"/>
      <c r="PV21" s="232"/>
      <c r="PW21" s="232"/>
      <c r="PX21" s="232"/>
      <c r="PY21" s="232"/>
      <c r="PZ21" s="232"/>
      <c r="QA21" s="232"/>
      <c r="QB21" s="232"/>
      <c r="QC21" s="232"/>
      <c r="QD21" s="232"/>
      <c r="QE21" s="232"/>
      <c r="QF21" s="232"/>
      <c r="QG21" s="232"/>
      <c r="QH21" s="232"/>
      <c r="QI21" s="232"/>
      <c r="QJ21" s="232"/>
      <c r="QK21" s="232"/>
      <c r="QL21" s="232"/>
      <c r="QM21" s="232"/>
      <c r="QN21" s="232"/>
      <c r="QO21" s="232"/>
      <c r="QP21" s="232"/>
      <c r="QQ21" s="232"/>
      <c r="QR21" s="232"/>
      <c r="QS21" s="232"/>
      <c r="QT21" s="232"/>
      <c r="QU21" s="232"/>
      <c r="QV21" s="232"/>
      <c r="QW21" s="232"/>
      <c r="QX21" s="232"/>
      <c r="QY21" s="232"/>
      <c r="QZ21" s="232"/>
      <c r="RA21" s="232"/>
      <c r="RB21" s="232"/>
      <c r="RC21" s="232"/>
      <c r="RD21" s="232"/>
      <c r="RE21" s="232"/>
      <c r="RF21" s="232"/>
      <c r="RG21" s="232"/>
      <c r="RH21" s="232"/>
      <c r="RI21" s="232"/>
      <c r="RJ21" s="232"/>
      <c r="RK21" s="232"/>
      <c r="RL21" s="232"/>
      <c r="RM21" s="232"/>
      <c r="RN21" s="232"/>
      <c r="RO21" s="232"/>
      <c r="RP21" s="232"/>
      <c r="RQ21" s="232"/>
      <c r="RR21" s="232"/>
      <c r="RS21" s="232"/>
      <c r="RT21" s="232"/>
      <c r="RU21" s="232"/>
      <c r="RV21" s="232"/>
      <c r="RW21" s="232"/>
      <c r="RX21" s="232"/>
      <c r="RY21" s="232"/>
      <c r="RZ21" s="232"/>
      <c r="SA21" s="232"/>
      <c r="SB21" s="232"/>
      <c r="SC21" s="232"/>
      <c r="SD21" s="232"/>
      <c r="SE21" s="232"/>
      <c r="SF21" s="232"/>
      <c r="SG21" s="232"/>
      <c r="SH21" s="232"/>
      <c r="SI21" s="232"/>
      <c r="SJ21" s="232"/>
      <c r="SK21" s="232"/>
      <c r="SL21" s="232"/>
      <c r="SM21" s="232"/>
      <c r="SN21" s="232"/>
      <c r="SO21" s="232"/>
      <c r="SP21" s="232"/>
      <c r="SQ21" s="232"/>
      <c r="SR21" s="232"/>
      <c r="SS21" s="232"/>
      <c r="ST21" s="232"/>
      <c r="SU21" s="232"/>
      <c r="SV21" s="232"/>
      <c r="SW21" s="232"/>
      <c r="SX21" s="232"/>
      <c r="SY21" s="232"/>
      <c r="SZ21" s="232"/>
      <c r="TA21" s="232"/>
      <c r="TB21" s="232"/>
      <c r="TC21" s="232"/>
      <c r="TD21" s="232"/>
      <c r="TE21" s="232"/>
      <c r="TF21" s="232"/>
      <c r="TG21" s="232"/>
      <c r="TH21" s="232"/>
      <c r="TI21" s="232"/>
      <c r="TJ21" s="232"/>
      <c r="TK21" s="232"/>
      <c r="TL21" s="232"/>
      <c r="TM21" s="232"/>
      <c r="TN21" s="232"/>
      <c r="TO21" s="232"/>
      <c r="TP21" s="232"/>
      <c r="TQ21" s="232"/>
      <c r="TR21" s="232"/>
      <c r="TS21" s="232"/>
      <c r="TT21" s="232"/>
      <c r="TU21" s="232"/>
      <c r="TV21" s="232"/>
      <c r="TW21" s="232"/>
      <c r="TX21" s="232"/>
      <c r="TY21" s="232"/>
      <c r="TZ21" s="232"/>
      <c r="UA21" s="232"/>
      <c r="UB21" s="232"/>
      <c r="UC21" s="232"/>
      <c r="UD21" s="232"/>
      <c r="UE21" s="232"/>
      <c r="UF21" s="232"/>
      <c r="UG21" s="232"/>
      <c r="UH21" s="232"/>
      <c r="UI21" s="232"/>
      <c r="UJ21" s="232"/>
      <c r="UK21" s="232"/>
      <c r="UL21" s="232"/>
      <c r="UM21" s="232"/>
      <c r="UN21" s="232"/>
      <c r="UO21" s="232"/>
      <c r="UP21" s="232"/>
      <c r="UQ21" s="232"/>
      <c r="UR21" s="232"/>
      <c r="US21" s="232"/>
      <c r="UT21" s="232"/>
      <c r="UU21" s="232"/>
      <c r="UV21" s="232"/>
      <c r="UW21" s="232"/>
      <c r="UX21" s="232"/>
      <c r="UY21" s="232"/>
      <c r="UZ21" s="232"/>
      <c r="VA21" s="232"/>
      <c r="VB21" s="232"/>
      <c r="VC21" s="232"/>
      <c r="VD21" s="232"/>
      <c r="VE21" s="232"/>
      <c r="VF21" s="232"/>
      <c r="VG21" s="232"/>
      <c r="VH21" s="232"/>
      <c r="VI21" s="232"/>
      <c r="VJ21" s="232"/>
      <c r="VK21" s="232"/>
      <c r="VL21" s="232"/>
      <c r="VM21" s="232"/>
      <c r="VN21" s="232"/>
      <c r="VO21" s="232"/>
      <c r="VP21" s="232"/>
      <c r="VQ21" s="232"/>
      <c r="VR21" s="232"/>
      <c r="VS21" s="232"/>
      <c r="VT21" s="232"/>
      <c r="VU21" s="232"/>
      <c r="VV21" s="232"/>
      <c r="VW21" s="232"/>
      <c r="VX21" s="232"/>
      <c r="VY21" s="232"/>
      <c r="VZ21" s="232"/>
      <c r="WA21" s="232"/>
      <c r="WB21" s="232"/>
      <c r="WC21" s="232"/>
      <c r="WD21" s="232"/>
      <c r="WE21" s="232"/>
      <c r="WF21" s="232"/>
      <c r="WG21" s="232"/>
      <c r="WH21" s="232"/>
      <c r="WI21" s="232"/>
      <c r="WJ21" s="232"/>
      <c r="WK21" s="232"/>
      <c r="WL21" s="232"/>
      <c r="WM21" s="232"/>
      <c r="WN21" s="232"/>
      <c r="WO21" s="232"/>
      <c r="WP21" s="232"/>
      <c r="WQ21" s="232"/>
      <c r="WR21" s="232"/>
      <c r="WS21" s="232"/>
      <c r="WT21" s="232"/>
      <c r="WU21" s="232"/>
      <c r="WV21" s="232"/>
      <c r="WW21" s="232"/>
      <c r="WX21" s="232"/>
      <c r="WY21" s="232"/>
      <c r="WZ21" s="232"/>
      <c r="XA21" s="232"/>
      <c r="XB21" s="232"/>
      <c r="XC21" s="232"/>
      <c r="XD21" s="232"/>
      <c r="XE21" s="232"/>
      <c r="XF21" s="232"/>
      <c r="XG21" s="232"/>
      <c r="XH21" s="232"/>
      <c r="XI21" s="232"/>
      <c r="XJ21" s="232"/>
      <c r="XK21" s="232"/>
      <c r="XL21" s="232"/>
      <c r="XM21" s="232"/>
      <c r="XN21" s="232"/>
      <c r="XO21" s="232"/>
      <c r="XP21" s="232"/>
      <c r="XQ21" s="232"/>
      <c r="XR21" s="232"/>
      <c r="XS21" s="232"/>
      <c r="XT21" s="232"/>
      <c r="XU21" s="232"/>
      <c r="XV21" s="232"/>
      <c r="XW21" s="232"/>
      <c r="XX21" s="232"/>
      <c r="XY21" s="232"/>
      <c r="XZ21" s="232"/>
      <c r="YA21" s="232"/>
      <c r="YB21" s="232"/>
      <c r="YC21" s="232"/>
      <c r="YD21" s="232"/>
      <c r="YE21" s="232"/>
      <c r="YF21" s="232"/>
      <c r="YG21" s="232"/>
      <c r="YH21" s="232"/>
      <c r="YI21" s="232"/>
      <c r="YJ21" s="232"/>
      <c r="YK21" s="232"/>
      <c r="YL21" s="232"/>
      <c r="YM21" s="232"/>
      <c r="YN21" s="232"/>
      <c r="YO21" s="232"/>
      <c r="YP21" s="232"/>
      <c r="YQ21" s="232"/>
      <c r="YR21" s="232"/>
      <c r="YS21" s="232"/>
      <c r="YT21" s="232"/>
      <c r="YU21" s="232"/>
      <c r="YV21" s="232"/>
      <c r="YW21" s="232"/>
      <c r="YX21" s="232"/>
      <c r="YY21" s="232"/>
      <c r="YZ21" s="232"/>
      <c r="ZA21" s="232"/>
      <c r="ZB21" s="232"/>
      <c r="ZC21" s="232"/>
      <c r="ZD21" s="232"/>
      <c r="ZE21" s="232"/>
      <c r="ZF21" s="232"/>
      <c r="ZG21" s="232"/>
      <c r="ZH21" s="232"/>
      <c r="ZI21" s="232"/>
      <c r="ZJ21" s="232"/>
      <c r="ZK21" s="232"/>
      <c r="ZL21" s="232"/>
      <c r="ZM21" s="232"/>
      <c r="ZN21" s="232"/>
      <c r="ZO21" s="232"/>
      <c r="ZP21" s="232"/>
      <c r="ZQ21" s="232"/>
      <c r="ZR21" s="232"/>
      <c r="ZS21" s="232"/>
      <c r="ZT21" s="232"/>
      <c r="ZU21" s="232"/>
      <c r="ZV21" s="232"/>
      <c r="ZW21" s="232"/>
      <c r="ZX21" s="232"/>
      <c r="ZY21" s="232"/>
      <c r="ZZ21" s="232"/>
      <c r="AAA21" s="232"/>
      <c r="AAB21" s="232"/>
      <c r="AAC21" s="232"/>
      <c r="AAD21" s="232"/>
      <c r="AAE21" s="232"/>
      <c r="AAF21" s="232"/>
      <c r="AAG21" s="232"/>
      <c r="AAH21" s="232"/>
      <c r="AAI21" s="232"/>
      <c r="AAJ21" s="232"/>
      <c r="AAK21" s="232"/>
      <c r="AAL21" s="232"/>
      <c r="AAM21" s="232"/>
      <c r="AAN21" s="232"/>
      <c r="AAO21" s="232"/>
      <c r="AAP21" s="232"/>
      <c r="AAQ21" s="232"/>
      <c r="AAR21" s="232"/>
      <c r="AAS21" s="232"/>
      <c r="AAT21" s="232"/>
      <c r="AAU21" s="232"/>
      <c r="AAV21" s="232"/>
      <c r="AAW21" s="232"/>
      <c r="AAX21" s="232"/>
      <c r="AAY21" s="232"/>
      <c r="AAZ21" s="232"/>
      <c r="ABA21" s="232"/>
      <c r="ABB21" s="232"/>
      <c r="ABC21" s="232"/>
      <c r="ABD21" s="232"/>
      <c r="ABE21" s="232"/>
      <c r="ABF21" s="232"/>
      <c r="ABG21" s="232"/>
      <c r="ABH21" s="232"/>
      <c r="ABI21" s="232"/>
      <c r="ABJ21" s="232"/>
      <c r="ABK21" s="232"/>
      <c r="ABL21" s="232"/>
      <c r="ABM21" s="232"/>
      <c r="ABN21" s="232"/>
      <c r="ABO21" s="232"/>
      <c r="ABP21" s="232"/>
      <c r="ABQ21" s="232"/>
      <c r="ABR21" s="232"/>
      <c r="ABS21" s="232"/>
      <c r="ABT21" s="232"/>
      <c r="ABU21" s="232"/>
      <c r="ABV21" s="232"/>
      <c r="ABW21" s="232"/>
      <c r="ABX21" s="232"/>
      <c r="ABY21" s="232"/>
      <c r="ABZ21" s="232"/>
      <c r="ACA21" s="232"/>
      <c r="ACB21" s="232"/>
      <c r="ACC21" s="232"/>
      <c r="ACD21" s="232"/>
      <c r="ACE21" s="232"/>
      <c r="ACF21" s="232"/>
      <c r="ACG21" s="232"/>
      <c r="ACH21" s="232"/>
      <c r="ACI21" s="232"/>
      <c r="ACJ21" s="232"/>
      <c r="ACK21" s="232"/>
      <c r="ACL21" s="232"/>
      <c r="ACM21" s="232"/>
      <c r="ACN21" s="232"/>
      <c r="ACO21" s="232"/>
      <c r="ACP21" s="232"/>
      <c r="ACQ21" s="232"/>
      <c r="ACR21" s="232"/>
      <c r="ACS21" s="232"/>
      <c r="ACT21" s="232"/>
      <c r="ACU21" s="232"/>
      <c r="ACV21" s="232"/>
      <c r="ACW21" s="232"/>
      <c r="ACX21" s="232"/>
      <c r="ACY21" s="232"/>
      <c r="ACZ21" s="232"/>
      <c r="ADA21" s="232"/>
      <c r="ADB21" s="232"/>
      <c r="ADC21" s="232"/>
      <c r="ADD21" s="232"/>
      <c r="ADE21" s="232"/>
      <c r="ADF21" s="232"/>
      <c r="ADG21" s="232"/>
      <c r="ADH21" s="232"/>
      <c r="ADI21" s="232"/>
      <c r="ADJ21" s="232"/>
      <c r="ADK21" s="232"/>
      <c r="ADL21" s="232"/>
      <c r="ADM21" s="232"/>
      <c r="ADN21" s="232"/>
      <c r="ADO21" s="232"/>
      <c r="ADP21" s="232"/>
      <c r="ADQ21" s="232"/>
      <c r="ADR21" s="232"/>
      <c r="ADS21" s="232"/>
      <c r="ADT21" s="232"/>
      <c r="ADU21" s="232"/>
      <c r="ADV21" s="232"/>
      <c r="ADW21" s="232"/>
      <c r="ADX21" s="232"/>
      <c r="ADY21" s="232"/>
      <c r="ADZ21" s="232"/>
      <c r="AEA21" s="232"/>
      <c r="AEB21" s="232"/>
      <c r="AEC21" s="232"/>
      <c r="AED21" s="232"/>
      <c r="AEE21" s="232"/>
      <c r="AEF21" s="232"/>
      <c r="AEG21" s="232"/>
      <c r="AEH21" s="232"/>
      <c r="AEI21" s="232"/>
      <c r="AEJ21" s="232"/>
      <c r="AEK21" s="232"/>
      <c r="AEL21" s="232"/>
      <c r="AEM21" s="232"/>
      <c r="AEN21" s="232"/>
      <c r="AEO21" s="232"/>
      <c r="AEP21" s="232"/>
      <c r="AEQ21" s="232"/>
      <c r="AER21" s="232"/>
      <c r="AES21" s="232"/>
      <c r="AET21" s="232"/>
      <c r="AEU21" s="232"/>
      <c r="AEV21" s="232"/>
      <c r="AEW21" s="232"/>
      <c r="AEX21" s="232"/>
      <c r="AEY21" s="232"/>
      <c r="AEZ21" s="232"/>
      <c r="AFA21" s="232"/>
      <c r="AFB21" s="232"/>
      <c r="AFC21" s="232"/>
      <c r="AFD21" s="232"/>
      <c r="AFE21" s="232"/>
      <c r="AFF21" s="232"/>
      <c r="AFG21" s="232"/>
      <c r="AFH21" s="232"/>
      <c r="AFI21" s="232"/>
      <c r="AFJ21" s="232"/>
      <c r="AFK21" s="232"/>
      <c r="AFL21" s="232"/>
      <c r="AFM21" s="232"/>
      <c r="AFN21" s="232"/>
      <c r="AFO21" s="232"/>
      <c r="AFP21" s="232"/>
      <c r="AFQ21" s="232"/>
      <c r="AFR21" s="232"/>
      <c r="AFS21" s="232"/>
      <c r="AFT21" s="232"/>
      <c r="AFU21" s="232"/>
      <c r="AFV21" s="232"/>
      <c r="AFW21" s="232"/>
      <c r="AFX21" s="232"/>
      <c r="AFY21" s="232"/>
      <c r="AFZ21" s="232"/>
      <c r="AGA21" s="232"/>
      <c r="AGB21" s="232"/>
      <c r="AGC21" s="232"/>
      <c r="AGD21" s="232"/>
      <c r="AGE21" s="232"/>
      <c r="AGF21" s="232"/>
      <c r="AGG21" s="232"/>
      <c r="AGH21" s="232"/>
      <c r="AGI21" s="232"/>
      <c r="AGJ21" s="232"/>
      <c r="AGK21" s="232"/>
      <c r="AGL21" s="232"/>
      <c r="AGM21" s="232"/>
      <c r="AGN21" s="232"/>
      <c r="AGO21" s="232"/>
      <c r="AGP21" s="232"/>
      <c r="AGQ21" s="232"/>
      <c r="AGR21" s="232"/>
      <c r="AGS21" s="232"/>
      <c r="AGT21" s="232"/>
      <c r="AGU21" s="232"/>
      <c r="AGV21" s="232"/>
      <c r="AGW21" s="232"/>
      <c r="AGX21" s="232"/>
      <c r="AGY21" s="232"/>
      <c r="AGZ21" s="232"/>
      <c r="AHA21" s="232"/>
      <c r="AHB21" s="232"/>
      <c r="AHC21" s="232"/>
      <c r="AHD21" s="232"/>
      <c r="AHE21" s="232"/>
      <c r="AHF21" s="232"/>
      <c r="AHG21" s="232"/>
      <c r="AHH21" s="232"/>
      <c r="AHI21" s="232"/>
      <c r="AHJ21" s="232"/>
      <c r="AHK21" s="232"/>
      <c r="AHL21" s="232"/>
      <c r="AHM21" s="232"/>
      <c r="AHN21" s="232"/>
      <c r="AHO21" s="232"/>
      <c r="AHP21" s="232"/>
      <c r="AHQ21" s="232"/>
      <c r="AHR21" s="232"/>
      <c r="AHS21" s="232"/>
      <c r="AHT21" s="232"/>
      <c r="AHU21" s="232"/>
      <c r="AHV21" s="232"/>
      <c r="AHW21" s="232"/>
      <c r="AHX21" s="232"/>
      <c r="AHY21" s="232"/>
      <c r="AHZ21" s="232"/>
      <c r="AIA21" s="232"/>
      <c r="AIB21" s="232"/>
      <c r="AIC21" s="232"/>
      <c r="AID21" s="232"/>
      <c r="AIE21" s="232"/>
      <c r="AIF21" s="232"/>
      <c r="AIG21" s="232"/>
      <c r="AIH21" s="232"/>
      <c r="AII21" s="232"/>
      <c r="AIJ21" s="232"/>
      <c r="AIK21" s="232"/>
      <c r="AIL21" s="232"/>
      <c r="AIM21" s="232"/>
      <c r="AIN21" s="232"/>
      <c r="AIO21" s="232"/>
      <c r="AIP21" s="232"/>
      <c r="AIQ21" s="232"/>
      <c r="AIR21" s="232"/>
      <c r="AIS21" s="232"/>
      <c r="AIT21" s="232"/>
      <c r="AIU21" s="232"/>
      <c r="AIV21" s="232"/>
      <c r="AIW21" s="232"/>
      <c r="AIX21" s="232"/>
      <c r="AIY21" s="232"/>
      <c r="AIZ21" s="232"/>
      <c r="AJA21" s="232"/>
      <c r="AJB21" s="232"/>
      <c r="AJC21" s="232"/>
      <c r="AJD21" s="232"/>
      <c r="AJE21" s="232"/>
      <c r="AJF21" s="232"/>
      <c r="AJG21" s="232"/>
      <c r="AJH21" s="232"/>
      <c r="AJI21" s="232"/>
      <c r="AJJ21" s="232"/>
      <c r="AJK21" s="232"/>
      <c r="AJL21" s="232"/>
      <c r="AJM21" s="232"/>
      <c r="AJN21" s="232"/>
      <c r="AJO21" s="232"/>
      <c r="AJP21" s="232"/>
      <c r="AJQ21" s="232"/>
      <c r="AJR21" s="232"/>
      <c r="AJS21" s="232"/>
      <c r="AJT21" s="232"/>
      <c r="AJU21" s="232"/>
      <c r="AJV21" s="232"/>
      <c r="AJW21" s="232"/>
      <c r="AJX21" s="232"/>
      <c r="AJY21" s="232"/>
      <c r="AJZ21" s="232"/>
      <c r="AKA21" s="232"/>
      <c r="AKB21" s="232"/>
      <c r="AKC21" s="232"/>
      <c r="AKD21" s="232"/>
      <c r="AKE21" s="232"/>
      <c r="AKF21" s="232"/>
      <c r="AKG21" s="232"/>
      <c r="AKH21" s="232"/>
      <c r="AKI21" s="232"/>
      <c r="AKJ21" s="232"/>
      <c r="AKK21" s="232"/>
      <c r="AKL21" s="232"/>
      <c r="AKM21" s="232"/>
      <c r="AKN21" s="232"/>
      <c r="AKO21" s="232"/>
      <c r="AKP21" s="232"/>
      <c r="AKQ21" s="232"/>
      <c r="AKR21" s="232"/>
      <c r="AKS21" s="232"/>
      <c r="AKT21" s="232"/>
      <c r="AKU21" s="232"/>
      <c r="AKV21" s="232"/>
      <c r="AKW21" s="232"/>
      <c r="AKX21" s="232"/>
      <c r="AKY21" s="232"/>
      <c r="AKZ21" s="232"/>
      <c r="ALA21" s="232"/>
      <c r="ALB21" s="232"/>
      <c r="ALC21" s="232"/>
      <c r="ALD21" s="232"/>
      <c r="ALE21" s="232"/>
      <c r="ALF21" s="232"/>
      <c r="ALG21" s="232"/>
      <c r="ALH21" s="232"/>
      <c r="ALI21" s="232"/>
      <c r="ALJ21" s="232"/>
      <c r="ALK21" s="232"/>
      <c r="ALL21" s="232"/>
      <c r="ALM21" s="232"/>
      <c r="ALN21" s="232"/>
      <c r="ALO21" s="232"/>
      <c r="ALP21" s="232"/>
      <c r="ALQ21" s="232"/>
      <c r="ALR21" s="232"/>
      <c r="ALS21" s="232"/>
      <c r="ALT21" s="232"/>
      <c r="ALU21" s="232"/>
      <c r="ALV21" s="232"/>
      <c r="ALW21" s="232"/>
      <c r="ALX21" s="232"/>
      <c r="ALY21" s="232"/>
      <c r="ALZ21" s="232"/>
      <c r="AMA21" s="232"/>
      <c r="AMB21" s="232"/>
      <c r="AMC21" s="232"/>
      <c r="AMD21" s="232"/>
      <c r="AME21" s="232"/>
      <c r="AMF21" s="232"/>
      <c r="AMG21" s="232"/>
      <c r="AMH21" s="232"/>
      <c r="AMI21" s="232"/>
      <c r="AMJ21" s="232"/>
      <c r="AMK21" s="232"/>
      <c r="AML21" s="232"/>
      <c r="AMM21" s="232"/>
      <c r="AMN21" s="232"/>
      <c r="AMO21" s="232"/>
      <c r="AMP21" s="232"/>
      <c r="AMQ21" s="232"/>
      <c r="AMR21" s="232"/>
      <c r="AMS21" s="232"/>
      <c r="AMT21" s="232"/>
      <c r="AMU21" s="232"/>
      <c r="AMV21" s="232"/>
      <c r="AMW21" s="232"/>
      <c r="AMX21" s="232"/>
      <c r="AMY21" s="232"/>
      <c r="AMZ21" s="232"/>
      <c r="ANA21" s="232"/>
      <c r="ANB21" s="232"/>
      <c r="ANC21" s="232"/>
      <c r="AND21" s="232"/>
      <c r="ANE21" s="232"/>
      <c r="ANF21" s="232"/>
      <c r="ANG21" s="232"/>
      <c r="ANH21" s="232"/>
      <c r="ANI21" s="232"/>
      <c r="ANJ21" s="232"/>
      <c r="ANK21" s="232"/>
      <c r="ANL21" s="232"/>
      <c r="ANM21" s="232"/>
      <c r="ANN21" s="232"/>
      <c r="ANO21" s="232"/>
      <c r="ANP21" s="232"/>
      <c r="ANQ21" s="232"/>
      <c r="ANR21" s="232"/>
      <c r="ANS21" s="232"/>
      <c r="ANT21" s="232"/>
      <c r="ANU21" s="232"/>
      <c r="ANV21" s="232"/>
      <c r="ANW21" s="232"/>
      <c r="ANX21" s="232"/>
      <c r="ANY21" s="232"/>
      <c r="ANZ21" s="232"/>
      <c r="AOA21" s="232"/>
      <c r="AOB21" s="232"/>
      <c r="AOC21" s="232"/>
      <c r="AOD21" s="232"/>
      <c r="AOE21" s="232"/>
      <c r="AOF21" s="232"/>
      <c r="AOG21" s="232"/>
      <c r="AOH21" s="232"/>
      <c r="AOI21" s="232"/>
      <c r="AOJ21" s="232"/>
      <c r="AOK21" s="232"/>
      <c r="AOL21" s="232"/>
      <c r="AOM21" s="232"/>
      <c r="AON21" s="232"/>
      <c r="AOO21" s="232"/>
      <c r="AOP21" s="232"/>
      <c r="AOQ21" s="232"/>
      <c r="AOR21" s="232"/>
      <c r="AOS21" s="232"/>
      <c r="AOT21" s="232"/>
      <c r="AOU21" s="232"/>
      <c r="AOV21" s="232"/>
      <c r="AOW21" s="232"/>
      <c r="AOX21" s="232"/>
      <c r="AOY21" s="232"/>
      <c r="AOZ21" s="232"/>
      <c r="APA21" s="232"/>
      <c r="APB21" s="232"/>
      <c r="APC21" s="232"/>
      <c r="APD21" s="232"/>
      <c r="APE21" s="232"/>
      <c r="APF21" s="232"/>
      <c r="APG21" s="232"/>
      <c r="APH21" s="232"/>
      <c r="API21" s="232"/>
      <c r="APJ21" s="232"/>
      <c r="APK21" s="232"/>
      <c r="APL21" s="232"/>
      <c r="APM21" s="232"/>
      <c r="APN21" s="232"/>
      <c r="APO21" s="232"/>
      <c r="APP21" s="232"/>
      <c r="APQ21" s="232"/>
      <c r="APR21" s="232"/>
      <c r="APS21" s="232"/>
      <c r="APT21" s="232"/>
      <c r="APU21" s="232"/>
      <c r="APV21" s="232"/>
      <c r="APW21" s="232"/>
      <c r="APX21" s="232"/>
      <c r="APY21" s="232"/>
      <c r="APZ21" s="232"/>
      <c r="AQA21" s="232"/>
      <c r="AQB21" s="232"/>
      <c r="AQC21" s="232"/>
      <c r="AQD21" s="232"/>
      <c r="AQE21" s="232"/>
      <c r="AQF21" s="232"/>
      <c r="AQG21" s="232"/>
      <c r="AQH21" s="232"/>
      <c r="AQI21" s="232"/>
      <c r="AQJ21" s="232"/>
      <c r="AQK21" s="232"/>
      <c r="AQL21" s="232"/>
      <c r="AQM21" s="232"/>
      <c r="AQN21" s="232"/>
      <c r="AQO21" s="232"/>
      <c r="AQP21" s="232"/>
      <c r="AQQ21" s="232"/>
      <c r="AQR21" s="232"/>
      <c r="AQS21" s="232"/>
      <c r="AQT21" s="232"/>
      <c r="AQU21" s="232"/>
      <c r="AQV21" s="232"/>
      <c r="AQW21" s="232"/>
      <c r="AQX21" s="232"/>
      <c r="AQY21" s="232"/>
      <c r="AQZ21" s="232"/>
      <c r="ARA21" s="232"/>
      <c r="ARB21" s="232"/>
      <c r="ARC21" s="232"/>
      <c r="ARD21" s="232"/>
      <c r="ARE21" s="232"/>
      <c r="ARF21" s="232"/>
      <c r="ARG21" s="232"/>
      <c r="ARH21" s="232"/>
      <c r="ARI21" s="232"/>
      <c r="ARJ21" s="232"/>
      <c r="ARK21" s="232"/>
      <c r="ARL21" s="232"/>
      <c r="ARM21" s="232"/>
      <c r="ARN21" s="232"/>
      <c r="ARO21" s="232"/>
      <c r="ARP21" s="232"/>
      <c r="ARQ21" s="232"/>
      <c r="ARR21" s="232"/>
      <c r="ARS21" s="232"/>
      <c r="ART21" s="232"/>
      <c r="ARU21" s="232"/>
      <c r="ARV21" s="232"/>
      <c r="ARW21" s="232"/>
      <c r="ARX21" s="232"/>
      <c r="ARY21" s="232"/>
      <c r="ARZ21" s="232"/>
      <c r="ASA21" s="232"/>
      <c r="ASB21" s="232"/>
      <c r="ASC21" s="232"/>
      <c r="ASD21" s="232"/>
      <c r="ASE21" s="232"/>
      <c r="ASF21" s="232"/>
      <c r="ASG21" s="232"/>
      <c r="ASH21" s="232"/>
      <c r="ASI21" s="232"/>
      <c r="ASJ21" s="232"/>
      <c r="ASK21" s="232"/>
      <c r="ASL21" s="232"/>
      <c r="ASM21" s="232"/>
      <c r="ASN21" s="232"/>
      <c r="ASO21" s="232"/>
      <c r="ASP21" s="232"/>
      <c r="ASQ21" s="232"/>
      <c r="ASR21" s="232"/>
      <c r="ASS21" s="232"/>
      <c r="AST21" s="232"/>
      <c r="ASU21" s="232"/>
      <c r="ASV21" s="232"/>
      <c r="ASW21" s="232"/>
      <c r="ASX21" s="232"/>
      <c r="ASY21" s="232"/>
      <c r="ASZ21" s="232"/>
      <c r="ATA21" s="232"/>
      <c r="ATB21" s="232"/>
      <c r="ATC21" s="232"/>
      <c r="ATD21" s="232"/>
      <c r="ATE21" s="232"/>
      <c r="ATF21" s="232"/>
      <c r="ATG21" s="232"/>
      <c r="ATH21" s="232"/>
      <c r="ATI21" s="232"/>
      <c r="ATJ21" s="232"/>
      <c r="ATK21" s="232"/>
      <c r="ATL21" s="232"/>
      <c r="ATM21" s="232"/>
      <c r="ATN21" s="232"/>
      <c r="ATO21" s="232"/>
      <c r="ATP21" s="232"/>
      <c r="ATQ21" s="232"/>
      <c r="ATR21" s="232"/>
      <c r="ATS21" s="232"/>
      <c r="ATT21" s="232"/>
      <c r="ATU21" s="232"/>
      <c r="ATV21" s="232"/>
      <c r="ATW21" s="232"/>
      <c r="ATX21" s="232"/>
      <c r="ATY21" s="232"/>
      <c r="ATZ21" s="232"/>
      <c r="AUA21" s="232"/>
      <c r="AUB21" s="232"/>
      <c r="AUC21" s="232"/>
      <c r="AUD21" s="232"/>
      <c r="AUE21" s="232"/>
      <c r="AUF21" s="232"/>
      <c r="AUG21" s="232"/>
      <c r="AUH21" s="232"/>
      <c r="AUI21" s="232"/>
      <c r="AUJ21" s="232"/>
      <c r="AUK21" s="232"/>
      <c r="AUL21" s="232"/>
      <c r="AUM21" s="232"/>
      <c r="AUN21" s="232"/>
      <c r="AUO21" s="232"/>
      <c r="AUP21" s="232"/>
      <c r="AUQ21" s="232"/>
      <c r="AUR21" s="232"/>
      <c r="AUS21" s="232"/>
      <c r="AUT21" s="232"/>
      <c r="AUU21" s="232"/>
      <c r="AUV21" s="232"/>
      <c r="AUW21" s="232"/>
      <c r="AUX21" s="232"/>
      <c r="AUY21" s="232"/>
      <c r="AUZ21" s="232"/>
      <c r="AVA21" s="232"/>
      <c r="AVB21" s="232"/>
      <c r="AVC21" s="232"/>
      <c r="AVD21" s="232"/>
      <c r="AVE21" s="232"/>
      <c r="AVF21" s="232"/>
      <c r="AVG21" s="232"/>
      <c r="AVH21" s="232"/>
      <c r="AVI21" s="232"/>
      <c r="AVJ21" s="232"/>
      <c r="AVK21" s="232"/>
      <c r="AVL21" s="232"/>
      <c r="AVM21" s="232"/>
      <c r="AVN21" s="232"/>
      <c r="AVO21" s="232"/>
      <c r="AVP21" s="232"/>
      <c r="AVQ21" s="232"/>
      <c r="AVR21" s="232"/>
      <c r="AVS21" s="232"/>
      <c r="AVT21" s="232"/>
      <c r="AVU21" s="232"/>
      <c r="AVV21" s="232"/>
      <c r="AVW21" s="232"/>
      <c r="AVX21" s="232"/>
      <c r="AVY21" s="232"/>
      <c r="AVZ21" s="232"/>
      <c r="AWA21" s="232"/>
      <c r="AWB21" s="232"/>
      <c r="AWC21" s="232"/>
      <c r="AWD21" s="232"/>
      <c r="AWE21" s="232"/>
      <c r="AWF21" s="232"/>
      <c r="AWG21" s="232"/>
      <c r="AWH21" s="232"/>
      <c r="AWI21" s="232"/>
      <c r="AWJ21" s="232"/>
      <c r="AWK21" s="232"/>
      <c r="AWL21" s="232"/>
      <c r="AWM21" s="232"/>
      <c r="AWN21" s="232"/>
      <c r="AWO21" s="232"/>
      <c r="AWP21" s="232"/>
      <c r="AWQ21" s="232"/>
      <c r="AWR21" s="232"/>
      <c r="AWS21" s="232"/>
      <c r="AWT21" s="232"/>
      <c r="AWU21" s="232"/>
      <c r="AWV21" s="232"/>
      <c r="AWW21" s="232"/>
      <c r="AWX21" s="232"/>
      <c r="AWY21" s="232"/>
      <c r="AWZ21" s="232"/>
      <c r="AXA21" s="232"/>
      <c r="AXB21" s="232"/>
      <c r="AXC21" s="232"/>
      <c r="AXD21" s="232"/>
      <c r="AXE21" s="232"/>
      <c r="AXF21" s="232"/>
      <c r="AXG21" s="232"/>
      <c r="AXH21" s="232"/>
      <c r="AXI21" s="232"/>
      <c r="AXJ21" s="232"/>
      <c r="AXK21" s="232"/>
      <c r="AXL21" s="232"/>
      <c r="AXM21" s="232"/>
      <c r="AXN21" s="232"/>
      <c r="AXO21" s="232"/>
      <c r="AXP21" s="232"/>
      <c r="AXQ21" s="232"/>
      <c r="AXR21" s="232"/>
      <c r="AXS21" s="232"/>
      <c r="AXT21" s="232"/>
      <c r="AXU21" s="232"/>
      <c r="AXV21" s="232"/>
      <c r="AXW21" s="232"/>
      <c r="AXX21" s="232"/>
      <c r="AXY21" s="232"/>
      <c r="AXZ21" s="232"/>
      <c r="AYA21" s="232"/>
      <c r="AYB21" s="232"/>
      <c r="AYC21" s="232"/>
      <c r="AYD21" s="232"/>
      <c r="AYE21" s="232"/>
      <c r="AYF21" s="232"/>
      <c r="AYG21" s="232"/>
      <c r="AYH21" s="232"/>
      <c r="AYI21" s="232"/>
      <c r="AYJ21" s="232"/>
      <c r="AYK21" s="232"/>
      <c r="AYL21" s="232"/>
      <c r="AYM21" s="232"/>
      <c r="AYN21" s="232"/>
      <c r="AYO21" s="232"/>
      <c r="AYP21" s="232"/>
      <c r="AYQ21" s="232"/>
      <c r="AYR21" s="232"/>
      <c r="AYS21" s="232"/>
      <c r="AYT21" s="232"/>
      <c r="AYU21" s="232"/>
      <c r="AYV21" s="232"/>
      <c r="AYW21" s="232"/>
      <c r="AYX21" s="232"/>
      <c r="AYY21" s="232"/>
      <c r="AYZ21" s="232"/>
      <c r="AZA21" s="232"/>
      <c r="AZB21" s="232"/>
      <c r="AZC21" s="232"/>
      <c r="AZD21" s="232"/>
      <c r="AZE21" s="232"/>
      <c r="AZF21" s="232"/>
      <c r="AZG21" s="232"/>
      <c r="AZH21" s="232"/>
      <c r="AZI21" s="232"/>
      <c r="AZJ21" s="232"/>
      <c r="AZK21" s="232"/>
      <c r="AZL21" s="232"/>
      <c r="AZM21" s="232"/>
      <c r="AZN21" s="232"/>
      <c r="AZO21" s="232"/>
      <c r="AZP21" s="232"/>
      <c r="AZQ21" s="232"/>
      <c r="AZR21" s="232"/>
      <c r="AZS21" s="232"/>
      <c r="AZT21" s="232"/>
      <c r="AZU21" s="232"/>
      <c r="AZV21" s="232"/>
      <c r="AZW21" s="232"/>
      <c r="AZX21" s="232"/>
      <c r="AZY21" s="232"/>
      <c r="AZZ21" s="232"/>
      <c r="BAA21" s="232"/>
      <c r="BAB21" s="232"/>
      <c r="BAC21" s="232"/>
      <c r="BAD21" s="232"/>
      <c r="BAE21" s="232"/>
      <c r="BAF21" s="232"/>
      <c r="BAG21" s="232"/>
      <c r="BAH21" s="232"/>
      <c r="BAI21" s="232"/>
      <c r="BAJ21" s="232"/>
      <c r="BAK21" s="232"/>
      <c r="BAL21" s="232"/>
      <c r="BAM21" s="232"/>
      <c r="BAN21" s="232"/>
      <c r="BAO21" s="232"/>
      <c r="BAP21" s="232"/>
      <c r="BAQ21" s="232"/>
      <c r="BAR21" s="232"/>
      <c r="BAS21" s="232"/>
      <c r="BAT21" s="232"/>
      <c r="BAU21" s="232"/>
      <c r="BAV21" s="232"/>
      <c r="BAW21" s="232"/>
      <c r="BAX21" s="232"/>
      <c r="BAY21" s="232"/>
      <c r="BAZ21" s="232"/>
      <c r="BBA21" s="232"/>
      <c r="BBB21" s="232"/>
      <c r="BBC21" s="232"/>
      <c r="BBD21" s="232"/>
      <c r="BBE21" s="232"/>
      <c r="BBF21" s="232"/>
      <c r="BBG21" s="232"/>
      <c r="BBH21" s="232"/>
      <c r="BBI21" s="232"/>
      <c r="BBJ21" s="232"/>
      <c r="BBK21" s="232"/>
      <c r="BBL21" s="232"/>
      <c r="BBM21" s="232"/>
      <c r="BBN21" s="232"/>
      <c r="BBO21" s="232"/>
      <c r="BBP21" s="232"/>
      <c r="BBQ21" s="232"/>
      <c r="BBR21" s="232"/>
      <c r="BBS21" s="232"/>
      <c r="BBT21" s="232"/>
      <c r="BBU21" s="232"/>
      <c r="BBV21" s="232"/>
      <c r="BBW21" s="232"/>
      <c r="BBX21" s="232"/>
      <c r="BBY21" s="232"/>
      <c r="BBZ21" s="232"/>
      <c r="BCA21" s="232"/>
      <c r="BCB21" s="232"/>
      <c r="BCC21" s="232"/>
      <c r="BCD21" s="232"/>
      <c r="BCE21" s="232"/>
      <c r="BCF21" s="232"/>
      <c r="BCG21" s="232"/>
      <c r="BCH21" s="232"/>
      <c r="BCI21" s="232"/>
      <c r="BCJ21" s="232"/>
      <c r="BCK21" s="232"/>
      <c r="BCL21" s="232"/>
      <c r="BCM21" s="232"/>
      <c r="BCN21" s="232"/>
      <c r="BCO21" s="232"/>
      <c r="BCP21" s="232"/>
      <c r="BCQ21" s="232"/>
      <c r="BCR21" s="232"/>
      <c r="BCS21" s="232"/>
      <c r="BCT21" s="232"/>
      <c r="BCU21" s="232"/>
      <c r="BCV21" s="232"/>
      <c r="BCW21" s="232"/>
      <c r="BCX21" s="232"/>
      <c r="BCY21" s="232"/>
      <c r="BCZ21" s="232"/>
      <c r="BDA21" s="232"/>
      <c r="BDB21" s="232"/>
      <c r="BDC21" s="232"/>
      <c r="BDD21" s="232"/>
      <c r="BDE21" s="232"/>
      <c r="BDF21" s="232"/>
      <c r="BDG21" s="232"/>
      <c r="BDH21" s="232"/>
      <c r="BDI21" s="232"/>
      <c r="BDJ21" s="232"/>
      <c r="BDK21" s="232"/>
      <c r="BDL21" s="232"/>
      <c r="BDM21" s="232"/>
      <c r="BDN21" s="232"/>
      <c r="BDO21" s="232"/>
      <c r="BDP21" s="232"/>
      <c r="BDQ21" s="232"/>
      <c r="BDR21" s="232"/>
      <c r="BDS21" s="232"/>
      <c r="BDT21" s="232"/>
      <c r="BDU21" s="232"/>
      <c r="BDV21" s="232"/>
      <c r="BDW21" s="232"/>
      <c r="BDX21" s="232"/>
      <c r="BDY21" s="232"/>
      <c r="BDZ21" s="232"/>
      <c r="BEA21" s="232"/>
      <c r="BEB21" s="232"/>
      <c r="BEC21" s="232"/>
      <c r="BED21" s="232"/>
      <c r="BEE21" s="232"/>
      <c r="BEF21" s="232"/>
      <c r="BEG21" s="232"/>
      <c r="BEH21" s="232"/>
      <c r="BEI21" s="232"/>
      <c r="BEJ21" s="232"/>
      <c r="BEK21" s="232"/>
      <c r="BEL21" s="232"/>
      <c r="BEM21" s="232"/>
      <c r="BEN21" s="232"/>
      <c r="BEO21" s="232"/>
      <c r="BEP21" s="232"/>
      <c r="BEQ21" s="232"/>
      <c r="BER21" s="232"/>
      <c r="BES21" s="232"/>
      <c r="BET21" s="232"/>
      <c r="BEU21" s="232"/>
      <c r="BEV21" s="232"/>
      <c r="BEW21" s="232"/>
      <c r="BEX21" s="232"/>
      <c r="BEY21" s="232"/>
      <c r="BEZ21" s="232"/>
      <c r="BFA21" s="232"/>
      <c r="BFB21" s="232"/>
      <c r="BFC21" s="232"/>
      <c r="BFD21" s="232"/>
      <c r="BFE21" s="232"/>
      <c r="BFF21" s="232"/>
      <c r="BFG21" s="232"/>
      <c r="BFH21" s="232"/>
      <c r="BFI21" s="232"/>
      <c r="BFJ21" s="232"/>
      <c r="BFK21" s="232"/>
      <c r="BFL21" s="232"/>
      <c r="BFM21" s="232"/>
      <c r="BFN21" s="232"/>
      <c r="BFO21" s="232"/>
      <c r="BFP21" s="232"/>
      <c r="BFQ21" s="232"/>
      <c r="BFR21" s="232"/>
      <c r="BFS21" s="232"/>
      <c r="BFT21" s="232"/>
      <c r="BFU21" s="232"/>
      <c r="BFV21" s="232"/>
      <c r="BFW21" s="232"/>
      <c r="BFX21" s="232"/>
      <c r="BFY21" s="232"/>
      <c r="BFZ21" s="232"/>
      <c r="BGA21" s="232"/>
      <c r="BGB21" s="232"/>
      <c r="BGC21" s="232"/>
      <c r="BGD21" s="232"/>
      <c r="BGE21" s="232"/>
      <c r="BGF21" s="232"/>
      <c r="BGG21" s="232"/>
      <c r="BGH21" s="232"/>
      <c r="BGI21" s="232"/>
      <c r="BGJ21" s="232"/>
      <c r="BGK21" s="232"/>
      <c r="BGL21" s="232"/>
      <c r="BGM21" s="232"/>
      <c r="BGN21" s="232"/>
      <c r="BGO21" s="232"/>
      <c r="BGP21" s="232"/>
      <c r="BGQ21" s="232"/>
      <c r="BGR21" s="232"/>
      <c r="BGS21" s="232"/>
      <c r="BGT21" s="232"/>
      <c r="BGU21" s="232"/>
      <c r="BGV21" s="232"/>
      <c r="BGW21" s="232"/>
      <c r="BGX21" s="232"/>
      <c r="BGY21" s="232"/>
      <c r="BGZ21" s="232"/>
      <c r="BHA21" s="232"/>
      <c r="BHB21" s="232"/>
      <c r="BHC21" s="232"/>
      <c r="BHD21" s="232"/>
      <c r="BHE21" s="232"/>
      <c r="BHF21" s="232"/>
      <c r="BHG21" s="232"/>
      <c r="BHH21" s="232"/>
      <c r="BHI21" s="232"/>
      <c r="BHJ21" s="232"/>
      <c r="BHK21" s="232"/>
      <c r="BHL21" s="232"/>
      <c r="BHM21" s="232"/>
      <c r="BHN21" s="232"/>
      <c r="BHO21" s="232"/>
      <c r="BHP21" s="232"/>
      <c r="BHQ21" s="232"/>
      <c r="BHR21" s="232"/>
      <c r="BHS21" s="232"/>
      <c r="BHT21" s="232"/>
      <c r="BHU21" s="232"/>
      <c r="BHV21" s="232"/>
      <c r="BHW21" s="232"/>
      <c r="BHX21" s="232"/>
      <c r="BHY21" s="232"/>
      <c r="BHZ21" s="232"/>
      <c r="BIA21" s="232"/>
      <c r="BIB21" s="232"/>
      <c r="BIC21" s="232"/>
      <c r="BID21" s="232"/>
      <c r="BIE21" s="232"/>
      <c r="BIF21" s="232"/>
      <c r="BIG21" s="232"/>
      <c r="BIH21" s="232"/>
      <c r="BII21" s="232"/>
      <c r="BIJ21" s="232"/>
      <c r="BIK21" s="232"/>
      <c r="BIL21" s="232"/>
      <c r="BIM21" s="232"/>
      <c r="BIN21" s="232"/>
      <c r="BIO21" s="232"/>
      <c r="BIP21" s="232"/>
      <c r="BIQ21" s="232"/>
      <c r="BIR21" s="232"/>
      <c r="BIS21" s="232"/>
      <c r="BIT21" s="232"/>
      <c r="BIU21" s="232"/>
      <c r="BIV21" s="232"/>
      <c r="BIW21" s="232"/>
      <c r="BIX21" s="232"/>
      <c r="BIY21" s="232"/>
      <c r="BIZ21" s="232"/>
      <c r="BJA21" s="232"/>
      <c r="BJB21" s="232"/>
      <c r="BJC21" s="232"/>
      <c r="BJD21" s="232"/>
      <c r="BJE21" s="232"/>
      <c r="BJF21" s="232"/>
      <c r="BJG21" s="232"/>
      <c r="BJH21" s="232"/>
      <c r="BJI21" s="232"/>
      <c r="BJJ21" s="232"/>
      <c r="BJK21" s="232"/>
      <c r="BJL21" s="232"/>
      <c r="BJM21" s="232"/>
      <c r="BJN21" s="232"/>
      <c r="BJO21" s="232"/>
      <c r="BJP21" s="232"/>
      <c r="BJQ21" s="232"/>
      <c r="BJR21" s="232"/>
      <c r="BJS21" s="232"/>
      <c r="BJT21" s="232"/>
      <c r="BJU21" s="232"/>
      <c r="BJV21" s="232"/>
      <c r="BJW21" s="232"/>
      <c r="BJX21" s="232"/>
      <c r="BJY21" s="232"/>
      <c r="BJZ21" s="232"/>
      <c r="BKA21" s="232"/>
      <c r="BKB21" s="232"/>
      <c r="BKC21" s="232"/>
      <c r="BKD21" s="232"/>
      <c r="BKE21" s="232"/>
      <c r="BKF21" s="232"/>
      <c r="BKG21" s="232"/>
      <c r="BKH21" s="232"/>
      <c r="BKI21" s="232"/>
      <c r="BKJ21" s="232"/>
      <c r="BKK21" s="232"/>
      <c r="BKL21" s="232"/>
      <c r="BKM21" s="232"/>
      <c r="BKN21" s="232"/>
      <c r="BKO21" s="232"/>
      <c r="BKP21" s="232"/>
      <c r="BKQ21" s="232"/>
      <c r="BKR21" s="232"/>
      <c r="BKS21" s="232"/>
      <c r="BKT21" s="232"/>
      <c r="BKU21" s="232"/>
      <c r="BKV21" s="232"/>
      <c r="BKW21" s="232"/>
      <c r="BKX21" s="232"/>
      <c r="BKY21" s="232"/>
      <c r="BKZ21" s="232"/>
      <c r="BLA21" s="232"/>
      <c r="BLB21" s="232"/>
      <c r="BLC21" s="232"/>
      <c r="BLD21" s="232"/>
      <c r="BLE21" s="232"/>
      <c r="BLF21" s="232"/>
      <c r="BLG21" s="232"/>
      <c r="BLH21" s="232"/>
      <c r="BLI21" s="232"/>
      <c r="BLJ21" s="232"/>
      <c r="BLK21" s="232"/>
      <c r="BLL21" s="232"/>
      <c r="BLM21" s="232"/>
      <c r="BLN21" s="232"/>
      <c r="BLO21" s="232"/>
      <c r="BLP21" s="232"/>
      <c r="BLQ21" s="232"/>
      <c r="BLR21" s="232"/>
      <c r="BLS21" s="232"/>
      <c r="BLT21" s="232"/>
      <c r="BLU21" s="232"/>
      <c r="BLV21" s="232"/>
      <c r="BLW21" s="232"/>
      <c r="BLX21" s="232"/>
      <c r="BLY21" s="232"/>
      <c r="BLZ21" s="232"/>
      <c r="BMA21" s="232"/>
      <c r="BMB21" s="232"/>
      <c r="BMC21" s="232"/>
      <c r="BMD21" s="232"/>
      <c r="BME21" s="232"/>
      <c r="BMF21" s="232"/>
      <c r="BMG21" s="232"/>
      <c r="BMH21" s="232"/>
      <c r="BMI21" s="232"/>
      <c r="BMJ21" s="232"/>
      <c r="BMK21" s="232"/>
      <c r="BML21" s="232"/>
      <c r="BMM21" s="232"/>
      <c r="BMN21" s="232"/>
      <c r="BMO21" s="232"/>
      <c r="BMP21" s="232"/>
      <c r="BMQ21" s="232"/>
      <c r="BMR21" s="232"/>
      <c r="BMS21" s="232"/>
      <c r="BMT21" s="232"/>
      <c r="BMU21" s="232"/>
      <c r="BMV21" s="232"/>
      <c r="BMW21" s="232"/>
      <c r="BMX21" s="232"/>
      <c r="BMY21" s="232"/>
      <c r="BMZ21" s="232"/>
      <c r="BNA21" s="232"/>
      <c r="BNB21" s="232"/>
      <c r="BNC21" s="232"/>
      <c r="BND21" s="232"/>
      <c r="BNE21" s="232"/>
      <c r="BNF21" s="232"/>
      <c r="BNG21" s="232"/>
      <c r="BNH21" s="232"/>
      <c r="BNI21" s="232"/>
      <c r="BNJ21" s="232"/>
      <c r="BNK21" s="232"/>
      <c r="BNL21" s="232"/>
      <c r="BNM21" s="232"/>
      <c r="BNN21" s="232"/>
      <c r="BNO21" s="232"/>
      <c r="BNP21" s="232"/>
      <c r="BNQ21" s="232"/>
      <c r="BNR21" s="232"/>
      <c r="BNS21" s="232"/>
      <c r="BNT21" s="232"/>
      <c r="BNU21" s="232"/>
      <c r="BNV21" s="232"/>
      <c r="BNW21" s="232"/>
      <c r="BNX21" s="232"/>
      <c r="BNY21" s="232"/>
      <c r="BNZ21" s="232"/>
      <c r="BOA21" s="232"/>
      <c r="BOB21" s="232"/>
      <c r="BOC21" s="232"/>
      <c r="BOD21" s="232"/>
      <c r="BOE21" s="232"/>
      <c r="BOF21" s="232"/>
      <c r="BOG21" s="232"/>
      <c r="BOH21" s="232"/>
      <c r="BOI21" s="232"/>
      <c r="BOJ21" s="232"/>
      <c r="BOK21" s="232"/>
      <c r="BOL21" s="232"/>
      <c r="BOM21" s="232"/>
      <c r="BON21" s="232"/>
      <c r="BOO21" s="232"/>
      <c r="BOP21" s="232"/>
      <c r="BOQ21" s="232"/>
      <c r="BOR21" s="232"/>
      <c r="BOS21" s="232"/>
      <c r="BOT21" s="232"/>
      <c r="BOU21" s="232"/>
      <c r="BOV21" s="232"/>
      <c r="BOW21" s="232"/>
      <c r="BOX21" s="232"/>
      <c r="BOY21" s="232"/>
      <c r="BOZ21" s="232"/>
      <c r="BPA21" s="232"/>
      <c r="BPB21" s="232"/>
      <c r="BPC21" s="232"/>
      <c r="BPD21" s="232"/>
      <c r="BPE21" s="232"/>
      <c r="BPF21" s="232"/>
      <c r="BPG21" s="232"/>
      <c r="BPH21" s="232"/>
      <c r="BPI21" s="232"/>
      <c r="BPJ21" s="232"/>
      <c r="BPK21" s="232"/>
      <c r="BPL21" s="232"/>
      <c r="BPM21" s="232"/>
      <c r="BPN21" s="232"/>
      <c r="BPO21" s="232"/>
      <c r="BPP21" s="232"/>
      <c r="BPQ21" s="232"/>
      <c r="BPR21" s="232"/>
      <c r="BPS21" s="232"/>
      <c r="BPT21" s="232"/>
      <c r="BPU21" s="232"/>
      <c r="BPV21" s="232"/>
      <c r="BPW21" s="232"/>
      <c r="BPX21" s="232"/>
      <c r="BPY21" s="232"/>
      <c r="BPZ21" s="232"/>
      <c r="BQA21" s="232"/>
      <c r="BQB21" s="232"/>
      <c r="BQC21" s="232"/>
      <c r="BQD21" s="232"/>
      <c r="BQE21" s="232"/>
      <c r="BQF21" s="232"/>
      <c r="BQG21" s="232"/>
      <c r="BQH21" s="232"/>
      <c r="BQI21" s="232"/>
      <c r="BQJ21" s="232"/>
      <c r="BQK21" s="232"/>
      <c r="BQL21" s="232"/>
      <c r="BQM21" s="232"/>
      <c r="BQN21" s="232"/>
      <c r="BQO21" s="232"/>
      <c r="BQP21" s="232"/>
      <c r="BQQ21" s="232"/>
      <c r="BQR21" s="232"/>
      <c r="BQS21" s="232"/>
      <c r="BQT21" s="232"/>
      <c r="BQU21" s="232"/>
      <c r="BQV21" s="232"/>
      <c r="BQW21" s="232"/>
      <c r="BQX21" s="232"/>
      <c r="BQY21" s="232"/>
      <c r="BQZ21" s="232"/>
      <c r="BRA21" s="232"/>
      <c r="BRB21" s="232"/>
      <c r="BRC21" s="232"/>
      <c r="BRD21" s="232"/>
      <c r="BRE21" s="232"/>
      <c r="BRF21" s="232"/>
      <c r="BRG21" s="232"/>
      <c r="BRH21" s="232"/>
      <c r="BRI21" s="232"/>
      <c r="BRJ21" s="232"/>
      <c r="BRK21" s="232"/>
      <c r="BRL21" s="232"/>
      <c r="BRM21" s="232"/>
      <c r="BRN21" s="232"/>
      <c r="BRO21" s="232"/>
      <c r="BRP21" s="232"/>
      <c r="BRQ21" s="232"/>
      <c r="BRR21" s="232"/>
      <c r="BRS21" s="232"/>
      <c r="BRT21" s="232"/>
      <c r="BRU21" s="232"/>
      <c r="BRV21" s="232"/>
      <c r="BRW21" s="232"/>
      <c r="BRX21" s="232"/>
      <c r="BRY21" s="232"/>
      <c r="BRZ21" s="232"/>
      <c r="BSA21" s="232"/>
      <c r="BSB21" s="232"/>
      <c r="BSC21" s="232"/>
      <c r="BSD21" s="232"/>
      <c r="BSE21" s="232"/>
      <c r="BSF21" s="232"/>
      <c r="BSG21" s="232"/>
      <c r="BSH21" s="232"/>
      <c r="BSI21" s="232"/>
      <c r="BSJ21" s="232"/>
      <c r="BSK21" s="232"/>
      <c r="BSL21" s="232"/>
      <c r="BSM21" s="232"/>
      <c r="BSN21" s="232"/>
      <c r="BSO21" s="232"/>
      <c r="BSP21" s="232"/>
      <c r="BSQ21" s="232"/>
      <c r="BSR21" s="232"/>
      <c r="BSS21" s="232"/>
      <c r="BST21" s="232"/>
      <c r="BSU21" s="232"/>
      <c r="BSV21" s="232"/>
      <c r="BSW21" s="232"/>
      <c r="BSX21" s="232"/>
      <c r="BSY21" s="232"/>
      <c r="BSZ21" s="232"/>
      <c r="BTA21" s="232"/>
      <c r="BTB21" s="232"/>
      <c r="BTC21" s="232"/>
      <c r="BTD21" s="232"/>
      <c r="BTE21" s="232"/>
      <c r="BTF21" s="232"/>
      <c r="BTG21" s="232"/>
      <c r="BTH21" s="232"/>
      <c r="BTI21" s="232"/>
      <c r="BTJ21" s="232"/>
      <c r="BTK21" s="232"/>
      <c r="BTL21" s="232"/>
      <c r="BTM21" s="232"/>
      <c r="BTN21" s="232"/>
      <c r="BTO21" s="232"/>
      <c r="BTP21" s="232"/>
      <c r="BTQ21" s="232"/>
      <c r="BTR21" s="232"/>
      <c r="BTS21" s="232"/>
      <c r="BTT21" s="232"/>
      <c r="BTU21" s="232"/>
      <c r="BTV21" s="232"/>
      <c r="BTW21" s="232"/>
      <c r="BTX21" s="232"/>
      <c r="BTY21" s="232"/>
      <c r="BTZ21" s="232"/>
      <c r="BUA21" s="232"/>
      <c r="BUB21" s="232"/>
      <c r="BUC21" s="232"/>
      <c r="BUD21" s="232"/>
      <c r="BUE21" s="232"/>
      <c r="BUF21" s="232"/>
      <c r="BUG21" s="232"/>
      <c r="BUH21" s="232"/>
      <c r="BUI21" s="232"/>
      <c r="BUJ21" s="232"/>
      <c r="BUK21" s="232"/>
      <c r="BUL21" s="232"/>
      <c r="BUM21" s="232"/>
      <c r="BUN21" s="232"/>
      <c r="BUO21" s="232"/>
      <c r="BUP21" s="232"/>
      <c r="BUQ21" s="232"/>
      <c r="BUR21" s="232"/>
      <c r="BUS21" s="232"/>
      <c r="BUT21" s="232"/>
      <c r="BUU21" s="232"/>
      <c r="BUV21" s="232"/>
      <c r="BUW21" s="232"/>
      <c r="BUX21" s="232"/>
      <c r="BUY21" s="232"/>
      <c r="BUZ21" s="232"/>
      <c r="BVA21" s="232"/>
      <c r="BVB21" s="232"/>
      <c r="BVC21" s="232"/>
      <c r="BVD21" s="232"/>
      <c r="BVE21" s="232"/>
      <c r="BVF21" s="232"/>
      <c r="BVG21" s="232"/>
      <c r="BVH21" s="232"/>
      <c r="BVI21" s="232"/>
      <c r="BVJ21" s="232"/>
      <c r="BVK21" s="232"/>
      <c r="BVL21" s="232"/>
      <c r="BVM21" s="232"/>
      <c r="BVN21" s="232"/>
      <c r="BVO21" s="232"/>
      <c r="BVP21" s="232"/>
      <c r="BVQ21" s="232"/>
      <c r="BVR21" s="232"/>
      <c r="BVS21" s="232"/>
      <c r="BVT21" s="232"/>
      <c r="BVU21" s="232"/>
      <c r="BVV21" s="232"/>
      <c r="BVW21" s="232"/>
      <c r="BVX21" s="232"/>
      <c r="BVY21" s="232"/>
      <c r="BVZ21" s="232"/>
      <c r="BWA21" s="232"/>
      <c r="BWB21" s="232"/>
      <c r="BWC21" s="232"/>
      <c r="BWD21" s="232"/>
      <c r="BWE21" s="232"/>
      <c r="BWF21" s="232"/>
      <c r="BWG21" s="232"/>
      <c r="BWH21" s="232"/>
      <c r="BWI21" s="232"/>
      <c r="BWJ21" s="232"/>
      <c r="BWK21" s="232"/>
      <c r="BWL21" s="232"/>
      <c r="BWM21" s="232"/>
      <c r="BWN21" s="232"/>
      <c r="BWO21" s="232"/>
      <c r="BWP21" s="232"/>
      <c r="BWQ21" s="232"/>
      <c r="BWR21" s="232"/>
      <c r="BWS21" s="232"/>
      <c r="BWT21" s="232"/>
      <c r="BWU21" s="232"/>
      <c r="BWV21" s="232"/>
      <c r="BWW21" s="232"/>
      <c r="BWX21" s="232"/>
      <c r="BWY21" s="232"/>
      <c r="BWZ21" s="232"/>
      <c r="BXA21" s="232"/>
      <c r="BXB21" s="232"/>
      <c r="BXC21" s="232"/>
      <c r="BXD21" s="232"/>
      <c r="BXE21" s="232"/>
      <c r="BXF21" s="232"/>
      <c r="BXG21" s="232"/>
      <c r="BXH21" s="232"/>
      <c r="BXI21" s="232"/>
      <c r="BXJ21" s="232"/>
      <c r="BXK21" s="232"/>
      <c r="BXL21" s="232"/>
      <c r="BXM21" s="232"/>
      <c r="BXN21" s="232"/>
      <c r="BXO21" s="232"/>
      <c r="BXP21" s="232"/>
      <c r="BXQ21" s="232"/>
      <c r="BXR21" s="232"/>
      <c r="BXS21" s="232"/>
      <c r="BXT21" s="232"/>
      <c r="BXU21" s="232"/>
      <c r="BXV21" s="232"/>
      <c r="BXW21" s="232"/>
      <c r="BXX21" s="232"/>
      <c r="BXY21" s="232"/>
      <c r="BXZ21" s="232"/>
      <c r="BYA21" s="232"/>
      <c r="BYB21" s="232"/>
      <c r="BYC21" s="232"/>
      <c r="BYD21" s="232"/>
      <c r="BYE21" s="232"/>
      <c r="BYF21" s="232"/>
      <c r="BYG21" s="232"/>
      <c r="BYH21" s="232"/>
      <c r="BYI21" s="232"/>
      <c r="BYJ21" s="232"/>
      <c r="BYK21" s="232"/>
      <c r="BYL21" s="232"/>
      <c r="BYM21" s="232"/>
      <c r="BYN21" s="232"/>
      <c r="BYO21" s="232"/>
      <c r="BYP21" s="232"/>
      <c r="BYQ21" s="232"/>
      <c r="BYR21" s="232"/>
      <c r="BYS21" s="232"/>
      <c r="BYT21" s="232"/>
      <c r="BYU21" s="232"/>
      <c r="BYV21" s="232"/>
      <c r="BYW21" s="232"/>
      <c r="BYX21" s="232"/>
      <c r="BYY21" s="232"/>
      <c r="BYZ21" s="232"/>
      <c r="BZA21" s="232"/>
      <c r="BZB21" s="232"/>
      <c r="BZC21" s="232"/>
      <c r="BZD21" s="232"/>
      <c r="BZE21" s="232"/>
      <c r="BZF21" s="232"/>
      <c r="BZG21" s="232"/>
      <c r="BZH21" s="232"/>
      <c r="BZI21" s="232"/>
      <c r="BZJ21" s="232"/>
      <c r="BZK21" s="232"/>
      <c r="BZL21" s="232"/>
      <c r="BZM21" s="232"/>
      <c r="BZN21" s="232"/>
      <c r="BZO21" s="232"/>
      <c r="BZP21" s="232"/>
      <c r="BZQ21" s="232"/>
      <c r="BZR21" s="232"/>
      <c r="BZS21" s="232"/>
      <c r="BZT21" s="232"/>
      <c r="BZU21" s="232"/>
      <c r="BZV21" s="232"/>
      <c r="BZW21" s="232"/>
      <c r="BZX21" s="232"/>
      <c r="BZY21" s="232"/>
      <c r="BZZ21" s="232"/>
      <c r="CAA21" s="232"/>
      <c r="CAB21" s="232"/>
      <c r="CAC21" s="232"/>
      <c r="CAD21" s="232"/>
      <c r="CAE21" s="232"/>
      <c r="CAF21" s="232"/>
      <c r="CAG21" s="232"/>
      <c r="CAH21" s="232"/>
      <c r="CAI21" s="232"/>
      <c r="CAJ21" s="232"/>
      <c r="CAK21" s="232"/>
      <c r="CAL21" s="232"/>
      <c r="CAM21" s="232"/>
      <c r="CAN21" s="232"/>
      <c r="CAO21" s="232"/>
      <c r="CAP21" s="232"/>
      <c r="CAQ21" s="232"/>
      <c r="CAR21" s="232"/>
      <c r="CAS21" s="232"/>
      <c r="CAT21" s="232"/>
      <c r="CAU21" s="232"/>
      <c r="CAV21" s="232"/>
      <c r="CAW21" s="232"/>
      <c r="CAX21" s="232"/>
      <c r="CAY21" s="232"/>
      <c r="CAZ21" s="232"/>
      <c r="CBA21" s="232"/>
      <c r="CBB21" s="232"/>
      <c r="CBC21" s="232"/>
      <c r="CBD21" s="232"/>
      <c r="CBE21" s="232"/>
      <c r="CBF21" s="232"/>
      <c r="CBG21" s="232"/>
      <c r="CBH21" s="232"/>
      <c r="CBI21" s="232"/>
      <c r="CBJ21" s="232"/>
      <c r="CBK21" s="232"/>
      <c r="CBL21" s="232"/>
      <c r="CBM21" s="232"/>
      <c r="CBN21" s="232"/>
      <c r="CBO21" s="232"/>
      <c r="CBP21" s="232"/>
      <c r="CBQ21" s="232"/>
      <c r="CBR21" s="232"/>
      <c r="CBS21" s="232"/>
      <c r="CBT21" s="232"/>
      <c r="CBU21" s="232"/>
      <c r="CBV21" s="232"/>
      <c r="CBW21" s="232"/>
      <c r="CBX21" s="232"/>
      <c r="CBY21" s="232"/>
      <c r="CBZ21" s="232"/>
      <c r="CCA21" s="232"/>
      <c r="CCB21" s="232"/>
      <c r="CCC21" s="232"/>
      <c r="CCD21" s="232"/>
      <c r="CCE21" s="232"/>
      <c r="CCF21" s="232"/>
      <c r="CCG21" s="232"/>
      <c r="CCH21" s="232"/>
      <c r="CCI21" s="232"/>
      <c r="CCJ21" s="232"/>
      <c r="CCK21" s="232"/>
      <c r="CCL21" s="232"/>
      <c r="CCM21" s="232"/>
      <c r="CCN21" s="232"/>
      <c r="CCO21" s="232"/>
      <c r="CCP21" s="232"/>
      <c r="CCQ21" s="232"/>
      <c r="CCR21" s="232"/>
      <c r="CCS21" s="232"/>
      <c r="CCT21" s="232"/>
      <c r="CCU21" s="232"/>
      <c r="CCV21" s="232"/>
      <c r="CCW21" s="232"/>
      <c r="CCX21" s="232"/>
      <c r="CCY21" s="232"/>
      <c r="CCZ21" s="232"/>
      <c r="CDA21" s="232"/>
      <c r="CDB21" s="232"/>
      <c r="CDC21" s="232"/>
      <c r="CDD21" s="232"/>
      <c r="CDE21" s="232"/>
      <c r="CDF21" s="232"/>
      <c r="CDG21" s="232"/>
      <c r="CDH21" s="232"/>
      <c r="CDI21" s="232"/>
      <c r="CDJ21" s="232"/>
      <c r="CDK21" s="232"/>
      <c r="CDL21" s="232"/>
      <c r="CDM21" s="232"/>
      <c r="CDN21" s="232"/>
      <c r="CDO21" s="232"/>
      <c r="CDP21" s="232"/>
      <c r="CDQ21" s="232"/>
      <c r="CDR21" s="232"/>
      <c r="CDS21" s="232"/>
      <c r="CDT21" s="232"/>
      <c r="CDU21" s="232"/>
      <c r="CDV21" s="232"/>
      <c r="CDW21" s="232"/>
      <c r="CDX21" s="232"/>
      <c r="CDY21" s="232"/>
      <c r="CDZ21" s="232"/>
      <c r="CEA21" s="232"/>
      <c r="CEB21" s="232"/>
      <c r="CEC21" s="232"/>
      <c r="CED21" s="232"/>
      <c r="CEE21" s="232"/>
      <c r="CEF21" s="232"/>
      <c r="CEG21" s="232"/>
      <c r="CEH21" s="232"/>
      <c r="CEI21" s="232"/>
      <c r="CEJ21" s="232"/>
      <c r="CEK21" s="232"/>
      <c r="CEL21" s="232"/>
      <c r="CEM21" s="232"/>
      <c r="CEN21" s="232"/>
      <c r="CEO21" s="232"/>
      <c r="CEP21" s="232"/>
      <c r="CEQ21" s="232"/>
      <c r="CER21" s="232"/>
      <c r="CES21" s="232"/>
      <c r="CET21" s="232"/>
      <c r="CEU21" s="232"/>
      <c r="CEV21" s="232"/>
      <c r="CEW21" s="232"/>
      <c r="CEX21" s="232"/>
      <c r="CEY21" s="232"/>
      <c r="CEZ21" s="232"/>
      <c r="CFA21" s="232"/>
      <c r="CFB21" s="232"/>
      <c r="CFC21" s="232"/>
      <c r="CFD21" s="232"/>
      <c r="CFE21" s="232"/>
      <c r="CFF21" s="232"/>
      <c r="CFG21" s="232"/>
      <c r="CFH21" s="232"/>
      <c r="CFI21" s="232"/>
      <c r="CFJ21" s="232"/>
      <c r="CFK21" s="232"/>
      <c r="CFL21" s="232"/>
      <c r="CFM21" s="232"/>
      <c r="CFN21" s="232"/>
      <c r="CFO21" s="232"/>
      <c r="CFP21" s="232"/>
      <c r="CFQ21" s="232"/>
      <c r="CFR21" s="232"/>
      <c r="CFS21" s="232"/>
      <c r="CFT21" s="232"/>
      <c r="CFU21" s="232"/>
      <c r="CFV21" s="232"/>
      <c r="CFW21" s="232"/>
      <c r="CFX21" s="232"/>
      <c r="CFY21" s="232"/>
      <c r="CFZ21" s="232"/>
      <c r="CGA21" s="232"/>
      <c r="CGB21" s="232"/>
      <c r="CGC21" s="232"/>
      <c r="CGD21" s="232"/>
      <c r="CGE21" s="232"/>
      <c r="CGF21" s="232"/>
      <c r="CGG21" s="232"/>
      <c r="CGH21" s="232"/>
      <c r="CGI21" s="232"/>
      <c r="CGJ21" s="232"/>
      <c r="CGK21" s="232"/>
      <c r="CGL21" s="232"/>
      <c r="CGM21" s="232"/>
      <c r="CGN21" s="232"/>
      <c r="CGO21" s="232"/>
      <c r="CGP21" s="232"/>
      <c r="CGQ21" s="232"/>
      <c r="CGR21" s="232"/>
      <c r="CGS21" s="232"/>
      <c r="CGT21" s="232"/>
      <c r="CGU21" s="232"/>
      <c r="CGV21" s="232"/>
      <c r="CGW21" s="232"/>
      <c r="CGX21" s="232"/>
      <c r="CGY21" s="232"/>
      <c r="CGZ21" s="232"/>
      <c r="CHA21" s="232"/>
      <c r="CHB21" s="232"/>
      <c r="CHC21" s="232"/>
      <c r="CHD21" s="232"/>
      <c r="CHE21" s="232"/>
      <c r="CHF21" s="232"/>
      <c r="CHG21" s="232"/>
      <c r="CHH21" s="232"/>
      <c r="CHI21" s="232"/>
      <c r="CHJ21" s="232"/>
      <c r="CHK21" s="232"/>
      <c r="CHL21" s="232"/>
      <c r="CHM21" s="232"/>
      <c r="CHN21" s="232"/>
      <c r="CHO21" s="232"/>
      <c r="CHP21" s="232"/>
      <c r="CHQ21" s="232"/>
      <c r="CHR21" s="232"/>
      <c r="CHS21" s="232"/>
      <c r="CHT21" s="232"/>
      <c r="CHU21" s="232"/>
      <c r="CHV21" s="232"/>
      <c r="CHW21" s="232"/>
      <c r="CHX21" s="232"/>
      <c r="CHY21" s="232"/>
      <c r="CHZ21" s="232"/>
      <c r="CIA21" s="232"/>
      <c r="CIB21" s="232"/>
      <c r="CIC21" s="232"/>
      <c r="CID21" s="232"/>
      <c r="CIE21" s="232"/>
      <c r="CIF21" s="232"/>
      <c r="CIG21" s="232"/>
      <c r="CIH21" s="232"/>
      <c r="CII21" s="232"/>
      <c r="CIJ21" s="232"/>
      <c r="CIK21" s="232"/>
      <c r="CIL21" s="232"/>
      <c r="CIM21" s="232"/>
      <c r="CIN21" s="232"/>
      <c r="CIO21" s="232"/>
      <c r="CIP21" s="232"/>
      <c r="CIQ21" s="232"/>
      <c r="CIR21" s="232"/>
      <c r="CIS21" s="232"/>
      <c r="CIT21" s="232"/>
      <c r="CIU21" s="232"/>
      <c r="CIV21" s="232"/>
      <c r="CIW21" s="232"/>
      <c r="CIX21" s="232"/>
      <c r="CIY21" s="232"/>
      <c r="CIZ21" s="232"/>
      <c r="CJA21" s="232"/>
      <c r="CJB21" s="232"/>
      <c r="CJC21" s="232"/>
      <c r="CJD21" s="232"/>
      <c r="CJE21" s="232"/>
      <c r="CJF21" s="232"/>
      <c r="CJG21" s="232"/>
      <c r="CJH21" s="232"/>
      <c r="CJI21" s="232"/>
      <c r="CJJ21" s="232"/>
      <c r="CJK21" s="232"/>
      <c r="CJL21" s="232"/>
      <c r="CJM21" s="232"/>
      <c r="CJN21" s="232"/>
      <c r="CJO21" s="232"/>
      <c r="CJP21" s="232"/>
      <c r="CJQ21" s="232"/>
      <c r="CJR21" s="232"/>
      <c r="CJS21" s="232"/>
      <c r="CJT21" s="232"/>
      <c r="CJU21" s="232"/>
      <c r="CJV21" s="232"/>
      <c r="CJW21" s="232"/>
      <c r="CJX21" s="232"/>
      <c r="CJY21" s="232"/>
      <c r="CJZ21" s="232"/>
      <c r="CKA21" s="232"/>
      <c r="CKB21" s="232"/>
      <c r="CKC21" s="232"/>
      <c r="CKD21" s="232"/>
      <c r="CKE21" s="232"/>
      <c r="CKF21" s="232"/>
      <c r="CKG21" s="232"/>
      <c r="CKH21" s="232"/>
      <c r="CKI21" s="232"/>
      <c r="CKJ21" s="232"/>
      <c r="CKK21" s="232"/>
      <c r="CKL21" s="232"/>
      <c r="CKM21" s="232"/>
      <c r="CKN21" s="232"/>
      <c r="CKO21" s="232"/>
      <c r="CKP21" s="232"/>
      <c r="CKQ21" s="232"/>
      <c r="CKR21" s="232"/>
      <c r="CKS21" s="232"/>
      <c r="CKT21" s="232"/>
      <c r="CKU21" s="232"/>
      <c r="CKV21" s="232"/>
      <c r="CKW21" s="232"/>
      <c r="CKX21" s="232"/>
      <c r="CKY21" s="232"/>
      <c r="CKZ21" s="232"/>
      <c r="CLA21" s="232"/>
      <c r="CLB21" s="232"/>
      <c r="CLC21" s="232"/>
      <c r="CLD21" s="232"/>
      <c r="CLE21" s="232"/>
      <c r="CLF21" s="232"/>
      <c r="CLG21" s="232"/>
      <c r="CLH21" s="232"/>
      <c r="CLI21" s="232"/>
      <c r="CLJ21" s="232"/>
      <c r="CLK21" s="232"/>
      <c r="CLL21" s="232"/>
      <c r="CLM21" s="232"/>
      <c r="CLN21" s="232"/>
      <c r="CLO21" s="232"/>
      <c r="CLP21" s="232"/>
      <c r="CLQ21" s="232"/>
      <c r="CLR21" s="232"/>
      <c r="CLS21" s="232"/>
      <c r="CLT21" s="232"/>
      <c r="CLU21" s="232"/>
      <c r="CLV21" s="232"/>
      <c r="CLW21" s="232"/>
      <c r="CLX21" s="232"/>
      <c r="CLY21" s="232"/>
      <c r="CLZ21" s="232"/>
      <c r="CMA21" s="232"/>
      <c r="CMB21" s="232"/>
      <c r="CMC21" s="232"/>
      <c r="CMD21" s="232"/>
      <c r="CME21" s="232"/>
      <c r="CMF21" s="232"/>
      <c r="CMG21" s="232"/>
      <c r="CMH21" s="232"/>
      <c r="CMI21" s="232"/>
      <c r="CMJ21" s="232"/>
      <c r="CMK21" s="232"/>
      <c r="CML21" s="232"/>
      <c r="CMM21" s="232"/>
      <c r="CMN21" s="232"/>
      <c r="CMO21" s="232"/>
      <c r="CMP21" s="232"/>
      <c r="CMQ21" s="232"/>
      <c r="CMR21" s="232"/>
      <c r="CMS21" s="232"/>
      <c r="CMT21" s="232"/>
      <c r="CMU21" s="232"/>
      <c r="CMV21" s="232"/>
      <c r="CMW21" s="232"/>
      <c r="CMX21" s="232"/>
      <c r="CMY21" s="232"/>
      <c r="CMZ21" s="232"/>
      <c r="CNA21" s="232"/>
      <c r="CNB21" s="232"/>
      <c r="CNC21" s="232"/>
      <c r="CND21" s="232"/>
      <c r="CNE21" s="232"/>
      <c r="CNF21" s="232"/>
      <c r="CNG21" s="232"/>
      <c r="CNH21" s="232"/>
      <c r="CNI21" s="232"/>
      <c r="CNJ21" s="232"/>
      <c r="CNK21" s="232"/>
      <c r="CNL21" s="232"/>
      <c r="CNM21" s="232"/>
      <c r="CNN21" s="232"/>
      <c r="CNO21" s="232"/>
      <c r="CNP21" s="232"/>
      <c r="CNQ21" s="232"/>
      <c r="CNR21" s="232"/>
      <c r="CNS21" s="232"/>
      <c r="CNT21" s="232"/>
      <c r="CNU21" s="232"/>
      <c r="CNV21" s="232"/>
      <c r="CNW21" s="232"/>
      <c r="CNX21" s="232"/>
      <c r="CNY21" s="232"/>
      <c r="CNZ21" s="232"/>
      <c r="COA21" s="232"/>
      <c r="COB21" s="232"/>
      <c r="COC21" s="232"/>
      <c r="COD21" s="232"/>
      <c r="COE21" s="232"/>
      <c r="COF21" s="232"/>
      <c r="COG21" s="232"/>
      <c r="COH21" s="232"/>
      <c r="COI21" s="232"/>
      <c r="COJ21" s="232"/>
      <c r="COK21" s="232"/>
      <c r="COL21" s="232"/>
      <c r="COM21" s="232"/>
      <c r="CON21" s="232"/>
      <c r="COO21" s="232"/>
      <c r="COP21" s="232"/>
      <c r="COQ21" s="232"/>
      <c r="COR21" s="232"/>
      <c r="COS21" s="232"/>
      <c r="COT21" s="232"/>
      <c r="COU21" s="232"/>
      <c r="COV21" s="232"/>
      <c r="COW21" s="232"/>
      <c r="COX21" s="232"/>
      <c r="COY21" s="232"/>
      <c r="COZ21" s="232"/>
      <c r="CPA21" s="232"/>
      <c r="CPB21" s="232"/>
      <c r="CPC21" s="232"/>
      <c r="CPD21" s="232"/>
      <c r="CPE21" s="232"/>
      <c r="CPF21" s="232"/>
      <c r="CPG21" s="232"/>
      <c r="CPH21" s="232"/>
      <c r="CPI21" s="232"/>
      <c r="CPJ21" s="232"/>
      <c r="CPK21" s="232"/>
      <c r="CPL21" s="232"/>
      <c r="CPM21" s="232"/>
      <c r="CPN21" s="232"/>
      <c r="CPO21" s="232"/>
      <c r="CPP21" s="232"/>
      <c r="CPQ21" s="232"/>
      <c r="CPR21" s="232"/>
      <c r="CPS21" s="232"/>
      <c r="CPT21" s="232"/>
      <c r="CPU21" s="232"/>
      <c r="CPV21" s="232"/>
      <c r="CPW21" s="232"/>
      <c r="CPX21" s="232"/>
      <c r="CPY21" s="232"/>
      <c r="CPZ21" s="232"/>
      <c r="CQA21" s="232"/>
      <c r="CQB21" s="232"/>
      <c r="CQC21" s="232"/>
      <c r="CQD21" s="232"/>
      <c r="CQE21" s="232"/>
      <c r="CQF21" s="232"/>
      <c r="CQG21" s="232"/>
      <c r="CQH21" s="232"/>
      <c r="CQI21" s="232"/>
      <c r="CQJ21" s="232"/>
      <c r="CQK21" s="232"/>
      <c r="CQL21" s="232"/>
      <c r="CQM21" s="232"/>
      <c r="CQN21" s="232"/>
      <c r="CQO21" s="232"/>
      <c r="CQP21" s="232"/>
      <c r="CQQ21" s="232"/>
      <c r="CQR21" s="232"/>
      <c r="CQS21" s="232"/>
      <c r="CQT21" s="232"/>
      <c r="CQU21" s="232"/>
      <c r="CQV21" s="232"/>
      <c r="CQW21" s="232"/>
      <c r="CQX21" s="232"/>
      <c r="CQY21" s="232"/>
      <c r="CQZ21" s="232"/>
      <c r="CRA21" s="232"/>
      <c r="CRB21" s="232"/>
      <c r="CRC21" s="232"/>
      <c r="CRD21" s="232"/>
      <c r="CRE21" s="232"/>
      <c r="CRF21" s="232"/>
      <c r="CRG21" s="232"/>
      <c r="CRH21" s="232"/>
      <c r="CRI21" s="232"/>
      <c r="CRJ21" s="232"/>
      <c r="CRK21" s="232"/>
      <c r="CRL21" s="232"/>
      <c r="CRM21" s="232"/>
      <c r="CRN21" s="232"/>
      <c r="CRO21" s="232"/>
      <c r="CRP21" s="232"/>
      <c r="CRQ21" s="232"/>
      <c r="CRR21" s="232"/>
      <c r="CRS21" s="232"/>
      <c r="CRT21" s="232"/>
      <c r="CRU21" s="232"/>
      <c r="CRV21" s="232"/>
      <c r="CRW21" s="232"/>
      <c r="CRX21" s="232"/>
      <c r="CRY21" s="232"/>
      <c r="CRZ21" s="232"/>
      <c r="CSA21" s="232"/>
      <c r="CSB21" s="232"/>
      <c r="CSC21" s="232"/>
      <c r="CSD21" s="232"/>
      <c r="CSE21" s="232"/>
      <c r="CSF21" s="232"/>
      <c r="CSG21" s="232"/>
      <c r="CSH21" s="232"/>
      <c r="CSI21" s="232"/>
      <c r="CSJ21" s="232"/>
      <c r="CSK21" s="232"/>
      <c r="CSL21" s="232"/>
      <c r="CSM21" s="232"/>
      <c r="CSN21" s="232"/>
      <c r="CSO21" s="232"/>
      <c r="CSP21" s="232"/>
      <c r="CSQ21" s="232"/>
      <c r="CSR21" s="232"/>
      <c r="CSS21" s="232"/>
      <c r="CST21" s="232"/>
      <c r="CSU21" s="232"/>
      <c r="CSV21" s="232"/>
      <c r="CSW21" s="232"/>
      <c r="CSX21" s="232"/>
      <c r="CSY21" s="232"/>
      <c r="CSZ21" s="232"/>
      <c r="CTA21" s="232"/>
      <c r="CTB21" s="232"/>
      <c r="CTC21" s="232"/>
      <c r="CTD21" s="232"/>
      <c r="CTE21" s="232"/>
      <c r="CTF21" s="232"/>
      <c r="CTG21" s="232"/>
      <c r="CTH21" s="232"/>
      <c r="CTI21" s="232"/>
      <c r="CTJ21" s="232"/>
      <c r="CTK21" s="232"/>
      <c r="CTL21" s="232"/>
      <c r="CTM21" s="232"/>
      <c r="CTN21" s="232"/>
      <c r="CTO21" s="232"/>
      <c r="CTP21" s="232"/>
      <c r="CTQ21" s="232"/>
      <c r="CTR21" s="232"/>
      <c r="CTS21" s="232"/>
      <c r="CTT21" s="232"/>
      <c r="CTU21" s="232"/>
      <c r="CTV21" s="232"/>
      <c r="CTW21" s="232"/>
      <c r="CTX21" s="232"/>
      <c r="CTY21" s="232"/>
      <c r="CTZ21" s="232"/>
      <c r="CUA21" s="232"/>
      <c r="CUB21" s="232"/>
      <c r="CUC21" s="232"/>
      <c r="CUD21" s="232"/>
      <c r="CUE21" s="232"/>
      <c r="CUF21" s="232"/>
      <c r="CUG21" s="232"/>
      <c r="CUH21" s="232"/>
      <c r="CUI21" s="232"/>
      <c r="CUJ21" s="232"/>
      <c r="CUK21" s="232"/>
      <c r="CUL21" s="232"/>
      <c r="CUM21" s="232"/>
      <c r="CUN21" s="232"/>
      <c r="CUO21" s="232"/>
      <c r="CUP21" s="232"/>
      <c r="CUQ21" s="232"/>
      <c r="CUR21" s="232"/>
      <c r="CUS21" s="232"/>
      <c r="CUT21" s="232"/>
      <c r="CUU21" s="232"/>
      <c r="CUV21" s="232"/>
      <c r="CUW21" s="232"/>
      <c r="CUX21" s="232"/>
      <c r="CUY21" s="232"/>
      <c r="CUZ21" s="232"/>
      <c r="CVA21" s="232"/>
      <c r="CVB21" s="232"/>
      <c r="CVC21" s="232"/>
      <c r="CVD21" s="232"/>
      <c r="CVE21" s="232"/>
      <c r="CVF21" s="232"/>
      <c r="CVG21" s="232"/>
      <c r="CVH21" s="232"/>
      <c r="CVI21" s="232"/>
      <c r="CVJ21" s="232"/>
      <c r="CVK21" s="232"/>
      <c r="CVL21" s="232"/>
      <c r="CVM21" s="232"/>
      <c r="CVN21" s="232"/>
      <c r="CVO21" s="232"/>
      <c r="CVP21" s="232"/>
      <c r="CVQ21" s="232"/>
      <c r="CVR21" s="232"/>
      <c r="CVS21" s="232"/>
      <c r="CVT21" s="232"/>
      <c r="CVU21" s="232"/>
      <c r="CVV21" s="232"/>
      <c r="CVW21" s="232"/>
      <c r="CVX21" s="232"/>
      <c r="CVY21" s="232"/>
      <c r="CVZ21" s="232"/>
      <c r="CWA21" s="232"/>
      <c r="CWB21" s="232"/>
      <c r="CWC21" s="232"/>
      <c r="CWD21" s="232"/>
      <c r="CWE21" s="232"/>
      <c r="CWF21" s="232"/>
      <c r="CWG21" s="232"/>
      <c r="CWH21" s="232"/>
      <c r="CWI21" s="232"/>
      <c r="CWJ21" s="232"/>
      <c r="CWK21" s="232"/>
      <c r="CWL21" s="232"/>
      <c r="CWM21" s="232"/>
      <c r="CWN21" s="232"/>
      <c r="CWO21" s="232"/>
      <c r="CWP21" s="232"/>
      <c r="CWQ21" s="232"/>
      <c r="CWR21" s="232"/>
      <c r="CWS21" s="232"/>
      <c r="CWT21" s="232"/>
      <c r="CWU21" s="232"/>
      <c r="CWV21" s="232"/>
      <c r="CWW21" s="232"/>
      <c r="CWX21" s="232"/>
      <c r="CWY21" s="232"/>
      <c r="CWZ21" s="232"/>
      <c r="CXA21" s="232"/>
      <c r="CXB21" s="232"/>
      <c r="CXC21" s="232"/>
      <c r="CXD21" s="232"/>
      <c r="CXE21" s="232"/>
      <c r="CXF21" s="232"/>
      <c r="CXG21" s="232"/>
      <c r="CXH21" s="232"/>
      <c r="CXI21" s="232"/>
      <c r="CXJ21" s="232"/>
      <c r="CXK21" s="232"/>
      <c r="CXL21" s="232"/>
      <c r="CXM21" s="232"/>
      <c r="CXN21" s="232"/>
      <c r="CXO21" s="232"/>
      <c r="CXP21" s="232"/>
      <c r="CXQ21" s="232"/>
      <c r="CXR21" s="232"/>
      <c r="CXS21" s="232"/>
      <c r="CXT21" s="232"/>
      <c r="CXU21" s="232"/>
      <c r="CXV21" s="232"/>
      <c r="CXW21" s="232"/>
      <c r="CXX21" s="232"/>
      <c r="CXY21" s="232"/>
      <c r="CXZ21" s="232"/>
      <c r="CYA21" s="232"/>
      <c r="CYB21" s="232"/>
      <c r="CYC21" s="232"/>
      <c r="CYD21" s="232"/>
      <c r="CYE21" s="232"/>
      <c r="CYF21" s="232"/>
      <c r="CYG21" s="232"/>
      <c r="CYH21" s="232"/>
      <c r="CYI21" s="232"/>
      <c r="CYJ21" s="232"/>
      <c r="CYK21" s="232"/>
      <c r="CYL21" s="232"/>
      <c r="CYM21" s="232"/>
      <c r="CYN21" s="232"/>
      <c r="CYO21" s="232"/>
      <c r="CYP21" s="232"/>
      <c r="CYQ21" s="232"/>
      <c r="CYR21" s="232"/>
      <c r="CYS21" s="232"/>
      <c r="CYT21" s="232"/>
      <c r="CYU21" s="232"/>
      <c r="CYV21" s="232"/>
      <c r="CYW21" s="232"/>
      <c r="CYX21" s="232"/>
      <c r="CYY21" s="232"/>
      <c r="CYZ21" s="232"/>
      <c r="CZA21" s="232"/>
      <c r="CZB21" s="232"/>
      <c r="CZC21" s="232"/>
      <c r="CZD21" s="232"/>
      <c r="CZE21" s="232"/>
      <c r="CZF21" s="232"/>
      <c r="CZG21" s="232"/>
      <c r="CZH21" s="232"/>
      <c r="CZI21" s="232"/>
      <c r="CZJ21" s="232"/>
      <c r="CZK21" s="232"/>
      <c r="CZL21" s="232"/>
      <c r="CZM21" s="232"/>
      <c r="CZN21" s="232"/>
      <c r="CZO21" s="232"/>
      <c r="CZP21" s="232"/>
      <c r="CZQ21" s="232"/>
      <c r="CZR21" s="232"/>
      <c r="CZS21" s="232"/>
      <c r="CZT21" s="232"/>
      <c r="CZU21" s="232"/>
      <c r="CZV21" s="232"/>
      <c r="CZW21" s="232"/>
      <c r="CZX21" s="232"/>
      <c r="CZY21" s="232"/>
      <c r="CZZ21" s="232"/>
      <c r="DAA21" s="232"/>
      <c r="DAB21" s="232"/>
      <c r="DAC21" s="232"/>
      <c r="DAD21" s="232"/>
      <c r="DAE21" s="232"/>
      <c r="DAF21" s="232"/>
      <c r="DAG21" s="232"/>
      <c r="DAH21" s="232"/>
      <c r="DAI21" s="232"/>
      <c r="DAJ21" s="232"/>
      <c r="DAK21" s="232"/>
      <c r="DAL21" s="232"/>
      <c r="DAM21" s="232"/>
      <c r="DAN21" s="232"/>
      <c r="DAO21" s="232"/>
      <c r="DAP21" s="232"/>
      <c r="DAQ21" s="232"/>
      <c r="DAR21" s="232"/>
      <c r="DAS21" s="232"/>
      <c r="DAT21" s="232"/>
      <c r="DAU21" s="232"/>
      <c r="DAV21" s="232"/>
      <c r="DAW21" s="232"/>
      <c r="DAX21" s="232"/>
      <c r="DAY21" s="232"/>
      <c r="DAZ21" s="232"/>
      <c r="DBA21" s="232"/>
      <c r="DBB21" s="232"/>
      <c r="DBC21" s="232"/>
      <c r="DBD21" s="232"/>
      <c r="DBE21" s="232"/>
      <c r="DBF21" s="232"/>
      <c r="DBG21" s="232"/>
      <c r="DBH21" s="232"/>
      <c r="DBI21" s="232"/>
      <c r="DBJ21" s="232"/>
      <c r="DBK21" s="232"/>
      <c r="DBL21" s="232"/>
      <c r="DBM21" s="232"/>
      <c r="DBN21" s="232"/>
      <c r="DBO21" s="232"/>
      <c r="DBP21" s="232"/>
      <c r="DBQ21" s="232"/>
      <c r="DBR21" s="232"/>
      <c r="DBS21" s="232"/>
      <c r="DBT21" s="232"/>
      <c r="DBU21" s="232"/>
      <c r="DBV21" s="232"/>
      <c r="DBW21" s="232"/>
      <c r="DBX21" s="232"/>
      <c r="DBY21" s="232"/>
      <c r="DBZ21" s="232"/>
      <c r="DCA21" s="232"/>
      <c r="DCB21" s="232"/>
      <c r="DCC21" s="232"/>
      <c r="DCD21" s="232"/>
      <c r="DCE21" s="232"/>
      <c r="DCF21" s="232"/>
      <c r="DCG21" s="232"/>
      <c r="DCH21" s="232"/>
      <c r="DCI21" s="232"/>
      <c r="DCJ21" s="232"/>
      <c r="DCK21" s="232"/>
      <c r="DCL21" s="232"/>
      <c r="DCM21" s="232"/>
      <c r="DCN21" s="232"/>
      <c r="DCO21" s="232"/>
      <c r="DCP21" s="232"/>
      <c r="DCQ21" s="232"/>
      <c r="DCR21" s="232"/>
      <c r="DCS21" s="232"/>
      <c r="DCT21" s="232"/>
      <c r="DCU21" s="232"/>
      <c r="DCV21" s="232"/>
      <c r="DCW21" s="232"/>
      <c r="DCX21" s="232"/>
      <c r="DCY21" s="232"/>
      <c r="DCZ21" s="232"/>
      <c r="DDA21" s="232"/>
      <c r="DDB21" s="232"/>
      <c r="DDC21" s="232"/>
      <c r="DDD21" s="232"/>
      <c r="DDE21" s="232"/>
      <c r="DDF21" s="232"/>
      <c r="DDG21" s="232"/>
      <c r="DDH21" s="232"/>
      <c r="DDI21" s="232"/>
      <c r="DDJ21" s="232"/>
      <c r="DDK21" s="232"/>
      <c r="DDL21" s="232"/>
      <c r="DDM21" s="232"/>
      <c r="DDN21" s="232"/>
      <c r="DDO21" s="232"/>
      <c r="DDP21" s="232"/>
      <c r="DDQ21" s="232"/>
      <c r="DDR21" s="232"/>
      <c r="DDS21" s="232"/>
      <c r="DDT21" s="232"/>
      <c r="DDU21" s="232"/>
      <c r="DDV21" s="232"/>
      <c r="DDW21" s="232"/>
      <c r="DDX21" s="232"/>
      <c r="DDY21" s="232"/>
      <c r="DDZ21" s="232"/>
      <c r="DEA21" s="232"/>
      <c r="DEB21" s="232"/>
      <c r="DEC21" s="232"/>
      <c r="DED21" s="232"/>
      <c r="DEE21" s="232"/>
      <c r="DEF21" s="232"/>
      <c r="DEG21" s="232"/>
      <c r="DEH21" s="232"/>
      <c r="DEI21" s="232"/>
      <c r="DEJ21" s="232"/>
      <c r="DEK21" s="232"/>
      <c r="DEL21" s="232"/>
      <c r="DEM21" s="232"/>
      <c r="DEN21" s="232"/>
      <c r="DEO21" s="232"/>
      <c r="DEP21" s="232"/>
      <c r="DEQ21" s="232"/>
      <c r="DER21" s="232"/>
      <c r="DES21" s="232"/>
      <c r="DET21" s="232"/>
      <c r="DEU21" s="232"/>
      <c r="DEV21" s="232"/>
      <c r="DEW21" s="232"/>
      <c r="DEX21" s="232"/>
      <c r="DEY21" s="232"/>
      <c r="DEZ21" s="232"/>
      <c r="DFA21" s="232"/>
      <c r="DFB21" s="232"/>
      <c r="DFC21" s="232"/>
      <c r="DFD21" s="232"/>
      <c r="DFE21" s="232"/>
      <c r="DFF21" s="232"/>
      <c r="DFG21" s="232"/>
      <c r="DFH21" s="232"/>
      <c r="DFI21" s="232"/>
      <c r="DFJ21" s="232"/>
      <c r="DFK21" s="232"/>
      <c r="DFL21" s="232"/>
      <c r="DFM21" s="232"/>
      <c r="DFN21" s="232"/>
      <c r="DFO21" s="232"/>
      <c r="DFP21" s="232"/>
      <c r="DFQ21" s="232"/>
      <c r="DFR21" s="232"/>
      <c r="DFS21" s="232"/>
      <c r="DFT21" s="232"/>
      <c r="DFU21" s="232"/>
      <c r="DFV21" s="232"/>
      <c r="DFW21" s="232"/>
      <c r="DFX21" s="232"/>
      <c r="DFY21" s="232"/>
      <c r="DFZ21" s="232"/>
      <c r="DGA21" s="232"/>
      <c r="DGB21" s="232"/>
      <c r="DGC21" s="232"/>
      <c r="DGD21" s="232"/>
      <c r="DGE21" s="232"/>
      <c r="DGF21" s="232"/>
      <c r="DGG21" s="232"/>
      <c r="DGH21" s="232"/>
      <c r="DGI21" s="232"/>
      <c r="DGJ21" s="232"/>
      <c r="DGK21" s="232"/>
      <c r="DGL21" s="232"/>
      <c r="DGM21" s="232"/>
      <c r="DGN21" s="232"/>
      <c r="DGO21" s="232"/>
      <c r="DGP21" s="232"/>
      <c r="DGQ21" s="232"/>
      <c r="DGR21" s="232"/>
      <c r="DGS21" s="232"/>
      <c r="DGT21" s="232"/>
      <c r="DGU21" s="232"/>
      <c r="DGV21" s="232"/>
      <c r="DGW21" s="232"/>
      <c r="DGX21" s="232"/>
      <c r="DGY21" s="232"/>
      <c r="DGZ21" s="232"/>
      <c r="DHA21" s="232"/>
      <c r="DHB21" s="232"/>
      <c r="DHC21" s="232"/>
      <c r="DHD21" s="232"/>
      <c r="DHE21" s="232"/>
      <c r="DHF21" s="232"/>
      <c r="DHG21" s="232"/>
      <c r="DHH21" s="232"/>
      <c r="DHI21" s="232"/>
      <c r="DHJ21" s="232"/>
      <c r="DHK21" s="232"/>
      <c r="DHL21" s="232"/>
      <c r="DHM21" s="232"/>
      <c r="DHN21" s="232"/>
      <c r="DHO21" s="232"/>
      <c r="DHP21" s="232"/>
      <c r="DHQ21" s="232"/>
      <c r="DHR21" s="232"/>
      <c r="DHS21" s="232"/>
      <c r="DHT21" s="232"/>
      <c r="DHU21" s="232"/>
      <c r="DHV21" s="232"/>
      <c r="DHW21" s="232"/>
      <c r="DHX21" s="232"/>
      <c r="DHY21" s="232"/>
      <c r="DHZ21" s="232"/>
      <c r="DIA21" s="232"/>
      <c r="DIB21" s="232"/>
      <c r="DIC21" s="232"/>
      <c r="DID21" s="232"/>
      <c r="DIE21" s="232"/>
      <c r="DIF21" s="232"/>
      <c r="DIG21" s="232"/>
      <c r="DIH21" s="232"/>
      <c r="DII21" s="232"/>
      <c r="DIJ21" s="232"/>
      <c r="DIK21" s="232"/>
      <c r="DIL21" s="232"/>
      <c r="DIM21" s="232"/>
      <c r="DIN21" s="232"/>
      <c r="DIO21" s="232"/>
      <c r="DIP21" s="232"/>
      <c r="DIQ21" s="232"/>
      <c r="DIR21" s="232"/>
      <c r="DIS21" s="232"/>
      <c r="DIT21" s="232"/>
      <c r="DIU21" s="232"/>
      <c r="DIV21" s="232"/>
      <c r="DIW21" s="232"/>
      <c r="DIX21" s="232"/>
      <c r="DIY21" s="232"/>
      <c r="DIZ21" s="232"/>
      <c r="DJA21" s="232"/>
      <c r="DJB21" s="232"/>
      <c r="DJC21" s="232"/>
      <c r="DJD21" s="232"/>
      <c r="DJE21" s="232"/>
      <c r="DJF21" s="232"/>
      <c r="DJG21" s="232"/>
      <c r="DJH21" s="232"/>
      <c r="DJI21" s="232"/>
      <c r="DJJ21" s="232"/>
      <c r="DJK21" s="232"/>
      <c r="DJL21" s="232"/>
      <c r="DJM21" s="232"/>
      <c r="DJN21" s="232"/>
      <c r="DJO21" s="232"/>
      <c r="DJP21" s="232"/>
      <c r="DJQ21" s="232"/>
      <c r="DJR21" s="232"/>
      <c r="DJS21" s="232"/>
      <c r="DJT21" s="232"/>
      <c r="DJU21" s="232"/>
      <c r="DJV21" s="232"/>
      <c r="DJW21" s="232"/>
      <c r="DJX21" s="232"/>
      <c r="DJY21" s="232"/>
      <c r="DJZ21" s="232"/>
      <c r="DKA21" s="232"/>
      <c r="DKB21" s="232"/>
      <c r="DKC21" s="232"/>
      <c r="DKD21" s="232"/>
      <c r="DKE21" s="232"/>
      <c r="DKF21" s="232"/>
      <c r="DKG21" s="232"/>
      <c r="DKH21" s="232"/>
      <c r="DKI21" s="232"/>
      <c r="DKJ21" s="232"/>
      <c r="DKK21" s="232"/>
      <c r="DKL21" s="232"/>
      <c r="DKM21" s="232"/>
      <c r="DKN21" s="232"/>
      <c r="DKO21" s="232"/>
      <c r="DKP21" s="232"/>
      <c r="DKQ21" s="232"/>
      <c r="DKR21" s="232"/>
      <c r="DKS21" s="232"/>
      <c r="DKT21" s="232"/>
      <c r="DKU21" s="232"/>
      <c r="DKV21" s="232"/>
      <c r="DKW21" s="232"/>
      <c r="DKX21" s="232"/>
      <c r="DKY21" s="232"/>
      <c r="DKZ21" s="232"/>
      <c r="DLA21" s="232"/>
      <c r="DLB21" s="232"/>
      <c r="DLC21" s="232"/>
      <c r="DLD21" s="232"/>
      <c r="DLE21" s="232"/>
      <c r="DLF21" s="232"/>
      <c r="DLG21" s="232"/>
      <c r="DLH21" s="232"/>
      <c r="DLI21" s="232"/>
      <c r="DLJ21" s="232"/>
      <c r="DLK21" s="232"/>
      <c r="DLL21" s="232"/>
      <c r="DLM21" s="232"/>
      <c r="DLN21" s="232"/>
      <c r="DLO21" s="232"/>
      <c r="DLP21" s="232"/>
      <c r="DLQ21" s="232"/>
      <c r="DLR21" s="232"/>
      <c r="DLS21" s="232"/>
      <c r="DLT21" s="232"/>
      <c r="DLU21" s="232"/>
      <c r="DLV21" s="232"/>
      <c r="DLW21" s="232"/>
      <c r="DLX21" s="232"/>
      <c r="DLY21" s="232"/>
      <c r="DLZ21" s="232"/>
      <c r="DMA21" s="232"/>
      <c r="DMB21" s="232"/>
      <c r="DMC21" s="232"/>
      <c r="DMD21" s="232"/>
      <c r="DME21" s="232"/>
      <c r="DMF21" s="232"/>
      <c r="DMG21" s="232"/>
      <c r="DMH21" s="232"/>
      <c r="DMI21" s="232"/>
      <c r="DMJ21" s="232"/>
      <c r="DMK21" s="232"/>
      <c r="DML21" s="232"/>
      <c r="DMM21" s="232"/>
      <c r="DMN21" s="232"/>
      <c r="DMO21" s="232"/>
      <c r="DMP21" s="232"/>
      <c r="DMQ21" s="232"/>
      <c r="DMR21" s="232"/>
      <c r="DMS21" s="232"/>
      <c r="DMT21" s="232"/>
      <c r="DMU21" s="232"/>
      <c r="DMV21" s="232"/>
      <c r="DMW21" s="232"/>
      <c r="DMX21" s="232"/>
      <c r="DMY21" s="232"/>
      <c r="DMZ21" s="232"/>
      <c r="DNA21" s="232"/>
      <c r="DNB21" s="232"/>
      <c r="DNC21" s="232"/>
      <c r="DND21" s="232"/>
      <c r="DNE21" s="232"/>
      <c r="DNF21" s="232"/>
      <c r="DNG21" s="232"/>
      <c r="DNH21" s="232"/>
      <c r="DNI21" s="232"/>
      <c r="DNJ21" s="232"/>
      <c r="DNK21" s="232"/>
      <c r="DNL21" s="232"/>
      <c r="DNM21" s="232"/>
      <c r="DNN21" s="232"/>
      <c r="DNO21" s="232"/>
      <c r="DNP21" s="232"/>
      <c r="DNQ21" s="232"/>
      <c r="DNR21" s="232"/>
      <c r="DNS21" s="232"/>
      <c r="DNT21" s="232"/>
      <c r="DNU21" s="232"/>
      <c r="DNV21" s="232"/>
      <c r="DNW21" s="232"/>
      <c r="DNX21" s="232"/>
      <c r="DNY21" s="232"/>
      <c r="DNZ21" s="232"/>
      <c r="DOA21" s="232"/>
      <c r="DOB21" s="232"/>
      <c r="DOC21" s="232"/>
      <c r="DOD21" s="232"/>
      <c r="DOE21" s="232"/>
      <c r="DOF21" s="232"/>
      <c r="DOG21" s="232"/>
      <c r="DOH21" s="232"/>
      <c r="DOI21" s="232"/>
      <c r="DOJ21" s="232"/>
      <c r="DOK21" s="232"/>
      <c r="DOL21" s="232"/>
      <c r="DOM21" s="232"/>
      <c r="DON21" s="232"/>
      <c r="DOO21" s="232"/>
      <c r="DOP21" s="232"/>
      <c r="DOQ21" s="232"/>
      <c r="DOR21" s="232"/>
      <c r="DOS21" s="232"/>
      <c r="DOT21" s="232"/>
      <c r="DOU21" s="232"/>
      <c r="DOV21" s="232"/>
      <c r="DOW21" s="232"/>
      <c r="DOX21" s="232"/>
      <c r="DOY21" s="232"/>
      <c r="DOZ21" s="232"/>
      <c r="DPA21" s="232"/>
      <c r="DPB21" s="232"/>
      <c r="DPC21" s="232"/>
      <c r="DPD21" s="232"/>
      <c r="DPE21" s="232"/>
      <c r="DPF21" s="232"/>
      <c r="DPG21" s="232"/>
      <c r="DPH21" s="232"/>
      <c r="DPI21" s="232"/>
      <c r="DPJ21" s="232"/>
      <c r="DPK21" s="232"/>
      <c r="DPL21" s="232"/>
      <c r="DPM21" s="232"/>
      <c r="DPN21" s="232"/>
      <c r="DPO21" s="232"/>
      <c r="DPP21" s="232"/>
      <c r="DPQ21" s="232"/>
      <c r="DPR21" s="232"/>
      <c r="DPS21" s="232"/>
      <c r="DPT21" s="232"/>
      <c r="DPU21" s="232"/>
      <c r="DPV21" s="232"/>
      <c r="DPW21" s="232"/>
      <c r="DPX21" s="232"/>
      <c r="DPY21" s="232"/>
      <c r="DPZ21" s="232"/>
      <c r="DQA21" s="232"/>
      <c r="DQB21" s="232"/>
      <c r="DQC21" s="232"/>
      <c r="DQD21" s="232"/>
      <c r="DQE21" s="232"/>
      <c r="DQF21" s="232"/>
      <c r="DQG21" s="232"/>
      <c r="DQH21" s="232"/>
      <c r="DQI21" s="232"/>
      <c r="DQJ21" s="232"/>
      <c r="DQK21" s="232"/>
      <c r="DQL21" s="232"/>
      <c r="DQM21" s="232"/>
      <c r="DQN21" s="232"/>
      <c r="DQO21" s="232"/>
      <c r="DQP21" s="232"/>
      <c r="DQQ21" s="232"/>
      <c r="DQR21" s="232"/>
      <c r="DQS21" s="232"/>
      <c r="DQT21" s="232"/>
      <c r="DQU21" s="232"/>
      <c r="DQV21" s="232"/>
      <c r="DQW21" s="232"/>
      <c r="DQX21" s="232"/>
      <c r="DQY21" s="232"/>
      <c r="DQZ21" s="232"/>
      <c r="DRA21" s="232"/>
      <c r="DRB21" s="232"/>
      <c r="DRC21" s="232"/>
      <c r="DRD21" s="232"/>
      <c r="DRE21" s="232"/>
      <c r="DRF21" s="232"/>
      <c r="DRG21" s="232"/>
      <c r="DRH21" s="232"/>
      <c r="DRI21" s="232"/>
      <c r="DRJ21" s="232"/>
      <c r="DRK21" s="232"/>
      <c r="DRL21" s="232"/>
      <c r="DRM21" s="232"/>
      <c r="DRN21" s="232"/>
      <c r="DRO21" s="232"/>
      <c r="DRP21" s="232"/>
      <c r="DRQ21" s="232"/>
      <c r="DRR21" s="232"/>
      <c r="DRS21" s="232"/>
      <c r="DRT21" s="232"/>
      <c r="DRU21" s="232"/>
      <c r="DRV21" s="232"/>
      <c r="DRW21" s="232"/>
      <c r="DRX21" s="232"/>
      <c r="DRY21" s="232"/>
      <c r="DRZ21" s="232"/>
      <c r="DSA21" s="232"/>
      <c r="DSB21" s="232"/>
      <c r="DSC21" s="232"/>
      <c r="DSD21" s="232"/>
      <c r="DSE21" s="232"/>
      <c r="DSF21" s="232"/>
      <c r="DSG21" s="232"/>
      <c r="DSH21" s="232"/>
      <c r="DSI21" s="232"/>
      <c r="DSJ21" s="232"/>
      <c r="DSK21" s="232"/>
      <c r="DSL21" s="232"/>
      <c r="DSM21" s="232"/>
      <c r="DSN21" s="232"/>
      <c r="DSO21" s="232"/>
      <c r="DSP21" s="232"/>
      <c r="DSQ21" s="232"/>
      <c r="DSR21" s="232"/>
      <c r="DSS21" s="232"/>
      <c r="DST21" s="232"/>
      <c r="DSU21" s="232"/>
      <c r="DSV21" s="232"/>
      <c r="DSW21" s="232"/>
      <c r="DSX21" s="232"/>
      <c r="DSY21" s="232"/>
      <c r="DSZ21" s="232"/>
      <c r="DTA21" s="232"/>
      <c r="DTB21" s="232"/>
      <c r="DTC21" s="232"/>
      <c r="DTD21" s="232"/>
      <c r="DTE21" s="232"/>
      <c r="DTF21" s="232"/>
      <c r="DTG21" s="232"/>
      <c r="DTH21" s="232"/>
      <c r="DTI21" s="232"/>
      <c r="DTJ21" s="232"/>
      <c r="DTK21" s="232"/>
      <c r="DTL21" s="232"/>
      <c r="DTM21" s="232"/>
      <c r="DTN21" s="232"/>
      <c r="DTO21" s="232"/>
      <c r="DTP21" s="232"/>
      <c r="DTQ21" s="232"/>
      <c r="DTR21" s="232"/>
      <c r="DTS21" s="232"/>
      <c r="DTT21" s="232"/>
      <c r="DTU21" s="232"/>
      <c r="DTV21" s="232"/>
      <c r="DTW21" s="232"/>
      <c r="DTX21" s="232"/>
      <c r="DTY21" s="232"/>
      <c r="DTZ21" s="232"/>
      <c r="DUA21" s="232"/>
      <c r="DUB21" s="232"/>
      <c r="DUC21" s="232"/>
      <c r="DUD21" s="232"/>
      <c r="DUE21" s="232"/>
      <c r="DUF21" s="232"/>
      <c r="DUG21" s="232"/>
      <c r="DUH21" s="232"/>
      <c r="DUI21" s="232"/>
      <c r="DUJ21" s="232"/>
      <c r="DUK21" s="232"/>
      <c r="DUL21" s="232"/>
      <c r="DUM21" s="232"/>
      <c r="DUN21" s="232"/>
      <c r="DUO21" s="232"/>
      <c r="DUP21" s="232"/>
      <c r="DUQ21" s="232"/>
      <c r="DUR21" s="232"/>
      <c r="DUS21" s="232"/>
      <c r="DUT21" s="232"/>
      <c r="DUU21" s="232"/>
      <c r="DUV21" s="232"/>
      <c r="DUW21" s="232"/>
      <c r="DUX21" s="232"/>
      <c r="DUY21" s="232"/>
      <c r="DUZ21" s="232"/>
      <c r="DVA21" s="232"/>
      <c r="DVB21" s="232"/>
      <c r="DVC21" s="232"/>
      <c r="DVD21" s="232"/>
      <c r="DVE21" s="232"/>
      <c r="DVF21" s="232"/>
      <c r="DVG21" s="232"/>
      <c r="DVH21" s="232"/>
      <c r="DVI21" s="232"/>
      <c r="DVJ21" s="232"/>
      <c r="DVK21" s="232"/>
      <c r="DVL21" s="232"/>
      <c r="DVM21" s="232"/>
      <c r="DVN21" s="232"/>
      <c r="DVO21" s="232"/>
      <c r="DVP21" s="232"/>
      <c r="DVQ21" s="232"/>
      <c r="DVR21" s="232"/>
      <c r="DVS21" s="232"/>
      <c r="DVT21" s="232"/>
      <c r="DVU21" s="232"/>
      <c r="DVV21" s="232"/>
      <c r="DVW21" s="232"/>
      <c r="DVX21" s="232"/>
      <c r="DVY21" s="232"/>
      <c r="DVZ21" s="232"/>
      <c r="DWA21" s="232"/>
      <c r="DWB21" s="232"/>
      <c r="DWC21" s="232"/>
      <c r="DWD21" s="232"/>
      <c r="DWE21" s="232"/>
      <c r="DWF21" s="232"/>
      <c r="DWG21" s="232"/>
      <c r="DWH21" s="232"/>
      <c r="DWI21" s="232"/>
      <c r="DWJ21" s="232"/>
      <c r="DWK21" s="232"/>
      <c r="DWL21" s="232"/>
      <c r="DWM21" s="232"/>
      <c r="DWN21" s="232"/>
      <c r="DWO21" s="232"/>
      <c r="DWP21" s="232"/>
      <c r="DWQ21" s="232"/>
      <c r="DWR21" s="232"/>
      <c r="DWS21" s="232"/>
      <c r="DWT21" s="232"/>
      <c r="DWU21" s="232"/>
      <c r="DWV21" s="232"/>
      <c r="DWW21" s="232"/>
      <c r="DWX21" s="232"/>
      <c r="DWY21" s="232"/>
      <c r="DWZ21" s="232"/>
      <c r="DXA21" s="232"/>
      <c r="DXB21" s="232"/>
      <c r="DXC21" s="232"/>
      <c r="DXD21" s="232"/>
      <c r="DXE21" s="232"/>
      <c r="DXF21" s="232"/>
      <c r="DXG21" s="232"/>
      <c r="DXH21" s="232"/>
      <c r="DXI21" s="232"/>
      <c r="DXJ21" s="232"/>
      <c r="DXK21" s="232"/>
      <c r="DXL21" s="232"/>
      <c r="DXM21" s="232"/>
      <c r="DXN21" s="232"/>
      <c r="DXO21" s="232"/>
      <c r="DXP21" s="232"/>
      <c r="DXQ21" s="232"/>
      <c r="DXR21" s="232"/>
      <c r="DXS21" s="232"/>
      <c r="DXT21" s="232"/>
      <c r="DXU21" s="232"/>
      <c r="DXV21" s="232"/>
      <c r="DXW21" s="232"/>
      <c r="DXX21" s="232"/>
      <c r="DXY21" s="232"/>
      <c r="DXZ21" s="232"/>
      <c r="DYA21" s="232"/>
      <c r="DYB21" s="232"/>
      <c r="DYC21" s="232"/>
      <c r="DYD21" s="232"/>
      <c r="DYE21" s="232"/>
      <c r="DYF21" s="232"/>
      <c r="DYG21" s="232"/>
      <c r="DYH21" s="232"/>
      <c r="DYI21" s="232"/>
      <c r="DYJ21" s="232"/>
      <c r="DYK21" s="232"/>
      <c r="DYL21" s="232"/>
      <c r="DYM21" s="232"/>
      <c r="DYN21" s="232"/>
      <c r="DYO21" s="232"/>
      <c r="DYP21" s="232"/>
      <c r="DYQ21" s="232"/>
      <c r="DYR21" s="232"/>
      <c r="DYS21" s="232"/>
      <c r="DYT21" s="232"/>
      <c r="DYU21" s="232"/>
      <c r="DYV21" s="232"/>
      <c r="DYW21" s="232"/>
      <c r="DYX21" s="232"/>
      <c r="DYY21" s="232"/>
      <c r="DYZ21" s="232"/>
      <c r="DZA21" s="232"/>
      <c r="DZB21" s="232"/>
      <c r="DZC21" s="232"/>
      <c r="DZD21" s="232"/>
      <c r="DZE21" s="232"/>
      <c r="DZF21" s="232"/>
      <c r="DZG21" s="232"/>
      <c r="DZH21" s="232"/>
      <c r="DZI21" s="232"/>
      <c r="DZJ21" s="232"/>
      <c r="DZK21" s="232"/>
      <c r="DZL21" s="232"/>
      <c r="DZM21" s="232"/>
      <c r="DZN21" s="232"/>
      <c r="DZO21" s="232"/>
      <c r="DZP21" s="232"/>
      <c r="DZQ21" s="232"/>
      <c r="DZR21" s="232"/>
      <c r="DZS21" s="232"/>
      <c r="DZT21" s="232"/>
      <c r="DZU21" s="232"/>
      <c r="DZV21" s="232"/>
      <c r="DZW21" s="232"/>
      <c r="DZX21" s="232"/>
      <c r="DZY21" s="232"/>
      <c r="DZZ21" s="232"/>
      <c r="EAA21" s="232"/>
      <c r="EAB21" s="232"/>
      <c r="EAC21" s="232"/>
      <c r="EAD21" s="232"/>
      <c r="EAE21" s="232"/>
      <c r="EAF21" s="232"/>
      <c r="EAG21" s="232"/>
      <c r="EAH21" s="232"/>
      <c r="EAI21" s="232"/>
      <c r="EAJ21" s="232"/>
      <c r="EAK21" s="232"/>
      <c r="EAL21" s="232"/>
      <c r="EAM21" s="232"/>
      <c r="EAN21" s="232"/>
      <c r="EAO21" s="232"/>
      <c r="EAP21" s="232"/>
      <c r="EAQ21" s="232"/>
      <c r="EAR21" s="232"/>
      <c r="EAS21" s="232"/>
      <c r="EAT21" s="232"/>
      <c r="EAU21" s="232"/>
      <c r="EAV21" s="232"/>
      <c r="EAW21" s="232"/>
      <c r="EAX21" s="232"/>
      <c r="EAY21" s="232"/>
      <c r="EAZ21" s="232"/>
      <c r="EBA21" s="232"/>
      <c r="EBB21" s="232"/>
      <c r="EBC21" s="232"/>
      <c r="EBD21" s="232"/>
      <c r="EBE21" s="232"/>
      <c r="EBF21" s="232"/>
      <c r="EBG21" s="232"/>
      <c r="EBH21" s="232"/>
      <c r="EBI21" s="232"/>
      <c r="EBJ21" s="232"/>
      <c r="EBK21" s="232"/>
      <c r="EBL21" s="232"/>
      <c r="EBM21" s="232"/>
      <c r="EBN21" s="232"/>
      <c r="EBO21" s="232"/>
      <c r="EBP21" s="232"/>
      <c r="EBQ21" s="232"/>
      <c r="EBR21" s="232"/>
      <c r="EBS21" s="232"/>
      <c r="EBT21" s="232"/>
      <c r="EBU21" s="232"/>
      <c r="EBV21" s="232"/>
      <c r="EBW21" s="232"/>
      <c r="EBX21" s="232"/>
      <c r="EBY21" s="232"/>
      <c r="EBZ21" s="232"/>
      <c r="ECA21" s="232"/>
      <c r="ECB21" s="232"/>
      <c r="ECC21" s="232"/>
      <c r="ECD21" s="232"/>
      <c r="ECE21" s="232"/>
      <c r="ECF21" s="232"/>
      <c r="ECG21" s="232"/>
      <c r="ECH21" s="232"/>
      <c r="ECI21" s="232"/>
      <c r="ECJ21" s="232"/>
      <c r="ECK21" s="232"/>
      <c r="ECL21" s="232"/>
      <c r="ECM21" s="232"/>
      <c r="ECN21" s="232"/>
      <c r="ECO21" s="232"/>
      <c r="ECP21" s="232"/>
      <c r="ECQ21" s="232"/>
      <c r="ECR21" s="232"/>
      <c r="ECS21" s="232"/>
      <c r="ECT21" s="232"/>
      <c r="ECU21" s="232"/>
      <c r="ECV21" s="232"/>
      <c r="ECW21" s="232"/>
      <c r="ECX21" s="232"/>
      <c r="ECY21" s="232"/>
      <c r="ECZ21" s="232"/>
      <c r="EDA21" s="232"/>
      <c r="EDB21" s="232"/>
      <c r="EDC21" s="232"/>
      <c r="EDD21" s="232"/>
      <c r="EDE21" s="232"/>
      <c r="EDF21" s="232"/>
      <c r="EDG21" s="232"/>
      <c r="EDH21" s="232"/>
      <c r="EDI21" s="232"/>
      <c r="EDJ21" s="232"/>
      <c r="EDK21" s="232"/>
      <c r="EDL21" s="232"/>
      <c r="EDM21" s="232"/>
      <c r="EDN21" s="232"/>
      <c r="EDO21" s="232"/>
      <c r="EDP21" s="232"/>
      <c r="EDQ21" s="232"/>
      <c r="EDR21" s="232"/>
      <c r="EDS21" s="232"/>
      <c r="EDT21" s="232"/>
      <c r="EDU21" s="232"/>
      <c r="EDV21" s="232"/>
      <c r="EDW21" s="232"/>
      <c r="EDX21" s="232"/>
      <c r="EDY21" s="232"/>
      <c r="EDZ21" s="232"/>
      <c r="EEA21" s="232"/>
      <c r="EEB21" s="232"/>
      <c r="EEC21" s="232"/>
      <c r="EED21" s="232"/>
      <c r="EEE21" s="232"/>
      <c r="EEF21" s="232"/>
      <c r="EEG21" s="232"/>
      <c r="EEH21" s="232"/>
      <c r="EEI21" s="232"/>
      <c r="EEJ21" s="232"/>
      <c r="EEK21" s="232"/>
      <c r="EEL21" s="232"/>
      <c r="EEM21" s="232"/>
      <c r="EEN21" s="232"/>
      <c r="EEO21" s="232"/>
      <c r="EEP21" s="232"/>
      <c r="EEQ21" s="232"/>
      <c r="EER21" s="232"/>
      <c r="EES21" s="232"/>
      <c r="EET21" s="232"/>
      <c r="EEU21" s="232"/>
      <c r="EEV21" s="232"/>
      <c r="EEW21" s="232"/>
      <c r="EEX21" s="232"/>
      <c r="EEY21" s="232"/>
      <c r="EEZ21" s="232"/>
      <c r="EFA21" s="232"/>
      <c r="EFB21" s="232"/>
      <c r="EFC21" s="232"/>
      <c r="EFD21" s="232"/>
      <c r="EFE21" s="232"/>
      <c r="EFF21" s="232"/>
      <c r="EFG21" s="232"/>
      <c r="EFH21" s="232"/>
      <c r="EFI21" s="232"/>
      <c r="EFJ21" s="232"/>
      <c r="EFK21" s="232"/>
      <c r="EFL21" s="232"/>
      <c r="EFM21" s="232"/>
      <c r="EFN21" s="232"/>
      <c r="EFO21" s="232"/>
      <c r="EFP21" s="232"/>
      <c r="EFQ21" s="232"/>
      <c r="EFR21" s="232"/>
      <c r="EFS21" s="232"/>
      <c r="EFT21" s="232"/>
      <c r="EFU21" s="232"/>
      <c r="EFV21" s="232"/>
      <c r="EFW21" s="232"/>
      <c r="EFX21" s="232"/>
      <c r="EFY21" s="232"/>
      <c r="EFZ21" s="232"/>
      <c r="EGA21" s="232"/>
      <c r="EGB21" s="232"/>
      <c r="EGC21" s="232"/>
      <c r="EGD21" s="232"/>
      <c r="EGE21" s="232"/>
      <c r="EGF21" s="232"/>
      <c r="EGG21" s="232"/>
      <c r="EGH21" s="232"/>
      <c r="EGI21" s="232"/>
      <c r="EGJ21" s="232"/>
      <c r="EGK21" s="232"/>
      <c r="EGL21" s="232"/>
      <c r="EGM21" s="232"/>
      <c r="EGN21" s="232"/>
      <c r="EGO21" s="232"/>
      <c r="EGP21" s="232"/>
      <c r="EGQ21" s="232"/>
      <c r="EGR21" s="232"/>
      <c r="EGS21" s="232"/>
      <c r="EGT21" s="232"/>
      <c r="EGU21" s="232"/>
      <c r="EGV21" s="232"/>
      <c r="EGW21" s="232"/>
      <c r="EGX21" s="232"/>
      <c r="EGY21" s="232"/>
      <c r="EGZ21" s="232"/>
      <c r="EHA21" s="232"/>
      <c r="EHB21" s="232"/>
      <c r="EHC21" s="232"/>
      <c r="EHD21" s="232"/>
      <c r="EHE21" s="232"/>
      <c r="EHF21" s="232"/>
      <c r="EHG21" s="232"/>
      <c r="EHH21" s="232"/>
      <c r="EHI21" s="232"/>
      <c r="EHJ21" s="232"/>
      <c r="EHK21" s="232"/>
      <c r="EHL21" s="232"/>
      <c r="EHM21" s="232"/>
      <c r="EHN21" s="232"/>
      <c r="EHO21" s="232"/>
      <c r="EHP21" s="232"/>
      <c r="EHQ21" s="232"/>
      <c r="EHR21" s="232"/>
      <c r="EHS21" s="232"/>
      <c r="EHT21" s="232"/>
      <c r="EHU21" s="232"/>
      <c r="EHV21" s="232"/>
      <c r="EHW21" s="232"/>
      <c r="EHX21" s="232"/>
      <c r="EHY21" s="232"/>
      <c r="EHZ21" s="232"/>
      <c r="EIA21" s="232"/>
      <c r="EIB21" s="232"/>
      <c r="EIC21" s="232"/>
      <c r="EID21" s="232"/>
      <c r="EIE21" s="232"/>
      <c r="EIF21" s="232"/>
      <c r="EIG21" s="232"/>
      <c r="EIH21" s="232"/>
      <c r="EII21" s="232"/>
      <c r="EIJ21" s="232"/>
      <c r="EIK21" s="232"/>
      <c r="EIL21" s="232"/>
      <c r="EIM21" s="232"/>
      <c r="EIN21" s="232"/>
      <c r="EIO21" s="232"/>
      <c r="EIP21" s="232"/>
      <c r="EIQ21" s="232"/>
      <c r="EIR21" s="232"/>
      <c r="EIS21" s="232"/>
      <c r="EIT21" s="232"/>
      <c r="EIU21" s="232"/>
      <c r="EIV21" s="232"/>
      <c r="EIW21" s="232"/>
      <c r="EIX21" s="232"/>
      <c r="EIY21" s="232"/>
      <c r="EIZ21" s="232"/>
      <c r="EJA21" s="232"/>
      <c r="EJB21" s="232"/>
      <c r="EJC21" s="232"/>
      <c r="EJD21" s="232"/>
      <c r="EJE21" s="232"/>
      <c r="EJF21" s="232"/>
      <c r="EJG21" s="232"/>
      <c r="EJH21" s="232"/>
      <c r="EJI21" s="232"/>
      <c r="EJJ21" s="232"/>
      <c r="EJK21" s="232"/>
      <c r="EJL21" s="232"/>
      <c r="EJM21" s="232"/>
      <c r="EJN21" s="232"/>
      <c r="EJO21" s="232"/>
      <c r="EJP21" s="232"/>
      <c r="EJQ21" s="232"/>
      <c r="EJR21" s="232"/>
      <c r="EJS21" s="232"/>
      <c r="EJT21" s="232"/>
      <c r="EJU21" s="232"/>
      <c r="EJV21" s="232"/>
      <c r="EJW21" s="232"/>
      <c r="EJX21" s="232"/>
      <c r="EJY21" s="232"/>
      <c r="EJZ21" s="232"/>
      <c r="EKA21" s="232"/>
      <c r="EKB21" s="232"/>
      <c r="EKC21" s="232"/>
      <c r="EKD21" s="232"/>
      <c r="EKE21" s="232"/>
      <c r="EKF21" s="232"/>
      <c r="EKG21" s="232"/>
      <c r="EKH21" s="232"/>
      <c r="EKI21" s="232"/>
      <c r="EKJ21" s="232"/>
      <c r="EKK21" s="232"/>
      <c r="EKL21" s="232"/>
      <c r="EKM21" s="232"/>
      <c r="EKN21" s="232"/>
      <c r="EKO21" s="232"/>
      <c r="EKP21" s="232"/>
      <c r="EKQ21" s="232"/>
      <c r="EKR21" s="232"/>
      <c r="EKS21" s="232"/>
      <c r="EKT21" s="232"/>
      <c r="EKU21" s="232"/>
      <c r="EKV21" s="232"/>
      <c r="EKW21" s="232"/>
      <c r="EKX21" s="232"/>
      <c r="EKY21" s="232"/>
      <c r="EKZ21" s="232"/>
      <c r="ELA21" s="232"/>
      <c r="ELB21" s="232"/>
      <c r="ELC21" s="232"/>
      <c r="ELD21" s="232"/>
      <c r="ELE21" s="232"/>
      <c r="ELF21" s="232"/>
      <c r="ELG21" s="232"/>
      <c r="ELH21" s="232"/>
      <c r="ELI21" s="232"/>
      <c r="ELJ21" s="232"/>
      <c r="ELK21" s="232"/>
      <c r="ELL21" s="232"/>
      <c r="ELM21" s="232"/>
      <c r="ELN21" s="232"/>
      <c r="ELO21" s="232"/>
      <c r="ELP21" s="232"/>
      <c r="ELQ21" s="232"/>
      <c r="ELR21" s="232"/>
      <c r="ELS21" s="232"/>
      <c r="ELT21" s="232"/>
      <c r="ELU21" s="232"/>
      <c r="ELV21" s="232"/>
      <c r="ELW21" s="232"/>
      <c r="ELX21" s="232"/>
      <c r="ELY21" s="232"/>
      <c r="ELZ21" s="232"/>
      <c r="EMA21" s="232"/>
      <c r="EMB21" s="232"/>
      <c r="EMC21" s="232"/>
      <c r="EMD21" s="232"/>
      <c r="EME21" s="232"/>
      <c r="EMF21" s="232"/>
      <c r="EMG21" s="232"/>
      <c r="EMH21" s="232"/>
      <c r="EMI21" s="232"/>
      <c r="EMJ21" s="232"/>
      <c r="EMK21" s="232"/>
      <c r="EML21" s="232"/>
      <c r="EMM21" s="232"/>
      <c r="EMN21" s="232"/>
      <c r="EMO21" s="232"/>
      <c r="EMP21" s="232"/>
      <c r="EMQ21" s="232"/>
      <c r="EMR21" s="232"/>
      <c r="EMS21" s="232"/>
      <c r="EMT21" s="232"/>
      <c r="EMU21" s="232"/>
      <c r="EMV21" s="232"/>
      <c r="EMW21" s="232"/>
      <c r="EMX21" s="232"/>
      <c r="EMY21" s="232"/>
      <c r="EMZ21" s="232"/>
      <c r="ENA21" s="232"/>
      <c r="ENB21" s="232"/>
      <c r="ENC21" s="232"/>
      <c r="END21" s="232"/>
      <c r="ENE21" s="232"/>
      <c r="ENF21" s="232"/>
      <c r="ENG21" s="232"/>
      <c r="ENH21" s="232"/>
      <c r="ENI21" s="232"/>
      <c r="ENJ21" s="232"/>
      <c r="ENK21" s="232"/>
      <c r="ENL21" s="232"/>
      <c r="ENM21" s="232"/>
      <c r="ENN21" s="232"/>
      <c r="ENO21" s="232"/>
      <c r="ENP21" s="232"/>
      <c r="ENQ21" s="232"/>
      <c r="ENR21" s="232"/>
      <c r="ENS21" s="232"/>
      <c r="ENT21" s="232"/>
      <c r="ENU21" s="232"/>
      <c r="ENV21" s="232"/>
      <c r="ENW21" s="232"/>
      <c r="ENX21" s="232"/>
      <c r="ENY21" s="232"/>
      <c r="ENZ21" s="232"/>
      <c r="EOA21" s="232"/>
      <c r="EOB21" s="232"/>
      <c r="EOC21" s="232"/>
      <c r="EOD21" s="232"/>
      <c r="EOE21" s="232"/>
      <c r="EOF21" s="232"/>
      <c r="EOG21" s="232"/>
      <c r="EOH21" s="232"/>
      <c r="EOI21" s="232"/>
      <c r="EOJ21" s="232"/>
      <c r="EOK21" s="232"/>
      <c r="EOL21" s="232"/>
      <c r="EOM21" s="232"/>
      <c r="EON21" s="232"/>
      <c r="EOO21" s="232"/>
      <c r="EOP21" s="232"/>
      <c r="EOQ21" s="232"/>
      <c r="EOR21" s="232"/>
      <c r="EOS21" s="232"/>
      <c r="EOT21" s="232"/>
      <c r="EOU21" s="232"/>
      <c r="EOV21" s="232"/>
      <c r="EOW21" s="232"/>
      <c r="EOX21" s="232"/>
      <c r="EOY21" s="232"/>
      <c r="EOZ21" s="232"/>
      <c r="EPA21" s="232"/>
      <c r="EPB21" s="232"/>
      <c r="EPC21" s="232"/>
      <c r="EPD21" s="232"/>
      <c r="EPE21" s="232"/>
      <c r="EPF21" s="232"/>
      <c r="EPG21" s="232"/>
      <c r="EPH21" s="232"/>
      <c r="EPI21" s="232"/>
      <c r="EPJ21" s="232"/>
      <c r="EPK21" s="232"/>
      <c r="EPL21" s="232"/>
      <c r="EPM21" s="232"/>
      <c r="EPN21" s="232"/>
      <c r="EPO21" s="232"/>
      <c r="EPP21" s="232"/>
      <c r="EPQ21" s="232"/>
      <c r="EPR21" s="232"/>
      <c r="EPS21" s="232"/>
      <c r="EPT21" s="232"/>
      <c r="EPU21" s="232"/>
      <c r="EPV21" s="232"/>
      <c r="EPW21" s="232"/>
      <c r="EPX21" s="232"/>
      <c r="EPY21" s="232"/>
      <c r="EPZ21" s="232"/>
      <c r="EQA21" s="232"/>
      <c r="EQB21" s="232"/>
      <c r="EQC21" s="232"/>
      <c r="EQD21" s="232"/>
      <c r="EQE21" s="232"/>
      <c r="EQF21" s="232"/>
      <c r="EQG21" s="232"/>
      <c r="EQH21" s="232"/>
      <c r="EQI21" s="232"/>
      <c r="EQJ21" s="232"/>
      <c r="EQK21" s="232"/>
      <c r="EQL21" s="232"/>
      <c r="EQM21" s="232"/>
      <c r="EQN21" s="232"/>
      <c r="EQO21" s="232"/>
      <c r="EQP21" s="232"/>
      <c r="EQQ21" s="232"/>
      <c r="EQR21" s="232"/>
      <c r="EQS21" s="232"/>
      <c r="EQT21" s="232"/>
      <c r="EQU21" s="232"/>
      <c r="EQV21" s="232"/>
      <c r="EQW21" s="232"/>
      <c r="EQX21" s="232"/>
      <c r="EQY21" s="232"/>
      <c r="EQZ21" s="232"/>
      <c r="ERA21" s="232"/>
      <c r="ERB21" s="232"/>
      <c r="ERC21" s="232"/>
      <c r="ERD21" s="232"/>
      <c r="ERE21" s="232"/>
      <c r="ERF21" s="232"/>
      <c r="ERG21" s="232"/>
      <c r="ERH21" s="232"/>
      <c r="ERI21" s="232"/>
      <c r="ERJ21" s="232"/>
      <c r="ERK21" s="232"/>
      <c r="ERL21" s="232"/>
      <c r="ERM21" s="232"/>
      <c r="ERN21" s="232"/>
      <c r="ERO21" s="232"/>
      <c r="ERP21" s="232"/>
      <c r="ERQ21" s="232"/>
      <c r="ERR21" s="232"/>
      <c r="ERS21" s="232"/>
      <c r="ERT21" s="232"/>
      <c r="ERU21" s="232"/>
      <c r="ERV21" s="232"/>
      <c r="ERW21" s="232"/>
      <c r="ERX21" s="232"/>
      <c r="ERY21" s="232"/>
      <c r="ERZ21" s="232"/>
      <c r="ESA21" s="232"/>
      <c r="ESB21" s="232"/>
      <c r="ESC21" s="232"/>
      <c r="ESD21" s="232"/>
      <c r="ESE21" s="232"/>
      <c r="ESF21" s="232"/>
      <c r="ESG21" s="232"/>
      <c r="ESH21" s="232"/>
      <c r="ESI21" s="232"/>
      <c r="ESJ21" s="232"/>
      <c r="ESK21" s="232"/>
      <c r="ESL21" s="232"/>
      <c r="ESM21" s="232"/>
      <c r="ESN21" s="232"/>
      <c r="ESO21" s="232"/>
      <c r="ESP21" s="232"/>
      <c r="ESQ21" s="232"/>
      <c r="ESR21" s="232"/>
      <c r="ESS21" s="232"/>
      <c r="EST21" s="232"/>
      <c r="ESU21" s="232"/>
      <c r="ESV21" s="232"/>
      <c r="ESW21" s="232"/>
      <c r="ESX21" s="232"/>
      <c r="ESY21" s="232"/>
      <c r="ESZ21" s="232"/>
      <c r="ETA21" s="232"/>
      <c r="ETB21" s="232"/>
      <c r="ETC21" s="232"/>
      <c r="ETD21" s="232"/>
      <c r="ETE21" s="232"/>
      <c r="ETF21" s="232"/>
      <c r="ETG21" s="232"/>
      <c r="ETH21" s="232"/>
      <c r="ETI21" s="232"/>
      <c r="ETJ21" s="232"/>
      <c r="ETK21" s="232"/>
      <c r="ETL21" s="232"/>
      <c r="ETM21" s="232"/>
      <c r="ETN21" s="232"/>
      <c r="ETO21" s="232"/>
      <c r="ETP21" s="232"/>
      <c r="ETQ21" s="232"/>
      <c r="ETR21" s="232"/>
      <c r="ETS21" s="232"/>
      <c r="ETT21" s="232"/>
      <c r="ETU21" s="232"/>
      <c r="ETV21" s="232"/>
      <c r="ETW21" s="232"/>
      <c r="ETX21" s="232"/>
      <c r="ETY21" s="232"/>
      <c r="ETZ21" s="232"/>
      <c r="EUA21" s="232"/>
      <c r="EUB21" s="232"/>
      <c r="EUC21" s="232"/>
      <c r="EUD21" s="232"/>
      <c r="EUE21" s="232"/>
      <c r="EUF21" s="232"/>
      <c r="EUG21" s="232"/>
      <c r="EUH21" s="232"/>
      <c r="EUI21" s="232"/>
      <c r="EUJ21" s="232"/>
      <c r="EUK21" s="232"/>
      <c r="EUL21" s="232"/>
      <c r="EUM21" s="232"/>
      <c r="EUN21" s="232"/>
      <c r="EUO21" s="232"/>
      <c r="EUP21" s="232"/>
      <c r="EUQ21" s="232"/>
      <c r="EUR21" s="232"/>
      <c r="EUS21" s="232"/>
      <c r="EUT21" s="232"/>
      <c r="EUU21" s="232"/>
      <c r="EUV21" s="232"/>
      <c r="EUW21" s="232"/>
      <c r="EUX21" s="232"/>
      <c r="EUY21" s="232"/>
      <c r="EUZ21" s="232"/>
      <c r="EVA21" s="232"/>
      <c r="EVB21" s="232"/>
      <c r="EVC21" s="232"/>
      <c r="EVD21" s="232"/>
      <c r="EVE21" s="232"/>
      <c r="EVF21" s="232"/>
      <c r="EVG21" s="232"/>
      <c r="EVH21" s="232"/>
      <c r="EVI21" s="232"/>
      <c r="EVJ21" s="232"/>
      <c r="EVK21" s="232"/>
      <c r="EVL21" s="232"/>
      <c r="EVM21" s="232"/>
      <c r="EVN21" s="232"/>
      <c r="EVO21" s="232"/>
      <c r="EVP21" s="232"/>
      <c r="EVQ21" s="232"/>
      <c r="EVR21" s="232"/>
      <c r="EVS21" s="232"/>
      <c r="EVT21" s="232"/>
      <c r="EVU21" s="232"/>
      <c r="EVV21" s="232"/>
      <c r="EVW21" s="232"/>
      <c r="EVX21" s="232"/>
      <c r="EVY21" s="232"/>
      <c r="EVZ21" s="232"/>
      <c r="EWA21" s="232"/>
      <c r="EWB21" s="232"/>
      <c r="EWC21" s="232"/>
      <c r="EWD21" s="232"/>
      <c r="EWE21" s="232"/>
      <c r="EWF21" s="232"/>
      <c r="EWG21" s="232"/>
      <c r="EWH21" s="232"/>
      <c r="EWI21" s="232"/>
      <c r="EWJ21" s="232"/>
      <c r="EWK21" s="232"/>
      <c r="EWL21" s="232"/>
      <c r="EWM21" s="232"/>
      <c r="EWN21" s="232"/>
      <c r="EWO21" s="232"/>
      <c r="EWP21" s="232"/>
      <c r="EWQ21" s="232"/>
      <c r="EWR21" s="232"/>
      <c r="EWS21" s="232"/>
      <c r="EWT21" s="232"/>
      <c r="EWU21" s="232"/>
      <c r="EWV21" s="232"/>
      <c r="EWW21" s="232"/>
      <c r="EWX21" s="232"/>
      <c r="EWY21" s="232"/>
      <c r="EWZ21" s="232"/>
      <c r="EXA21" s="232"/>
      <c r="EXB21" s="232"/>
      <c r="EXC21" s="232"/>
      <c r="EXD21" s="232"/>
      <c r="EXE21" s="232"/>
      <c r="EXF21" s="232"/>
      <c r="EXG21" s="232"/>
      <c r="EXH21" s="232"/>
      <c r="EXI21" s="232"/>
      <c r="EXJ21" s="232"/>
      <c r="EXK21" s="232"/>
      <c r="EXL21" s="232"/>
      <c r="EXM21" s="232"/>
      <c r="EXN21" s="232"/>
      <c r="EXO21" s="232"/>
      <c r="EXP21" s="232"/>
      <c r="EXQ21" s="232"/>
      <c r="EXR21" s="232"/>
      <c r="EXS21" s="232"/>
      <c r="EXT21" s="232"/>
      <c r="EXU21" s="232"/>
      <c r="EXV21" s="232"/>
      <c r="EXW21" s="232"/>
      <c r="EXX21" s="232"/>
      <c r="EXY21" s="232"/>
      <c r="EXZ21" s="232"/>
      <c r="EYA21" s="232"/>
      <c r="EYB21" s="232"/>
      <c r="EYC21" s="232"/>
      <c r="EYD21" s="232"/>
      <c r="EYE21" s="232"/>
      <c r="EYF21" s="232"/>
      <c r="EYG21" s="232"/>
      <c r="EYH21" s="232"/>
      <c r="EYI21" s="232"/>
      <c r="EYJ21" s="232"/>
      <c r="EYK21" s="232"/>
      <c r="EYL21" s="232"/>
      <c r="EYM21" s="232"/>
      <c r="EYN21" s="232"/>
      <c r="EYO21" s="232"/>
      <c r="EYP21" s="232"/>
      <c r="EYQ21" s="232"/>
      <c r="EYR21" s="232"/>
      <c r="EYS21" s="232"/>
      <c r="EYT21" s="232"/>
      <c r="EYU21" s="232"/>
      <c r="EYV21" s="232"/>
      <c r="EYW21" s="232"/>
      <c r="EYX21" s="232"/>
      <c r="EYY21" s="232"/>
      <c r="EYZ21" s="232"/>
      <c r="EZA21" s="232"/>
      <c r="EZB21" s="232"/>
      <c r="EZC21" s="232"/>
      <c r="EZD21" s="232"/>
      <c r="EZE21" s="232"/>
      <c r="EZF21" s="232"/>
      <c r="EZG21" s="232"/>
      <c r="EZH21" s="232"/>
      <c r="EZI21" s="232"/>
      <c r="EZJ21" s="232"/>
      <c r="EZK21" s="232"/>
      <c r="EZL21" s="232"/>
      <c r="EZM21" s="232"/>
      <c r="EZN21" s="232"/>
      <c r="EZO21" s="232"/>
      <c r="EZP21" s="232"/>
      <c r="EZQ21" s="232"/>
      <c r="EZR21" s="232"/>
      <c r="EZS21" s="232"/>
      <c r="EZT21" s="232"/>
      <c r="EZU21" s="232"/>
      <c r="EZV21" s="232"/>
      <c r="EZW21" s="232"/>
      <c r="EZX21" s="232"/>
      <c r="EZY21" s="232"/>
      <c r="EZZ21" s="232"/>
      <c r="FAA21" s="232"/>
      <c r="FAB21" s="232"/>
      <c r="FAC21" s="232"/>
      <c r="FAD21" s="232"/>
      <c r="FAE21" s="232"/>
      <c r="FAF21" s="232"/>
      <c r="FAG21" s="232"/>
      <c r="FAH21" s="232"/>
      <c r="FAI21" s="232"/>
      <c r="FAJ21" s="232"/>
      <c r="FAK21" s="232"/>
      <c r="FAL21" s="232"/>
      <c r="FAM21" s="232"/>
      <c r="FAN21" s="232"/>
      <c r="FAO21" s="232"/>
      <c r="FAP21" s="232"/>
      <c r="FAQ21" s="232"/>
      <c r="FAR21" s="232"/>
      <c r="FAS21" s="232"/>
      <c r="FAT21" s="232"/>
      <c r="FAU21" s="232"/>
      <c r="FAV21" s="232"/>
      <c r="FAW21" s="232"/>
      <c r="FAX21" s="232"/>
      <c r="FAY21" s="232"/>
      <c r="FAZ21" s="232"/>
      <c r="FBA21" s="232"/>
      <c r="FBB21" s="232"/>
      <c r="FBC21" s="232"/>
      <c r="FBD21" s="232"/>
      <c r="FBE21" s="232"/>
      <c r="FBF21" s="232"/>
      <c r="FBG21" s="232"/>
      <c r="FBH21" s="232"/>
      <c r="FBI21" s="232"/>
      <c r="FBJ21" s="232"/>
      <c r="FBK21" s="232"/>
      <c r="FBL21" s="232"/>
      <c r="FBM21" s="232"/>
      <c r="FBN21" s="232"/>
      <c r="FBO21" s="232"/>
      <c r="FBP21" s="232"/>
      <c r="FBQ21" s="232"/>
      <c r="FBR21" s="232"/>
      <c r="FBS21" s="232"/>
      <c r="FBT21" s="232"/>
      <c r="FBU21" s="232"/>
      <c r="FBV21" s="232"/>
      <c r="FBW21" s="232"/>
      <c r="FBX21" s="232"/>
      <c r="FBY21" s="232"/>
      <c r="FBZ21" s="232"/>
      <c r="FCA21" s="232"/>
      <c r="FCB21" s="232"/>
      <c r="FCC21" s="232"/>
      <c r="FCD21" s="232"/>
      <c r="FCE21" s="232"/>
      <c r="FCF21" s="232"/>
      <c r="FCG21" s="232"/>
      <c r="FCH21" s="232"/>
      <c r="FCI21" s="232"/>
      <c r="FCJ21" s="232"/>
      <c r="FCK21" s="232"/>
      <c r="FCL21" s="232"/>
      <c r="FCM21" s="232"/>
      <c r="FCN21" s="232"/>
      <c r="FCO21" s="232"/>
      <c r="FCP21" s="232"/>
      <c r="FCQ21" s="232"/>
      <c r="FCR21" s="232"/>
      <c r="FCS21" s="232"/>
      <c r="FCT21" s="232"/>
      <c r="FCU21" s="232"/>
      <c r="FCV21" s="232"/>
      <c r="FCW21" s="232"/>
      <c r="FCX21" s="232"/>
      <c r="FCY21" s="232"/>
      <c r="FCZ21" s="232"/>
      <c r="FDA21" s="232"/>
      <c r="FDB21" s="232"/>
      <c r="FDC21" s="232"/>
      <c r="FDD21" s="232"/>
      <c r="FDE21" s="232"/>
      <c r="FDF21" s="232"/>
      <c r="FDG21" s="232"/>
      <c r="FDH21" s="232"/>
      <c r="FDI21" s="232"/>
      <c r="FDJ21" s="232"/>
      <c r="FDK21" s="232"/>
      <c r="FDL21" s="232"/>
      <c r="FDM21" s="232"/>
      <c r="FDN21" s="232"/>
      <c r="FDO21" s="232"/>
      <c r="FDP21" s="232"/>
      <c r="FDQ21" s="232"/>
      <c r="FDR21" s="232"/>
      <c r="FDS21" s="232"/>
      <c r="FDT21" s="232"/>
      <c r="FDU21" s="232"/>
      <c r="FDV21" s="232"/>
      <c r="FDW21" s="232"/>
      <c r="FDX21" s="232"/>
      <c r="FDY21" s="232"/>
      <c r="FDZ21" s="232"/>
      <c r="FEA21" s="232"/>
      <c r="FEB21" s="232"/>
      <c r="FEC21" s="232"/>
      <c r="FED21" s="232"/>
      <c r="FEE21" s="232"/>
      <c r="FEF21" s="232"/>
      <c r="FEG21" s="232"/>
      <c r="FEH21" s="232"/>
      <c r="FEI21" s="232"/>
      <c r="FEJ21" s="232"/>
      <c r="FEK21" s="232"/>
      <c r="FEL21" s="232"/>
      <c r="FEM21" s="232"/>
      <c r="FEN21" s="232"/>
      <c r="FEO21" s="232"/>
      <c r="FEP21" s="232"/>
      <c r="FEQ21" s="232"/>
      <c r="FER21" s="232"/>
      <c r="FES21" s="232"/>
      <c r="FET21" s="232"/>
      <c r="FEU21" s="232"/>
      <c r="FEV21" s="232"/>
      <c r="FEW21" s="232"/>
      <c r="FEX21" s="232"/>
      <c r="FEY21" s="232"/>
      <c r="FEZ21" s="232"/>
      <c r="FFA21" s="232"/>
      <c r="FFB21" s="232"/>
      <c r="FFC21" s="232"/>
      <c r="FFD21" s="232"/>
      <c r="FFE21" s="232"/>
      <c r="FFF21" s="232"/>
      <c r="FFG21" s="232"/>
      <c r="FFH21" s="232"/>
      <c r="FFI21" s="232"/>
      <c r="FFJ21" s="232"/>
      <c r="FFK21" s="232"/>
      <c r="FFL21" s="232"/>
      <c r="FFM21" s="232"/>
      <c r="FFN21" s="232"/>
      <c r="FFO21" s="232"/>
      <c r="FFP21" s="232"/>
      <c r="FFQ21" s="232"/>
      <c r="FFR21" s="232"/>
      <c r="FFS21" s="232"/>
      <c r="FFT21" s="232"/>
      <c r="FFU21" s="232"/>
      <c r="FFV21" s="232"/>
      <c r="FFW21" s="232"/>
      <c r="FFX21" s="232"/>
      <c r="FFY21" s="232"/>
      <c r="FFZ21" s="232"/>
      <c r="FGA21" s="232"/>
      <c r="FGB21" s="232"/>
      <c r="FGC21" s="232"/>
      <c r="FGD21" s="232"/>
      <c r="FGE21" s="232"/>
      <c r="FGF21" s="232"/>
      <c r="FGG21" s="232"/>
      <c r="FGH21" s="232"/>
      <c r="FGI21" s="232"/>
      <c r="FGJ21" s="232"/>
      <c r="FGK21" s="232"/>
      <c r="FGL21" s="232"/>
      <c r="FGM21" s="232"/>
      <c r="FGN21" s="232"/>
      <c r="FGO21" s="232"/>
      <c r="FGP21" s="232"/>
      <c r="FGQ21" s="232"/>
      <c r="FGR21" s="232"/>
      <c r="FGS21" s="232"/>
      <c r="FGT21" s="232"/>
      <c r="FGU21" s="232"/>
      <c r="FGV21" s="232"/>
      <c r="FGW21" s="232"/>
      <c r="FGX21" s="232"/>
      <c r="FGY21" s="232"/>
      <c r="FGZ21" s="232"/>
      <c r="FHA21" s="232"/>
      <c r="FHB21" s="232"/>
      <c r="FHC21" s="232"/>
      <c r="FHD21" s="232"/>
      <c r="FHE21" s="232"/>
      <c r="FHF21" s="232"/>
      <c r="FHG21" s="232"/>
      <c r="FHH21" s="232"/>
      <c r="FHI21" s="232"/>
      <c r="FHJ21" s="232"/>
      <c r="FHK21" s="232"/>
      <c r="FHL21" s="232"/>
      <c r="FHM21" s="232"/>
      <c r="FHN21" s="232"/>
      <c r="FHO21" s="232"/>
      <c r="FHP21" s="232"/>
      <c r="FHQ21" s="232"/>
      <c r="FHR21" s="232"/>
      <c r="FHS21" s="232"/>
      <c r="FHT21" s="232"/>
      <c r="FHU21" s="232"/>
      <c r="FHV21" s="232"/>
      <c r="FHW21" s="232"/>
      <c r="FHX21" s="232"/>
      <c r="FHY21" s="232"/>
      <c r="FHZ21" s="232"/>
      <c r="FIA21" s="232"/>
      <c r="FIB21" s="232"/>
      <c r="FIC21" s="232"/>
      <c r="FID21" s="232"/>
      <c r="FIE21" s="232"/>
      <c r="FIF21" s="232"/>
      <c r="FIG21" s="232"/>
      <c r="FIH21" s="232"/>
      <c r="FII21" s="232"/>
      <c r="FIJ21" s="232"/>
      <c r="FIK21" s="232"/>
      <c r="FIL21" s="232"/>
      <c r="FIM21" s="232"/>
      <c r="FIN21" s="232"/>
      <c r="FIO21" s="232"/>
      <c r="FIP21" s="232"/>
      <c r="FIQ21" s="232"/>
      <c r="FIR21" s="232"/>
      <c r="FIS21" s="232"/>
      <c r="FIT21" s="232"/>
      <c r="FIU21" s="232"/>
      <c r="FIV21" s="232"/>
      <c r="FIW21" s="232"/>
      <c r="FIX21" s="232"/>
      <c r="FIY21" s="232"/>
      <c r="FIZ21" s="232"/>
      <c r="FJA21" s="232"/>
      <c r="FJB21" s="232"/>
      <c r="FJC21" s="232"/>
      <c r="FJD21" s="232"/>
      <c r="FJE21" s="232"/>
      <c r="FJF21" s="232"/>
      <c r="FJG21" s="232"/>
      <c r="FJH21" s="232"/>
      <c r="FJI21" s="232"/>
      <c r="FJJ21" s="232"/>
      <c r="FJK21" s="232"/>
      <c r="FJL21" s="232"/>
      <c r="FJM21" s="232"/>
      <c r="FJN21" s="232"/>
      <c r="FJO21" s="232"/>
      <c r="FJP21" s="232"/>
      <c r="FJQ21" s="232"/>
      <c r="FJR21" s="232"/>
      <c r="FJS21" s="232"/>
      <c r="FJT21" s="232"/>
      <c r="FJU21" s="232"/>
      <c r="FJV21" s="232"/>
      <c r="FJW21" s="232"/>
      <c r="FJX21" s="232"/>
      <c r="FJY21" s="232"/>
      <c r="FJZ21" s="232"/>
      <c r="FKA21" s="232"/>
      <c r="FKB21" s="232"/>
      <c r="FKC21" s="232"/>
      <c r="FKD21" s="232"/>
      <c r="FKE21" s="232"/>
      <c r="FKF21" s="232"/>
      <c r="FKG21" s="232"/>
      <c r="FKH21" s="232"/>
      <c r="FKI21" s="232"/>
      <c r="FKJ21" s="232"/>
      <c r="FKK21" s="232"/>
      <c r="FKL21" s="232"/>
      <c r="FKM21" s="232"/>
      <c r="FKN21" s="232"/>
      <c r="FKO21" s="232"/>
      <c r="FKP21" s="232"/>
      <c r="FKQ21" s="232"/>
      <c r="FKR21" s="232"/>
      <c r="FKS21" s="232"/>
      <c r="FKT21" s="232"/>
      <c r="FKU21" s="232"/>
      <c r="FKV21" s="232"/>
      <c r="FKW21" s="232"/>
      <c r="FKX21" s="232"/>
      <c r="FKY21" s="232"/>
      <c r="FKZ21" s="232"/>
      <c r="FLA21" s="232"/>
      <c r="FLB21" s="232"/>
      <c r="FLC21" s="232"/>
      <c r="FLD21" s="232"/>
      <c r="FLE21" s="232"/>
      <c r="FLF21" s="232"/>
      <c r="FLG21" s="232"/>
      <c r="FLH21" s="232"/>
      <c r="FLI21" s="232"/>
      <c r="FLJ21" s="232"/>
      <c r="FLK21" s="232"/>
      <c r="FLL21" s="232"/>
      <c r="FLM21" s="232"/>
      <c r="FLN21" s="232"/>
      <c r="FLO21" s="232"/>
      <c r="FLP21" s="232"/>
      <c r="FLQ21" s="232"/>
      <c r="FLR21" s="232"/>
      <c r="FLS21" s="232"/>
      <c r="FLT21" s="232"/>
      <c r="FLU21" s="232"/>
      <c r="FLV21" s="232"/>
      <c r="FLW21" s="232"/>
      <c r="FLX21" s="232"/>
      <c r="FLY21" s="232"/>
      <c r="FLZ21" s="232"/>
      <c r="FMA21" s="232"/>
      <c r="FMB21" s="232"/>
      <c r="FMC21" s="232"/>
      <c r="FMD21" s="232"/>
      <c r="FME21" s="232"/>
      <c r="FMF21" s="232"/>
      <c r="FMG21" s="232"/>
      <c r="FMH21" s="232"/>
      <c r="FMI21" s="232"/>
      <c r="FMJ21" s="232"/>
      <c r="FMK21" s="232"/>
      <c r="FML21" s="232"/>
      <c r="FMM21" s="232"/>
      <c r="FMN21" s="232"/>
      <c r="FMO21" s="232"/>
      <c r="FMP21" s="232"/>
      <c r="FMQ21" s="232"/>
      <c r="FMR21" s="232"/>
      <c r="FMS21" s="232"/>
      <c r="FMT21" s="232"/>
      <c r="FMU21" s="232"/>
      <c r="FMV21" s="232"/>
      <c r="FMW21" s="232"/>
      <c r="FMX21" s="232"/>
      <c r="FMY21" s="232"/>
      <c r="FMZ21" s="232"/>
      <c r="FNA21" s="232"/>
      <c r="FNB21" s="232"/>
      <c r="FNC21" s="232"/>
      <c r="FND21" s="232"/>
      <c r="FNE21" s="232"/>
      <c r="FNF21" s="232"/>
      <c r="FNG21" s="232"/>
      <c r="FNH21" s="232"/>
      <c r="FNI21" s="232"/>
      <c r="FNJ21" s="232"/>
      <c r="FNK21" s="232"/>
      <c r="FNL21" s="232"/>
      <c r="FNM21" s="232"/>
      <c r="FNN21" s="232"/>
      <c r="FNO21" s="232"/>
      <c r="FNP21" s="232"/>
      <c r="FNQ21" s="232"/>
      <c r="FNR21" s="232"/>
      <c r="FNS21" s="232"/>
      <c r="FNT21" s="232"/>
      <c r="FNU21" s="232"/>
      <c r="FNV21" s="232"/>
      <c r="FNW21" s="232"/>
      <c r="FNX21" s="232"/>
      <c r="FNY21" s="232"/>
      <c r="FNZ21" s="232"/>
      <c r="FOA21" s="232"/>
      <c r="FOB21" s="232"/>
      <c r="FOC21" s="232"/>
      <c r="FOD21" s="232"/>
      <c r="FOE21" s="232"/>
      <c r="FOF21" s="232"/>
      <c r="FOG21" s="232"/>
      <c r="FOH21" s="232"/>
      <c r="FOI21" s="232"/>
      <c r="FOJ21" s="232"/>
      <c r="FOK21" s="232"/>
      <c r="FOL21" s="232"/>
      <c r="FOM21" s="232"/>
      <c r="FON21" s="232"/>
      <c r="FOO21" s="232"/>
      <c r="FOP21" s="232"/>
      <c r="FOQ21" s="232"/>
      <c r="FOR21" s="232"/>
      <c r="FOS21" s="232"/>
      <c r="FOT21" s="232"/>
      <c r="FOU21" s="232"/>
      <c r="FOV21" s="232"/>
      <c r="FOW21" s="232"/>
      <c r="FOX21" s="232"/>
      <c r="FOY21" s="232"/>
      <c r="FOZ21" s="232"/>
      <c r="FPA21" s="232"/>
      <c r="FPB21" s="232"/>
      <c r="FPC21" s="232"/>
      <c r="FPD21" s="232"/>
      <c r="FPE21" s="232"/>
      <c r="FPF21" s="232"/>
      <c r="FPG21" s="232"/>
      <c r="FPH21" s="232"/>
      <c r="FPI21" s="232"/>
      <c r="FPJ21" s="232"/>
      <c r="FPK21" s="232"/>
      <c r="FPL21" s="232"/>
      <c r="FPM21" s="232"/>
      <c r="FPN21" s="232"/>
      <c r="FPO21" s="232"/>
      <c r="FPP21" s="232"/>
      <c r="FPQ21" s="232"/>
      <c r="FPR21" s="232"/>
      <c r="FPS21" s="232"/>
      <c r="FPT21" s="232"/>
      <c r="FPU21" s="232"/>
      <c r="FPV21" s="232"/>
      <c r="FPW21" s="232"/>
      <c r="FPX21" s="232"/>
      <c r="FPY21" s="232"/>
      <c r="FPZ21" s="232"/>
      <c r="FQA21" s="232"/>
      <c r="FQB21" s="232"/>
      <c r="FQC21" s="232"/>
      <c r="FQD21" s="232"/>
      <c r="FQE21" s="232"/>
      <c r="FQF21" s="232"/>
      <c r="FQG21" s="232"/>
      <c r="FQH21" s="232"/>
      <c r="FQI21" s="232"/>
      <c r="FQJ21" s="232"/>
      <c r="FQK21" s="232"/>
      <c r="FQL21" s="232"/>
      <c r="FQM21" s="232"/>
      <c r="FQN21" s="232"/>
      <c r="FQO21" s="232"/>
      <c r="FQP21" s="232"/>
      <c r="FQQ21" s="232"/>
      <c r="FQR21" s="232"/>
      <c r="FQS21" s="232"/>
      <c r="FQT21" s="232"/>
      <c r="FQU21" s="232"/>
      <c r="FQV21" s="232"/>
      <c r="FQW21" s="232"/>
      <c r="FQX21" s="232"/>
      <c r="FQY21" s="232"/>
      <c r="FQZ21" s="232"/>
      <c r="FRA21" s="232"/>
      <c r="FRB21" s="232"/>
      <c r="FRC21" s="232"/>
      <c r="FRD21" s="232"/>
      <c r="FRE21" s="232"/>
      <c r="FRF21" s="232"/>
      <c r="FRG21" s="232"/>
      <c r="FRH21" s="232"/>
      <c r="FRI21" s="232"/>
      <c r="FRJ21" s="232"/>
      <c r="FRK21" s="232"/>
      <c r="FRL21" s="232"/>
      <c r="FRM21" s="232"/>
      <c r="FRN21" s="232"/>
      <c r="FRO21" s="232"/>
      <c r="FRP21" s="232"/>
      <c r="FRQ21" s="232"/>
      <c r="FRR21" s="232"/>
      <c r="FRS21" s="232"/>
      <c r="FRT21" s="232"/>
      <c r="FRU21" s="232"/>
      <c r="FRV21" s="232"/>
      <c r="FRW21" s="232"/>
      <c r="FRX21" s="232"/>
      <c r="FRY21" s="232"/>
      <c r="FRZ21" s="232"/>
      <c r="FSA21" s="232"/>
      <c r="FSB21" s="232"/>
      <c r="FSC21" s="232"/>
      <c r="FSD21" s="232"/>
      <c r="FSE21" s="232"/>
      <c r="FSF21" s="232"/>
      <c r="FSG21" s="232"/>
      <c r="FSH21" s="232"/>
      <c r="FSI21" s="232"/>
      <c r="FSJ21" s="232"/>
      <c r="FSK21" s="232"/>
      <c r="FSL21" s="232"/>
      <c r="FSM21" s="232"/>
      <c r="FSN21" s="232"/>
      <c r="FSO21" s="232"/>
      <c r="FSP21" s="232"/>
      <c r="FSQ21" s="232"/>
      <c r="FSR21" s="232"/>
      <c r="FSS21" s="232"/>
      <c r="FST21" s="232"/>
      <c r="FSU21" s="232"/>
      <c r="FSV21" s="232"/>
      <c r="FSW21" s="232"/>
      <c r="FSX21" s="232"/>
      <c r="FSY21" s="232"/>
      <c r="FSZ21" s="232"/>
      <c r="FTA21" s="232"/>
      <c r="FTB21" s="232"/>
      <c r="FTC21" s="232"/>
      <c r="FTD21" s="232"/>
      <c r="FTE21" s="232"/>
      <c r="FTF21" s="232"/>
      <c r="FTG21" s="232"/>
      <c r="FTH21" s="232"/>
      <c r="FTI21" s="232"/>
      <c r="FTJ21" s="232"/>
      <c r="FTK21" s="232"/>
      <c r="FTL21" s="232"/>
      <c r="FTM21" s="232"/>
      <c r="FTN21" s="232"/>
      <c r="FTO21" s="232"/>
      <c r="FTP21" s="232"/>
      <c r="FTQ21" s="232"/>
      <c r="FTR21" s="232"/>
      <c r="FTS21" s="232"/>
      <c r="FTT21" s="232"/>
      <c r="FTU21" s="232"/>
      <c r="FTV21" s="232"/>
      <c r="FTW21" s="232"/>
      <c r="FTX21" s="232"/>
      <c r="FTY21" s="232"/>
      <c r="FTZ21" s="232"/>
      <c r="FUA21" s="232"/>
      <c r="FUB21" s="232"/>
      <c r="FUC21" s="232"/>
      <c r="FUD21" s="232"/>
      <c r="FUE21" s="232"/>
      <c r="FUF21" s="232"/>
      <c r="FUG21" s="232"/>
      <c r="FUH21" s="232"/>
      <c r="FUI21" s="232"/>
      <c r="FUJ21" s="232"/>
      <c r="FUK21" s="232"/>
      <c r="FUL21" s="232"/>
      <c r="FUM21" s="232"/>
      <c r="FUN21" s="232"/>
      <c r="FUO21" s="232"/>
      <c r="FUP21" s="232"/>
      <c r="FUQ21" s="232"/>
      <c r="FUR21" s="232"/>
      <c r="FUS21" s="232"/>
      <c r="FUT21" s="232"/>
      <c r="FUU21" s="232"/>
      <c r="FUV21" s="232"/>
      <c r="FUW21" s="232"/>
      <c r="FUX21" s="232"/>
      <c r="FUY21" s="232"/>
      <c r="FUZ21" s="232"/>
      <c r="FVA21" s="232"/>
      <c r="FVB21" s="232"/>
      <c r="FVC21" s="232"/>
      <c r="FVD21" s="232"/>
      <c r="FVE21" s="232"/>
      <c r="FVF21" s="232"/>
      <c r="FVG21" s="232"/>
      <c r="FVH21" s="232"/>
      <c r="FVI21" s="232"/>
      <c r="FVJ21" s="232"/>
      <c r="FVK21" s="232"/>
      <c r="FVL21" s="232"/>
      <c r="FVM21" s="232"/>
      <c r="FVN21" s="232"/>
      <c r="FVO21" s="232"/>
      <c r="FVP21" s="232"/>
      <c r="FVQ21" s="232"/>
      <c r="FVR21" s="232"/>
      <c r="FVS21" s="232"/>
      <c r="FVT21" s="232"/>
      <c r="FVU21" s="232"/>
      <c r="FVV21" s="232"/>
      <c r="FVW21" s="232"/>
      <c r="FVX21" s="232"/>
      <c r="FVY21" s="232"/>
      <c r="FVZ21" s="232"/>
      <c r="FWA21" s="232"/>
      <c r="FWB21" s="232"/>
      <c r="FWC21" s="232"/>
      <c r="FWD21" s="232"/>
      <c r="FWE21" s="232"/>
      <c r="FWF21" s="232"/>
      <c r="FWG21" s="232"/>
      <c r="FWH21" s="232"/>
      <c r="FWI21" s="232"/>
      <c r="FWJ21" s="232"/>
      <c r="FWK21" s="232"/>
      <c r="FWL21" s="232"/>
      <c r="FWM21" s="232"/>
      <c r="FWN21" s="232"/>
      <c r="FWO21" s="232"/>
      <c r="FWP21" s="232"/>
      <c r="FWQ21" s="232"/>
      <c r="FWR21" s="232"/>
      <c r="FWS21" s="232"/>
      <c r="FWT21" s="232"/>
      <c r="FWU21" s="232"/>
      <c r="FWV21" s="232"/>
      <c r="FWW21" s="232"/>
      <c r="FWX21" s="232"/>
      <c r="FWY21" s="232"/>
      <c r="FWZ21" s="232"/>
      <c r="FXA21" s="232"/>
      <c r="FXB21" s="232"/>
      <c r="FXC21" s="232"/>
      <c r="FXD21" s="232"/>
      <c r="FXE21" s="232"/>
      <c r="FXF21" s="232"/>
      <c r="FXG21" s="232"/>
      <c r="FXH21" s="232"/>
      <c r="FXI21" s="232"/>
      <c r="FXJ21" s="232"/>
      <c r="FXK21" s="232"/>
      <c r="FXL21" s="232"/>
      <c r="FXM21" s="232"/>
      <c r="FXN21" s="232"/>
      <c r="FXO21" s="232"/>
      <c r="FXP21" s="232"/>
      <c r="FXQ21" s="232"/>
      <c r="FXR21" s="232"/>
      <c r="FXS21" s="232"/>
      <c r="FXT21" s="232"/>
      <c r="FXU21" s="232"/>
      <c r="FXV21" s="232"/>
      <c r="FXW21" s="232"/>
      <c r="FXX21" s="232"/>
      <c r="FXY21" s="232"/>
      <c r="FXZ21" s="232"/>
      <c r="FYA21" s="232"/>
      <c r="FYB21" s="232"/>
      <c r="FYC21" s="232"/>
      <c r="FYD21" s="232"/>
      <c r="FYE21" s="232"/>
      <c r="FYF21" s="232"/>
      <c r="FYG21" s="232"/>
      <c r="FYH21" s="232"/>
      <c r="FYI21" s="232"/>
      <c r="FYJ21" s="232"/>
      <c r="FYK21" s="232"/>
      <c r="FYL21" s="232"/>
      <c r="FYM21" s="232"/>
      <c r="FYN21" s="232"/>
      <c r="FYO21" s="232"/>
      <c r="FYP21" s="232"/>
      <c r="FYQ21" s="232"/>
      <c r="FYR21" s="232"/>
      <c r="FYS21" s="232"/>
      <c r="FYT21" s="232"/>
      <c r="FYU21" s="232"/>
      <c r="FYV21" s="232"/>
      <c r="FYW21" s="232"/>
      <c r="FYX21" s="232"/>
      <c r="FYY21" s="232"/>
      <c r="FYZ21" s="232"/>
      <c r="FZA21" s="232"/>
      <c r="FZB21" s="232"/>
      <c r="FZC21" s="232"/>
      <c r="FZD21" s="232"/>
      <c r="FZE21" s="232"/>
      <c r="FZF21" s="232"/>
      <c r="FZG21" s="232"/>
      <c r="FZH21" s="232"/>
      <c r="FZI21" s="232"/>
      <c r="FZJ21" s="232"/>
      <c r="FZK21" s="232"/>
      <c r="FZL21" s="232"/>
      <c r="FZM21" s="232"/>
      <c r="FZN21" s="232"/>
      <c r="FZO21" s="232"/>
      <c r="FZP21" s="232"/>
      <c r="FZQ21" s="232"/>
      <c r="FZR21" s="232"/>
      <c r="FZS21" s="232"/>
      <c r="FZT21" s="232"/>
      <c r="FZU21" s="232"/>
      <c r="FZV21" s="232"/>
      <c r="FZW21" s="232"/>
      <c r="FZX21" s="232"/>
      <c r="FZY21" s="232"/>
      <c r="FZZ21" s="232"/>
      <c r="GAA21" s="232"/>
      <c r="GAB21" s="232"/>
      <c r="GAC21" s="232"/>
      <c r="GAD21" s="232"/>
      <c r="GAE21" s="232"/>
      <c r="GAF21" s="232"/>
      <c r="GAG21" s="232"/>
      <c r="GAH21" s="232"/>
      <c r="GAI21" s="232"/>
      <c r="GAJ21" s="232"/>
      <c r="GAK21" s="232"/>
      <c r="GAL21" s="232"/>
      <c r="GAM21" s="232"/>
      <c r="GAN21" s="232"/>
      <c r="GAO21" s="232"/>
      <c r="GAP21" s="232"/>
      <c r="GAQ21" s="232"/>
      <c r="GAR21" s="232"/>
      <c r="GAS21" s="232"/>
      <c r="GAT21" s="232"/>
      <c r="GAU21" s="232"/>
      <c r="GAV21" s="232"/>
      <c r="GAW21" s="232"/>
      <c r="GAX21" s="232"/>
      <c r="GAY21" s="232"/>
      <c r="GAZ21" s="232"/>
      <c r="GBA21" s="232"/>
      <c r="GBB21" s="232"/>
      <c r="GBC21" s="232"/>
      <c r="GBD21" s="232"/>
      <c r="GBE21" s="232"/>
      <c r="GBF21" s="232"/>
      <c r="GBG21" s="232"/>
      <c r="GBH21" s="232"/>
      <c r="GBI21" s="232"/>
      <c r="GBJ21" s="232"/>
      <c r="GBK21" s="232"/>
      <c r="GBL21" s="232"/>
      <c r="GBM21" s="232"/>
      <c r="GBN21" s="232"/>
      <c r="GBO21" s="232"/>
      <c r="GBP21" s="232"/>
      <c r="GBQ21" s="232"/>
      <c r="GBR21" s="232"/>
      <c r="GBS21" s="232"/>
      <c r="GBT21" s="232"/>
      <c r="GBU21" s="232"/>
      <c r="GBV21" s="232"/>
      <c r="GBW21" s="232"/>
      <c r="GBX21" s="232"/>
      <c r="GBY21" s="232"/>
      <c r="GBZ21" s="232"/>
      <c r="GCA21" s="232"/>
      <c r="GCB21" s="232"/>
      <c r="GCC21" s="232"/>
      <c r="GCD21" s="232"/>
      <c r="GCE21" s="232"/>
      <c r="GCF21" s="232"/>
      <c r="GCG21" s="232"/>
      <c r="GCH21" s="232"/>
      <c r="GCI21" s="232"/>
      <c r="GCJ21" s="232"/>
      <c r="GCK21" s="232"/>
      <c r="GCL21" s="232"/>
      <c r="GCM21" s="232"/>
      <c r="GCN21" s="232"/>
      <c r="GCO21" s="232"/>
      <c r="GCP21" s="232"/>
      <c r="GCQ21" s="232"/>
      <c r="GCR21" s="232"/>
      <c r="GCS21" s="232"/>
      <c r="GCT21" s="232"/>
      <c r="GCU21" s="232"/>
      <c r="GCV21" s="232"/>
      <c r="GCW21" s="232"/>
      <c r="GCX21" s="232"/>
      <c r="GCY21" s="232"/>
      <c r="GCZ21" s="232"/>
      <c r="GDA21" s="232"/>
      <c r="GDB21" s="232"/>
      <c r="GDC21" s="232"/>
      <c r="GDD21" s="232"/>
      <c r="GDE21" s="232"/>
      <c r="GDF21" s="232"/>
      <c r="GDG21" s="232"/>
      <c r="GDH21" s="232"/>
      <c r="GDI21" s="232"/>
      <c r="GDJ21" s="232"/>
      <c r="GDK21" s="232"/>
      <c r="GDL21" s="232"/>
      <c r="GDM21" s="232"/>
      <c r="GDN21" s="232"/>
      <c r="GDO21" s="232"/>
      <c r="GDP21" s="232"/>
      <c r="GDQ21" s="232"/>
      <c r="GDR21" s="232"/>
      <c r="GDS21" s="232"/>
      <c r="GDT21" s="232"/>
      <c r="GDU21" s="232"/>
      <c r="GDV21" s="232"/>
      <c r="GDW21" s="232"/>
      <c r="GDX21" s="232"/>
      <c r="GDY21" s="232"/>
      <c r="GDZ21" s="232"/>
      <c r="GEA21" s="232"/>
      <c r="GEB21" s="232"/>
      <c r="GEC21" s="232"/>
      <c r="GED21" s="232"/>
      <c r="GEE21" s="232"/>
      <c r="GEF21" s="232"/>
      <c r="GEG21" s="232"/>
      <c r="GEH21" s="232"/>
      <c r="GEI21" s="232"/>
      <c r="GEJ21" s="232"/>
      <c r="GEK21" s="232"/>
      <c r="GEL21" s="232"/>
      <c r="GEM21" s="232"/>
      <c r="GEN21" s="232"/>
      <c r="GEO21" s="232"/>
      <c r="GEP21" s="232"/>
      <c r="GEQ21" s="232"/>
      <c r="GER21" s="232"/>
      <c r="GES21" s="232"/>
      <c r="GET21" s="232"/>
      <c r="GEU21" s="232"/>
      <c r="GEV21" s="232"/>
      <c r="GEW21" s="232"/>
      <c r="GEX21" s="232"/>
      <c r="GEY21" s="232"/>
      <c r="GEZ21" s="232"/>
      <c r="GFA21" s="232"/>
      <c r="GFB21" s="232"/>
      <c r="GFC21" s="232"/>
      <c r="GFD21" s="232"/>
      <c r="GFE21" s="232"/>
      <c r="GFF21" s="232"/>
      <c r="GFG21" s="232"/>
      <c r="GFH21" s="232"/>
      <c r="GFI21" s="232"/>
      <c r="GFJ21" s="232"/>
      <c r="GFK21" s="232"/>
      <c r="GFL21" s="232"/>
      <c r="GFM21" s="232"/>
      <c r="GFN21" s="232"/>
      <c r="GFO21" s="232"/>
      <c r="GFP21" s="232"/>
      <c r="GFQ21" s="232"/>
      <c r="GFR21" s="232"/>
      <c r="GFS21" s="232"/>
      <c r="GFT21" s="232"/>
      <c r="GFU21" s="232"/>
      <c r="GFV21" s="232"/>
      <c r="GFW21" s="232"/>
      <c r="GFX21" s="232"/>
      <c r="GFY21" s="232"/>
      <c r="GFZ21" s="232"/>
      <c r="GGA21" s="232"/>
      <c r="GGB21" s="232"/>
      <c r="GGC21" s="232"/>
      <c r="GGD21" s="232"/>
      <c r="GGE21" s="232"/>
      <c r="GGF21" s="232"/>
      <c r="GGG21" s="232"/>
      <c r="GGH21" s="232"/>
      <c r="GGI21" s="232"/>
      <c r="GGJ21" s="232"/>
      <c r="GGK21" s="232"/>
      <c r="GGL21" s="232"/>
      <c r="GGM21" s="232"/>
      <c r="GGN21" s="232"/>
      <c r="GGO21" s="232"/>
      <c r="GGP21" s="232"/>
      <c r="GGQ21" s="232"/>
      <c r="GGR21" s="232"/>
      <c r="GGS21" s="232"/>
      <c r="GGT21" s="232"/>
      <c r="GGU21" s="232"/>
      <c r="GGV21" s="232"/>
      <c r="GGW21" s="232"/>
      <c r="GGX21" s="232"/>
      <c r="GGY21" s="232"/>
      <c r="GGZ21" s="232"/>
      <c r="GHA21" s="232"/>
      <c r="GHB21" s="232"/>
      <c r="GHC21" s="232"/>
      <c r="GHD21" s="232"/>
      <c r="GHE21" s="232"/>
      <c r="GHF21" s="232"/>
      <c r="GHG21" s="232"/>
      <c r="GHH21" s="232"/>
      <c r="GHI21" s="232"/>
      <c r="GHJ21" s="232"/>
      <c r="GHK21" s="232"/>
      <c r="GHL21" s="232"/>
      <c r="GHM21" s="232"/>
      <c r="GHN21" s="232"/>
      <c r="GHO21" s="232"/>
      <c r="GHP21" s="232"/>
      <c r="GHQ21" s="232"/>
      <c r="GHR21" s="232"/>
      <c r="GHS21" s="232"/>
      <c r="GHT21" s="232"/>
      <c r="GHU21" s="232"/>
      <c r="GHV21" s="232"/>
      <c r="GHW21" s="232"/>
      <c r="GHX21" s="232"/>
      <c r="GHY21" s="232"/>
      <c r="GHZ21" s="232"/>
      <c r="GIA21" s="232"/>
      <c r="GIB21" s="232"/>
      <c r="GIC21" s="232"/>
      <c r="GID21" s="232"/>
      <c r="GIE21" s="232"/>
      <c r="GIF21" s="232"/>
      <c r="GIG21" s="232"/>
      <c r="GIH21" s="232"/>
      <c r="GII21" s="232"/>
      <c r="GIJ21" s="232"/>
      <c r="GIK21" s="232"/>
      <c r="GIL21" s="232"/>
      <c r="GIM21" s="232"/>
      <c r="GIN21" s="232"/>
      <c r="GIO21" s="232"/>
      <c r="GIP21" s="232"/>
      <c r="GIQ21" s="232"/>
      <c r="GIR21" s="232"/>
      <c r="GIS21" s="232"/>
      <c r="GIT21" s="232"/>
      <c r="GIU21" s="232"/>
      <c r="GIV21" s="232"/>
      <c r="GIW21" s="232"/>
      <c r="GIX21" s="232"/>
      <c r="GIY21" s="232"/>
      <c r="GIZ21" s="232"/>
      <c r="GJA21" s="232"/>
      <c r="GJB21" s="232"/>
      <c r="GJC21" s="232"/>
      <c r="GJD21" s="232"/>
      <c r="GJE21" s="232"/>
      <c r="GJF21" s="232"/>
      <c r="GJG21" s="232"/>
      <c r="GJH21" s="232"/>
      <c r="GJI21" s="232"/>
      <c r="GJJ21" s="232"/>
      <c r="GJK21" s="232"/>
      <c r="GJL21" s="232"/>
      <c r="GJM21" s="232"/>
      <c r="GJN21" s="232"/>
      <c r="GJO21" s="232"/>
      <c r="GJP21" s="232"/>
      <c r="GJQ21" s="232"/>
      <c r="GJR21" s="232"/>
      <c r="GJS21" s="232"/>
      <c r="GJT21" s="232"/>
      <c r="GJU21" s="232"/>
      <c r="GJV21" s="232"/>
      <c r="GJW21" s="232"/>
      <c r="GJX21" s="232"/>
      <c r="GJY21" s="232"/>
      <c r="GJZ21" s="232"/>
      <c r="GKA21" s="232"/>
      <c r="GKB21" s="232"/>
      <c r="GKC21" s="232"/>
      <c r="GKD21" s="232"/>
      <c r="GKE21" s="232"/>
      <c r="GKF21" s="232"/>
      <c r="GKG21" s="232"/>
      <c r="GKH21" s="232"/>
      <c r="GKI21" s="232"/>
      <c r="GKJ21" s="232"/>
      <c r="GKK21" s="232"/>
      <c r="GKL21" s="232"/>
      <c r="GKM21" s="232"/>
      <c r="GKN21" s="232"/>
      <c r="GKO21" s="232"/>
      <c r="GKP21" s="232"/>
      <c r="GKQ21" s="232"/>
      <c r="GKR21" s="232"/>
      <c r="GKS21" s="232"/>
      <c r="GKT21" s="232"/>
      <c r="GKU21" s="232"/>
      <c r="GKV21" s="232"/>
      <c r="GKW21" s="232"/>
      <c r="GKX21" s="232"/>
      <c r="GKY21" s="232"/>
      <c r="GKZ21" s="232"/>
      <c r="GLA21" s="232"/>
      <c r="GLB21" s="232"/>
      <c r="GLC21" s="232"/>
      <c r="GLD21" s="232"/>
      <c r="GLE21" s="232"/>
      <c r="GLF21" s="232"/>
      <c r="GLG21" s="232"/>
      <c r="GLH21" s="232"/>
      <c r="GLI21" s="232"/>
      <c r="GLJ21" s="232"/>
      <c r="GLK21" s="232"/>
      <c r="GLL21" s="232"/>
      <c r="GLM21" s="232"/>
      <c r="GLN21" s="232"/>
      <c r="GLO21" s="232"/>
      <c r="GLP21" s="232"/>
      <c r="GLQ21" s="232"/>
      <c r="GLR21" s="232"/>
      <c r="GLS21" s="232"/>
      <c r="GLT21" s="232"/>
      <c r="GLU21" s="232"/>
      <c r="GLV21" s="232"/>
      <c r="GLW21" s="232"/>
      <c r="GLX21" s="232"/>
      <c r="GLY21" s="232"/>
      <c r="GLZ21" s="232"/>
      <c r="GMA21" s="232"/>
      <c r="GMB21" s="232"/>
      <c r="GMC21" s="232"/>
      <c r="GMD21" s="232"/>
      <c r="GME21" s="232"/>
      <c r="GMF21" s="232"/>
      <c r="GMG21" s="232"/>
      <c r="GMH21" s="232"/>
      <c r="GMI21" s="232"/>
      <c r="GMJ21" s="232"/>
      <c r="GMK21" s="232"/>
      <c r="GML21" s="232"/>
      <c r="GMM21" s="232"/>
      <c r="GMN21" s="232"/>
      <c r="GMO21" s="232"/>
      <c r="GMP21" s="232"/>
      <c r="GMQ21" s="232"/>
      <c r="GMR21" s="232"/>
      <c r="GMS21" s="232"/>
      <c r="GMT21" s="232"/>
      <c r="GMU21" s="232"/>
      <c r="GMV21" s="232"/>
      <c r="GMW21" s="232"/>
      <c r="GMX21" s="232"/>
      <c r="GMY21" s="232"/>
      <c r="GMZ21" s="232"/>
      <c r="GNA21" s="232"/>
      <c r="GNB21" s="232"/>
      <c r="GNC21" s="232"/>
      <c r="GND21" s="232"/>
      <c r="GNE21" s="232"/>
      <c r="GNF21" s="232"/>
      <c r="GNG21" s="232"/>
      <c r="GNH21" s="232"/>
      <c r="GNI21" s="232"/>
      <c r="GNJ21" s="232"/>
      <c r="GNK21" s="232"/>
      <c r="GNL21" s="232"/>
      <c r="GNM21" s="232"/>
      <c r="GNN21" s="232"/>
      <c r="GNO21" s="232"/>
      <c r="GNP21" s="232"/>
      <c r="GNQ21" s="232"/>
      <c r="GNR21" s="232"/>
      <c r="GNS21" s="232"/>
      <c r="GNT21" s="232"/>
      <c r="GNU21" s="232"/>
      <c r="GNV21" s="232"/>
      <c r="GNW21" s="232"/>
      <c r="GNX21" s="232"/>
      <c r="GNY21" s="232"/>
      <c r="GNZ21" s="232"/>
      <c r="GOA21" s="232"/>
      <c r="GOB21" s="232"/>
      <c r="GOC21" s="232"/>
      <c r="GOD21" s="232"/>
      <c r="GOE21" s="232"/>
      <c r="GOF21" s="232"/>
      <c r="GOG21" s="232"/>
      <c r="GOH21" s="232"/>
      <c r="GOI21" s="232"/>
      <c r="GOJ21" s="232"/>
      <c r="GOK21" s="232"/>
      <c r="GOL21" s="232"/>
      <c r="GOM21" s="232"/>
      <c r="GON21" s="232"/>
      <c r="GOO21" s="232"/>
      <c r="GOP21" s="232"/>
      <c r="GOQ21" s="232"/>
      <c r="GOR21" s="232"/>
      <c r="GOS21" s="232"/>
      <c r="GOT21" s="232"/>
      <c r="GOU21" s="232"/>
      <c r="GOV21" s="232"/>
      <c r="GOW21" s="232"/>
      <c r="GOX21" s="232"/>
      <c r="GOY21" s="232"/>
      <c r="GOZ21" s="232"/>
      <c r="GPA21" s="232"/>
      <c r="GPB21" s="232"/>
      <c r="GPC21" s="232"/>
      <c r="GPD21" s="232"/>
      <c r="GPE21" s="232"/>
      <c r="GPF21" s="232"/>
      <c r="GPG21" s="232"/>
      <c r="GPH21" s="232"/>
      <c r="GPI21" s="232"/>
      <c r="GPJ21" s="232"/>
      <c r="GPK21" s="232"/>
      <c r="GPL21" s="232"/>
      <c r="GPM21" s="232"/>
      <c r="GPN21" s="232"/>
      <c r="GPO21" s="232"/>
      <c r="GPP21" s="232"/>
      <c r="GPQ21" s="232"/>
      <c r="GPR21" s="232"/>
      <c r="GPS21" s="232"/>
      <c r="GPT21" s="232"/>
      <c r="GPU21" s="232"/>
      <c r="GPV21" s="232"/>
      <c r="GPW21" s="232"/>
      <c r="GPX21" s="232"/>
      <c r="GPY21" s="232"/>
      <c r="GPZ21" s="232"/>
      <c r="GQA21" s="232"/>
      <c r="GQB21" s="232"/>
      <c r="GQC21" s="232"/>
      <c r="GQD21" s="232"/>
      <c r="GQE21" s="232"/>
      <c r="GQF21" s="232"/>
      <c r="GQG21" s="232"/>
      <c r="GQH21" s="232"/>
      <c r="GQI21" s="232"/>
      <c r="GQJ21" s="232"/>
      <c r="GQK21" s="232"/>
      <c r="GQL21" s="232"/>
      <c r="GQM21" s="232"/>
      <c r="GQN21" s="232"/>
      <c r="GQO21" s="232"/>
      <c r="GQP21" s="232"/>
      <c r="GQQ21" s="232"/>
      <c r="GQR21" s="232"/>
      <c r="GQS21" s="232"/>
      <c r="GQT21" s="232"/>
      <c r="GQU21" s="232"/>
      <c r="GQV21" s="232"/>
      <c r="GQW21" s="232"/>
      <c r="GQX21" s="232"/>
      <c r="GQY21" s="232"/>
      <c r="GQZ21" s="232"/>
      <c r="GRA21" s="232"/>
      <c r="GRB21" s="232"/>
      <c r="GRC21" s="232"/>
      <c r="GRD21" s="232"/>
      <c r="GRE21" s="232"/>
      <c r="GRF21" s="232"/>
      <c r="GRG21" s="232"/>
      <c r="GRH21" s="232"/>
      <c r="GRI21" s="232"/>
      <c r="GRJ21" s="232"/>
      <c r="GRK21" s="232"/>
      <c r="GRL21" s="232"/>
      <c r="GRM21" s="232"/>
      <c r="GRN21" s="232"/>
      <c r="GRO21" s="232"/>
      <c r="GRP21" s="232"/>
      <c r="GRQ21" s="232"/>
      <c r="GRR21" s="232"/>
      <c r="GRS21" s="232"/>
      <c r="GRT21" s="232"/>
      <c r="GRU21" s="232"/>
      <c r="GRV21" s="232"/>
      <c r="GRW21" s="232"/>
      <c r="GRX21" s="232"/>
      <c r="GRY21" s="232"/>
      <c r="GRZ21" s="232"/>
      <c r="GSA21" s="232"/>
      <c r="GSB21" s="232"/>
      <c r="GSC21" s="232"/>
      <c r="GSD21" s="232"/>
      <c r="GSE21" s="232"/>
      <c r="GSF21" s="232"/>
      <c r="GSG21" s="232"/>
      <c r="GSH21" s="232"/>
      <c r="GSI21" s="232"/>
      <c r="GSJ21" s="232"/>
      <c r="GSK21" s="232"/>
      <c r="GSL21" s="232"/>
      <c r="GSM21" s="232"/>
      <c r="GSN21" s="232"/>
      <c r="GSO21" s="232"/>
      <c r="GSP21" s="232"/>
      <c r="GSQ21" s="232"/>
      <c r="GSR21" s="232"/>
      <c r="GSS21" s="232"/>
      <c r="GST21" s="232"/>
      <c r="GSU21" s="232"/>
      <c r="GSV21" s="232"/>
      <c r="GSW21" s="232"/>
      <c r="GSX21" s="232"/>
      <c r="GSY21" s="232"/>
      <c r="GSZ21" s="232"/>
      <c r="GTA21" s="232"/>
      <c r="GTB21" s="232"/>
      <c r="GTC21" s="232"/>
      <c r="GTD21" s="232"/>
      <c r="GTE21" s="232"/>
      <c r="GTF21" s="232"/>
      <c r="GTG21" s="232"/>
      <c r="GTH21" s="232"/>
      <c r="GTI21" s="232"/>
      <c r="GTJ21" s="232"/>
      <c r="GTK21" s="232"/>
      <c r="GTL21" s="232"/>
      <c r="GTM21" s="232"/>
      <c r="GTN21" s="232"/>
      <c r="GTO21" s="232"/>
      <c r="GTP21" s="232"/>
      <c r="GTQ21" s="232"/>
      <c r="GTR21" s="232"/>
      <c r="GTS21" s="232"/>
      <c r="GTT21" s="232"/>
      <c r="GTU21" s="232"/>
      <c r="GTV21" s="232"/>
      <c r="GTW21" s="232"/>
      <c r="GTX21" s="232"/>
      <c r="GTY21" s="232"/>
      <c r="GTZ21" s="232"/>
      <c r="GUA21" s="232"/>
      <c r="GUB21" s="232"/>
      <c r="GUC21" s="232"/>
      <c r="GUD21" s="232"/>
      <c r="GUE21" s="232"/>
      <c r="GUF21" s="232"/>
      <c r="GUG21" s="232"/>
      <c r="GUH21" s="232"/>
      <c r="GUI21" s="232"/>
      <c r="GUJ21" s="232"/>
      <c r="GUK21" s="232"/>
      <c r="GUL21" s="232"/>
      <c r="GUM21" s="232"/>
      <c r="GUN21" s="232"/>
      <c r="GUO21" s="232"/>
      <c r="GUP21" s="232"/>
      <c r="GUQ21" s="232"/>
      <c r="GUR21" s="232"/>
      <c r="GUS21" s="232"/>
      <c r="GUT21" s="232"/>
      <c r="GUU21" s="232"/>
      <c r="GUV21" s="232"/>
      <c r="GUW21" s="232"/>
      <c r="GUX21" s="232"/>
      <c r="GUY21" s="232"/>
      <c r="GUZ21" s="232"/>
      <c r="GVA21" s="232"/>
      <c r="GVB21" s="232"/>
      <c r="GVC21" s="232"/>
      <c r="GVD21" s="232"/>
      <c r="GVE21" s="232"/>
      <c r="GVF21" s="232"/>
      <c r="GVG21" s="232"/>
      <c r="GVH21" s="232"/>
      <c r="GVI21" s="232"/>
      <c r="GVJ21" s="232"/>
      <c r="GVK21" s="232"/>
      <c r="GVL21" s="232"/>
      <c r="GVM21" s="232"/>
      <c r="GVN21" s="232"/>
      <c r="GVO21" s="232"/>
      <c r="GVP21" s="232"/>
      <c r="GVQ21" s="232"/>
      <c r="GVR21" s="232"/>
      <c r="GVS21" s="232"/>
      <c r="GVT21" s="232"/>
      <c r="GVU21" s="232"/>
      <c r="GVV21" s="232"/>
      <c r="GVW21" s="232"/>
      <c r="GVX21" s="232"/>
      <c r="GVY21" s="232"/>
      <c r="GVZ21" s="232"/>
      <c r="GWA21" s="232"/>
      <c r="GWB21" s="232"/>
      <c r="GWC21" s="232"/>
      <c r="GWD21" s="232"/>
      <c r="GWE21" s="232"/>
      <c r="GWF21" s="232"/>
      <c r="GWG21" s="232"/>
      <c r="GWH21" s="232"/>
      <c r="GWI21" s="232"/>
      <c r="GWJ21" s="232"/>
      <c r="GWK21" s="232"/>
      <c r="GWL21" s="232"/>
      <c r="GWM21" s="232"/>
      <c r="GWN21" s="232"/>
      <c r="GWO21" s="232"/>
      <c r="GWP21" s="232"/>
      <c r="GWQ21" s="232"/>
      <c r="GWR21" s="232"/>
      <c r="GWS21" s="232"/>
      <c r="GWT21" s="232"/>
      <c r="GWU21" s="232"/>
      <c r="GWV21" s="232"/>
      <c r="GWW21" s="232"/>
      <c r="GWX21" s="232"/>
      <c r="GWY21" s="232"/>
      <c r="GWZ21" s="232"/>
      <c r="GXA21" s="232"/>
      <c r="GXB21" s="232"/>
      <c r="GXC21" s="232"/>
      <c r="GXD21" s="232"/>
      <c r="GXE21" s="232"/>
      <c r="GXF21" s="232"/>
      <c r="GXG21" s="232"/>
      <c r="GXH21" s="232"/>
      <c r="GXI21" s="232"/>
      <c r="GXJ21" s="232"/>
      <c r="GXK21" s="232"/>
      <c r="GXL21" s="232"/>
      <c r="GXM21" s="232"/>
      <c r="GXN21" s="232"/>
      <c r="GXO21" s="232"/>
      <c r="GXP21" s="232"/>
      <c r="GXQ21" s="232"/>
      <c r="GXR21" s="232"/>
      <c r="GXS21" s="232"/>
      <c r="GXT21" s="232"/>
      <c r="GXU21" s="232"/>
      <c r="GXV21" s="232"/>
      <c r="GXW21" s="232"/>
      <c r="GXX21" s="232"/>
      <c r="GXY21" s="232"/>
      <c r="GXZ21" s="232"/>
      <c r="GYA21" s="232"/>
      <c r="GYB21" s="232"/>
      <c r="GYC21" s="232"/>
      <c r="GYD21" s="232"/>
      <c r="GYE21" s="232"/>
      <c r="GYF21" s="232"/>
      <c r="GYG21" s="232"/>
      <c r="GYH21" s="232"/>
      <c r="GYI21" s="232"/>
      <c r="GYJ21" s="232"/>
      <c r="GYK21" s="232"/>
      <c r="GYL21" s="232"/>
      <c r="GYM21" s="232"/>
      <c r="GYN21" s="232"/>
      <c r="GYO21" s="232"/>
      <c r="GYP21" s="232"/>
      <c r="GYQ21" s="232"/>
      <c r="GYR21" s="232"/>
      <c r="GYS21" s="232"/>
      <c r="GYT21" s="232"/>
      <c r="GYU21" s="232"/>
      <c r="GYV21" s="232"/>
      <c r="GYW21" s="232"/>
      <c r="GYX21" s="232"/>
      <c r="GYY21" s="232"/>
      <c r="GYZ21" s="232"/>
      <c r="GZA21" s="232"/>
      <c r="GZB21" s="232"/>
      <c r="GZC21" s="232"/>
      <c r="GZD21" s="232"/>
      <c r="GZE21" s="232"/>
      <c r="GZF21" s="232"/>
      <c r="GZG21" s="232"/>
      <c r="GZH21" s="232"/>
      <c r="GZI21" s="232"/>
      <c r="GZJ21" s="232"/>
      <c r="GZK21" s="232"/>
      <c r="GZL21" s="232"/>
      <c r="GZM21" s="232"/>
      <c r="GZN21" s="232"/>
      <c r="GZO21" s="232"/>
      <c r="GZP21" s="232"/>
      <c r="GZQ21" s="232"/>
      <c r="GZR21" s="232"/>
      <c r="GZS21" s="232"/>
      <c r="GZT21" s="232"/>
      <c r="GZU21" s="232"/>
      <c r="GZV21" s="232"/>
      <c r="GZW21" s="232"/>
      <c r="GZX21" s="232"/>
      <c r="GZY21" s="232"/>
      <c r="GZZ21" s="232"/>
      <c r="HAA21" s="232"/>
      <c r="HAB21" s="232"/>
      <c r="HAC21" s="232"/>
      <c r="HAD21" s="232"/>
      <c r="HAE21" s="232"/>
      <c r="HAF21" s="232"/>
      <c r="HAG21" s="232"/>
      <c r="HAH21" s="232"/>
      <c r="HAI21" s="232"/>
      <c r="HAJ21" s="232"/>
      <c r="HAK21" s="232"/>
      <c r="HAL21" s="232"/>
      <c r="HAM21" s="232"/>
      <c r="HAN21" s="232"/>
      <c r="HAO21" s="232"/>
      <c r="HAP21" s="232"/>
      <c r="HAQ21" s="232"/>
      <c r="HAR21" s="232"/>
      <c r="HAS21" s="232"/>
      <c r="HAT21" s="232"/>
      <c r="HAU21" s="232"/>
      <c r="HAV21" s="232"/>
      <c r="HAW21" s="232"/>
      <c r="HAX21" s="232"/>
      <c r="HAY21" s="232"/>
      <c r="HAZ21" s="232"/>
      <c r="HBA21" s="232"/>
      <c r="HBB21" s="232"/>
      <c r="HBC21" s="232"/>
      <c r="HBD21" s="232"/>
      <c r="HBE21" s="232"/>
      <c r="HBF21" s="232"/>
      <c r="HBG21" s="232"/>
      <c r="HBH21" s="232"/>
      <c r="HBI21" s="232"/>
      <c r="HBJ21" s="232"/>
      <c r="HBK21" s="232"/>
      <c r="HBL21" s="232"/>
      <c r="HBM21" s="232"/>
      <c r="HBN21" s="232"/>
      <c r="HBO21" s="232"/>
      <c r="HBP21" s="232"/>
      <c r="HBQ21" s="232"/>
      <c r="HBR21" s="232"/>
      <c r="HBS21" s="232"/>
      <c r="HBT21" s="232"/>
      <c r="HBU21" s="232"/>
      <c r="HBV21" s="232"/>
      <c r="HBW21" s="232"/>
      <c r="HBX21" s="232"/>
      <c r="HBY21" s="232"/>
      <c r="HBZ21" s="232"/>
      <c r="HCA21" s="232"/>
      <c r="HCB21" s="232"/>
      <c r="HCC21" s="232"/>
      <c r="HCD21" s="232"/>
      <c r="HCE21" s="232"/>
      <c r="HCF21" s="232"/>
      <c r="HCG21" s="232"/>
      <c r="HCH21" s="232"/>
      <c r="HCI21" s="232"/>
      <c r="HCJ21" s="232"/>
      <c r="HCK21" s="232"/>
      <c r="HCL21" s="232"/>
      <c r="HCM21" s="232"/>
      <c r="HCN21" s="232"/>
      <c r="HCO21" s="232"/>
      <c r="HCP21" s="232"/>
      <c r="HCQ21" s="232"/>
      <c r="HCR21" s="232"/>
      <c r="HCS21" s="232"/>
      <c r="HCT21" s="232"/>
      <c r="HCU21" s="232"/>
      <c r="HCV21" s="232"/>
      <c r="HCW21" s="232"/>
      <c r="HCX21" s="232"/>
      <c r="HCY21" s="232"/>
      <c r="HCZ21" s="232"/>
      <c r="HDA21" s="232"/>
      <c r="HDB21" s="232"/>
      <c r="HDC21" s="232"/>
      <c r="HDD21" s="232"/>
      <c r="HDE21" s="232"/>
      <c r="HDF21" s="232"/>
      <c r="HDG21" s="232"/>
      <c r="HDH21" s="232"/>
      <c r="HDI21" s="232"/>
      <c r="HDJ21" s="232"/>
      <c r="HDK21" s="232"/>
      <c r="HDL21" s="232"/>
      <c r="HDM21" s="232"/>
      <c r="HDN21" s="232"/>
      <c r="HDO21" s="232"/>
      <c r="HDP21" s="232"/>
      <c r="HDQ21" s="232"/>
      <c r="HDR21" s="232"/>
      <c r="HDS21" s="232"/>
      <c r="HDT21" s="232"/>
      <c r="HDU21" s="232"/>
      <c r="HDV21" s="232"/>
      <c r="HDW21" s="232"/>
      <c r="HDX21" s="232"/>
      <c r="HDY21" s="232"/>
      <c r="HDZ21" s="232"/>
      <c r="HEA21" s="232"/>
      <c r="HEB21" s="232"/>
      <c r="HEC21" s="232"/>
      <c r="HED21" s="232"/>
      <c r="HEE21" s="232"/>
      <c r="HEF21" s="232"/>
      <c r="HEG21" s="232"/>
      <c r="HEH21" s="232"/>
      <c r="HEI21" s="232"/>
      <c r="HEJ21" s="232"/>
      <c r="HEK21" s="232"/>
      <c r="HEL21" s="232"/>
      <c r="HEM21" s="232"/>
      <c r="HEN21" s="232"/>
      <c r="HEO21" s="232"/>
      <c r="HEP21" s="232"/>
      <c r="HEQ21" s="232"/>
      <c r="HER21" s="232"/>
      <c r="HES21" s="232"/>
      <c r="HET21" s="232"/>
      <c r="HEU21" s="232"/>
      <c r="HEV21" s="232"/>
      <c r="HEW21" s="232"/>
      <c r="HEX21" s="232"/>
      <c r="HEY21" s="232"/>
      <c r="HEZ21" s="232"/>
      <c r="HFA21" s="232"/>
      <c r="HFB21" s="232"/>
      <c r="HFC21" s="232"/>
      <c r="HFD21" s="232"/>
      <c r="HFE21" s="232"/>
      <c r="HFF21" s="232"/>
      <c r="HFG21" s="232"/>
      <c r="HFH21" s="232"/>
      <c r="HFI21" s="232"/>
      <c r="HFJ21" s="232"/>
      <c r="HFK21" s="232"/>
      <c r="HFL21" s="232"/>
      <c r="HFM21" s="232"/>
      <c r="HFN21" s="232"/>
      <c r="HFO21" s="232"/>
      <c r="HFP21" s="232"/>
      <c r="HFQ21" s="232"/>
      <c r="HFR21" s="232"/>
      <c r="HFS21" s="232"/>
      <c r="HFT21" s="232"/>
      <c r="HFU21" s="232"/>
      <c r="HFV21" s="232"/>
      <c r="HFW21" s="232"/>
      <c r="HFX21" s="232"/>
      <c r="HFY21" s="232"/>
      <c r="HFZ21" s="232"/>
      <c r="HGA21" s="232"/>
      <c r="HGB21" s="232"/>
      <c r="HGC21" s="232"/>
      <c r="HGD21" s="232"/>
      <c r="HGE21" s="232"/>
      <c r="HGF21" s="232"/>
      <c r="HGG21" s="232"/>
      <c r="HGH21" s="232"/>
      <c r="HGI21" s="232"/>
      <c r="HGJ21" s="232"/>
      <c r="HGK21" s="232"/>
      <c r="HGL21" s="232"/>
      <c r="HGM21" s="232"/>
      <c r="HGN21" s="232"/>
      <c r="HGO21" s="232"/>
      <c r="HGP21" s="232"/>
      <c r="HGQ21" s="232"/>
      <c r="HGR21" s="232"/>
      <c r="HGS21" s="232"/>
      <c r="HGT21" s="232"/>
      <c r="HGU21" s="232"/>
      <c r="HGV21" s="232"/>
      <c r="HGW21" s="232"/>
      <c r="HGX21" s="232"/>
      <c r="HGY21" s="232"/>
      <c r="HGZ21" s="232"/>
      <c r="HHA21" s="232"/>
      <c r="HHB21" s="232"/>
      <c r="HHC21" s="232"/>
      <c r="HHD21" s="232"/>
      <c r="HHE21" s="232"/>
      <c r="HHF21" s="232"/>
      <c r="HHG21" s="232"/>
      <c r="HHH21" s="232"/>
      <c r="HHI21" s="232"/>
      <c r="HHJ21" s="232"/>
      <c r="HHK21" s="232"/>
      <c r="HHL21" s="232"/>
      <c r="HHM21" s="232"/>
      <c r="HHN21" s="232"/>
      <c r="HHO21" s="232"/>
      <c r="HHP21" s="232"/>
      <c r="HHQ21" s="232"/>
      <c r="HHR21" s="232"/>
      <c r="HHS21" s="232"/>
      <c r="HHT21" s="232"/>
      <c r="HHU21" s="232"/>
      <c r="HHV21" s="232"/>
      <c r="HHW21" s="232"/>
      <c r="HHX21" s="232"/>
      <c r="HHY21" s="232"/>
      <c r="HHZ21" s="232"/>
      <c r="HIA21" s="232"/>
      <c r="HIB21" s="232"/>
      <c r="HIC21" s="232"/>
      <c r="HID21" s="232"/>
      <c r="HIE21" s="232"/>
      <c r="HIF21" s="232"/>
      <c r="HIG21" s="232"/>
      <c r="HIH21" s="232"/>
      <c r="HII21" s="232"/>
      <c r="HIJ21" s="232"/>
      <c r="HIK21" s="232"/>
      <c r="HIL21" s="232"/>
      <c r="HIM21" s="232"/>
      <c r="HIN21" s="232"/>
      <c r="HIO21" s="232"/>
      <c r="HIP21" s="232"/>
      <c r="HIQ21" s="232"/>
      <c r="HIR21" s="232"/>
      <c r="HIS21" s="232"/>
      <c r="HIT21" s="232"/>
      <c r="HIU21" s="232"/>
      <c r="HIV21" s="232"/>
      <c r="HIW21" s="232"/>
      <c r="HIX21" s="232"/>
      <c r="HIY21" s="232"/>
      <c r="HIZ21" s="232"/>
      <c r="HJA21" s="232"/>
      <c r="HJB21" s="232"/>
      <c r="HJC21" s="232"/>
      <c r="HJD21" s="232"/>
      <c r="HJE21" s="232"/>
      <c r="HJF21" s="232"/>
      <c r="HJG21" s="232"/>
      <c r="HJH21" s="232"/>
      <c r="HJI21" s="232"/>
      <c r="HJJ21" s="232"/>
      <c r="HJK21" s="232"/>
      <c r="HJL21" s="232"/>
      <c r="HJM21" s="232"/>
      <c r="HJN21" s="232"/>
      <c r="HJO21" s="232"/>
      <c r="HJP21" s="232"/>
      <c r="HJQ21" s="232"/>
      <c r="HJR21" s="232"/>
      <c r="HJS21" s="232"/>
      <c r="HJT21" s="232"/>
      <c r="HJU21" s="232"/>
      <c r="HJV21" s="232"/>
      <c r="HJW21" s="232"/>
      <c r="HJX21" s="232"/>
      <c r="HJY21" s="232"/>
      <c r="HJZ21" s="232"/>
      <c r="HKA21" s="232"/>
      <c r="HKB21" s="232"/>
      <c r="HKC21" s="232"/>
      <c r="HKD21" s="232"/>
      <c r="HKE21" s="232"/>
      <c r="HKF21" s="232"/>
      <c r="HKG21" s="232"/>
      <c r="HKH21" s="232"/>
      <c r="HKI21" s="232"/>
      <c r="HKJ21" s="232"/>
      <c r="HKK21" s="232"/>
      <c r="HKL21" s="232"/>
      <c r="HKM21" s="232"/>
      <c r="HKN21" s="232"/>
      <c r="HKO21" s="232"/>
      <c r="HKP21" s="232"/>
      <c r="HKQ21" s="232"/>
      <c r="HKR21" s="232"/>
      <c r="HKS21" s="232"/>
      <c r="HKT21" s="232"/>
      <c r="HKU21" s="232"/>
      <c r="HKV21" s="232"/>
      <c r="HKW21" s="232"/>
      <c r="HKX21" s="232"/>
      <c r="HKY21" s="232"/>
      <c r="HKZ21" s="232"/>
      <c r="HLA21" s="232"/>
      <c r="HLB21" s="232"/>
      <c r="HLC21" s="232"/>
      <c r="HLD21" s="232"/>
      <c r="HLE21" s="232"/>
      <c r="HLF21" s="232"/>
      <c r="HLG21" s="232"/>
      <c r="HLH21" s="232"/>
      <c r="HLI21" s="232"/>
      <c r="HLJ21" s="232"/>
      <c r="HLK21" s="232"/>
      <c r="HLL21" s="232"/>
      <c r="HLM21" s="232"/>
      <c r="HLN21" s="232"/>
      <c r="HLO21" s="232"/>
      <c r="HLP21" s="232"/>
      <c r="HLQ21" s="232"/>
      <c r="HLR21" s="232"/>
      <c r="HLS21" s="232"/>
      <c r="HLT21" s="232"/>
      <c r="HLU21" s="232"/>
      <c r="HLV21" s="232"/>
      <c r="HLW21" s="232"/>
      <c r="HLX21" s="232"/>
      <c r="HLY21" s="232"/>
      <c r="HLZ21" s="232"/>
      <c r="HMA21" s="232"/>
      <c r="HMB21" s="232"/>
      <c r="HMC21" s="232"/>
      <c r="HMD21" s="232"/>
      <c r="HME21" s="232"/>
      <c r="HMF21" s="232"/>
      <c r="HMG21" s="232"/>
      <c r="HMH21" s="232"/>
      <c r="HMI21" s="232"/>
      <c r="HMJ21" s="232"/>
      <c r="HMK21" s="232"/>
      <c r="HML21" s="232"/>
      <c r="HMM21" s="232"/>
      <c r="HMN21" s="232"/>
      <c r="HMO21" s="232"/>
      <c r="HMP21" s="232"/>
      <c r="HMQ21" s="232"/>
      <c r="HMR21" s="232"/>
      <c r="HMS21" s="232"/>
      <c r="HMT21" s="232"/>
      <c r="HMU21" s="232"/>
      <c r="HMV21" s="232"/>
      <c r="HMW21" s="232"/>
      <c r="HMX21" s="232"/>
      <c r="HMY21" s="232"/>
      <c r="HMZ21" s="232"/>
      <c r="HNA21" s="232"/>
      <c r="HNB21" s="232"/>
      <c r="HNC21" s="232"/>
      <c r="HND21" s="232"/>
      <c r="HNE21" s="232"/>
      <c r="HNF21" s="232"/>
      <c r="HNG21" s="232"/>
      <c r="HNH21" s="232"/>
      <c r="HNI21" s="232"/>
      <c r="HNJ21" s="232"/>
      <c r="HNK21" s="232"/>
      <c r="HNL21" s="232"/>
      <c r="HNM21" s="232"/>
      <c r="HNN21" s="232"/>
      <c r="HNO21" s="232"/>
      <c r="HNP21" s="232"/>
      <c r="HNQ21" s="232"/>
      <c r="HNR21" s="232"/>
      <c r="HNS21" s="232"/>
      <c r="HNT21" s="232"/>
      <c r="HNU21" s="232"/>
      <c r="HNV21" s="232"/>
      <c r="HNW21" s="232"/>
      <c r="HNX21" s="232"/>
      <c r="HNY21" s="232"/>
      <c r="HNZ21" s="232"/>
      <c r="HOA21" s="232"/>
      <c r="HOB21" s="232"/>
      <c r="HOC21" s="232"/>
      <c r="HOD21" s="232"/>
      <c r="HOE21" s="232"/>
      <c r="HOF21" s="232"/>
      <c r="HOG21" s="232"/>
      <c r="HOH21" s="232"/>
      <c r="HOI21" s="232"/>
      <c r="HOJ21" s="232"/>
      <c r="HOK21" s="232"/>
      <c r="HOL21" s="232"/>
      <c r="HOM21" s="232"/>
      <c r="HON21" s="232"/>
      <c r="HOO21" s="232"/>
      <c r="HOP21" s="232"/>
      <c r="HOQ21" s="232"/>
      <c r="HOR21" s="232"/>
      <c r="HOS21" s="232"/>
      <c r="HOT21" s="232"/>
      <c r="HOU21" s="232"/>
      <c r="HOV21" s="232"/>
      <c r="HOW21" s="232"/>
      <c r="HOX21" s="232"/>
      <c r="HOY21" s="232"/>
      <c r="HOZ21" s="232"/>
      <c r="HPA21" s="232"/>
      <c r="HPB21" s="232"/>
      <c r="HPC21" s="232"/>
      <c r="HPD21" s="232"/>
      <c r="HPE21" s="232"/>
      <c r="HPF21" s="232"/>
      <c r="HPG21" s="232"/>
      <c r="HPH21" s="232"/>
      <c r="HPI21" s="232"/>
      <c r="HPJ21" s="232"/>
      <c r="HPK21" s="232"/>
      <c r="HPL21" s="232"/>
      <c r="HPM21" s="232"/>
      <c r="HPN21" s="232"/>
      <c r="HPO21" s="232"/>
      <c r="HPP21" s="232"/>
      <c r="HPQ21" s="232"/>
      <c r="HPR21" s="232"/>
      <c r="HPS21" s="232"/>
      <c r="HPT21" s="232"/>
      <c r="HPU21" s="232"/>
      <c r="HPV21" s="232"/>
      <c r="HPW21" s="232"/>
      <c r="HPX21" s="232"/>
      <c r="HPY21" s="232"/>
      <c r="HPZ21" s="232"/>
      <c r="HQA21" s="232"/>
      <c r="HQB21" s="232"/>
      <c r="HQC21" s="232"/>
      <c r="HQD21" s="232"/>
      <c r="HQE21" s="232"/>
      <c r="HQF21" s="232"/>
      <c r="HQG21" s="232"/>
      <c r="HQH21" s="232"/>
      <c r="HQI21" s="232"/>
      <c r="HQJ21" s="232"/>
      <c r="HQK21" s="232"/>
      <c r="HQL21" s="232"/>
      <c r="HQM21" s="232"/>
      <c r="HQN21" s="232"/>
      <c r="HQO21" s="232"/>
      <c r="HQP21" s="232"/>
      <c r="HQQ21" s="232"/>
      <c r="HQR21" s="232"/>
      <c r="HQS21" s="232"/>
      <c r="HQT21" s="232"/>
      <c r="HQU21" s="232"/>
      <c r="HQV21" s="232"/>
      <c r="HQW21" s="232"/>
      <c r="HQX21" s="232"/>
      <c r="HQY21" s="232"/>
      <c r="HQZ21" s="232"/>
      <c r="HRA21" s="232"/>
      <c r="HRB21" s="232"/>
      <c r="HRC21" s="232"/>
      <c r="HRD21" s="232"/>
      <c r="HRE21" s="232"/>
      <c r="HRF21" s="232"/>
      <c r="HRG21" s="232"/>
      <c r="HRH21" s="232"/>
      <c r="HRI21" s="232"/>
      <c r="HRJ21" s="232"/>
      <c r="HRK21" s="232"/>
      <c r="HRL21" s="232"/>
      <c r="HRM21" s="232"/>
      <c r="HRN21" s="232"/>
      <c r="HRO21" s="232"/>
      <c r="HRP21" s="232"/>
      <c r="HRQ21" s="232"/>
      <c r="HRR21" s="232"/>
      <c r="HRS21" s="232"/>
      <c r="HRT21" s="232"/>
      <c r="HRU21" s="232"/>
      <c r="HRV21" s="232"/>
      <c r="HRW21" s="232"/>
      <c r="HRX21" s="232"/>
      <c r="HRY21" s="232"/>
      <c r="HRZ21" s="232"/>
      <c r="HSA21" s="232"/>
      <c r="HSB21" s="232"/>
      <c r="HSC21" s="232"/>
      <c r="HSD21" s="232"/>
      <c r="HSE21" s="232"/>
      <c r="HSF21" s="232"/>
      <c r="HSG21" s="232"/>
      <c r="HSH21" s="232"/>
      <c r="HSI21" s="232"/>
      <c r="HSJ21" s="232"/>
      <c r="HSK21" s="232"/>
      <c r="HSL21" s="232"/>
      <c r="HSM21" s="232"/>
      <c r="HSN21" s="232"/>
      <c r="HSO21" s="232"/>
      <c r="HSP21" s="232"/>
      <c r="HSQ21" s="232"/>
      <c r="HSR21" s="232"/>
      <c r="HSS21" s="232"/>
      <c r="HST21" s="232"/>
      <c r="HSU21" s="232"/>
      <c r="HSV21" s="232"/>
      <c r="HSW21" s="232"/>
      <c r="HSX21" s="232"/>
      <c r="HSY21" s="232"/>
      <c r="HSZ21" s="232"/>
      <c r="HTA21" s="232"/>
      <c r="HTB21" s="232"/>
      <c r="HTC21" s="232"/>
      <c r="HTD21" s="232"/>
      <c r="HTE21" s="232"/>
      <c r="HTF21" s="232"/>
      <c r="HTG21" s="232"/>
      <c r="HTH21" s="232"/>
      <c r="HTI21" s="232"/>
      <c r="HTJ21" s="232"/>
      <c r="HTK21" s="232"/>
      <c r="HTL21" s="232"/>
      <c r="HTM21" s="232"/>
      <c r="HTN21" s="232"/>
      <c r="HTO21" s="232"/>
      <c r="HTP21" s="232"/>
      <c r="HTQ21" s="232"/>
      <c r="HTR21" s="232"/>
      <c r="HTS21" s="232"/>
      <c r="HTT21" s="232"/>
      <c r="HTU21" s="232"/>
      <c r="HTV21" s="232"/>
      <c r="HTW21" s="232"/>
      <c r="HTX21" s="232"/>
      <c r="HTY21" s="232"/>
      <c r="HTZ21" s="232"/>
      <c r="HUA21" s="232"/>
      <c r="HUB21" s="232"/>
      <c r="HUC21" s="232"/>
      <c r="HUD21" s="232"/>
      <c r="HUE21" s="232"/>
      <c r="HUF21" s="232"/>
      <c r="HUG21" s="232"/>
      <c r="HUH21" s="232"/>
      <c r="HUI21" s="232"/>
      <c r="HUJ21" s="232"/>
      <c r="HUK21" s="232"/>
      <c r="HUL21" s="232"/>
      <c r="HUM21" s="232"/>
      <c r="HUN21" s="232"/>
      <c r="HUO21" s="232"/>
      <c r="HUP21" s="232"/>
      <c r="HUQ21" s="232"/>
      <c r="HUR21" s="232"/>
      <c r="HUS21" s="232"/>
      <c r="HUT21" s="232"/>
      <c r="HUU21" s="232"/>
      <c r="HUV21" s="232"/>
      <c r="HUW21" s="232"/>
      <c r="HUX21" s="232"/>
      <c r="HUY21" s="232"/>
      <c r="HUZ21" s="232"/>
      <c r="HVA21" s="232"/>
      <c r="HVB21" s="232"/>
      <c r="HVC21" s="232"/>
      <c r="HVD21" s="232"/>
      <c r="HVE21" s="232"/>
      <c r="HVF21" s="232"/>
      <c r="HVG21" s="232"/>
      <c r="HVH21" s="232"/>
      <c r="HVI21" s="232"/>
      <c r="HVJ21" s="232"/>
      <c r="HVK21" s="232"/>
      <c r="HVL21" s="232"/>
      <c r="HVM21" s="232"/>
      <c r="HVN21" s="232"/>
      <c r="HVO21" s="232"/>
      <c r="HVP21" s="232"/>
      <c r="HVQ21" s="232"/>
      <c r="HVR21" s="232"/>
      <c r="HVS21" s="232"/>
      <c r="HVT21" s="232"/>
      <c r="HVU21" s="232"/>
      <c r="HVV21" s="232"/>
      <c r="HVW21" s="232"/>
      <c r="HVX21" s="232"/>
      <c r="HVY21" s="232"/>
      <c r="HVZ21" s="232"/>
      <c r="HWA21" s="232"/>
      <c r="HWB21" s="232"/>
      <c r="HWC21" s="232"/>
      <c r="HWD21" s="232"/>
      <c r="HWE21" s="232"/>
      <c r="HWF21" s="232"/>
      <c r="HWG21" s="232"/>
      <c r="HWH21" s="232"/>
      <c r="HWI21" s="232"/>
      <c r="HWJ21" s="232"/>
      <c r="HWK21" s="232"/>
      <c r="HWL21" s="232"/>
      <c r="HWM21" s="232"/>
      <c r="HWN21" s="232"/>
      <c r="HWO21" s="232"/>
      <c r="HWP21" s="232"/>
      <c r="HWQ21" s="232"/>
      <c r="HWR21" s="232"/>
      <c r="HWS21" s="232"/>
      <c r="HWT21" s="232"/>
      <c r="HWU21" s="232"/>
      <c r="HWV21" s="232"/>
      <c r="HWW21" s="232"/>
      <c r="HWX21" s="232"/>
      <c r="HWY21" s="232"/>
      <c r="HWZ21" s="232"/>
      <c r="HXA21" s="232"/>
      <c r="HXB21" s="232"/>
      <c r="HXC21" s="232"/>
      <c r="HXD21" s="232"/>
      <c r="HXE21" s="232"/>
      <c r="HXF21" s="232"/>
      <c r="HXG21" s="232"/>
      <c r="HXH21" s="232"/>
      <c r="HXI21" s="232"/>
      <c r="HXJ21" s="232"/>
      <c r="HXK21" s="232"/>
      <c r="HXL21" s="232"/>
      <c r="HXM21" s="232"/>
      <c r="HXN21" s="232"/>
      <c r="HXO21" s="232"/>
      <c r="HXP21" s="232"/>
      <c r="HXQ21" s="232"/>
      <c r="HXR21" s="232"/>
      <c r="HXS21" s="232"/>
      <c r="HXT21" s="232"/>
      <c r="HXU21" s="232"/>
      <c r="HXV21" s="232"/>
      <c r="HXW21" s="232"/>
      <c r="HXX21" s="232"/>
      <c r="HXY21" s="232"/>
      <c r="HXZ21" s="232"/>
      <c r="HYA21" s="232"/>
      <c r="HYB21" s="232"/>
      <c r="HYC21" s="232"/>
      <c r="HYD21" s="232"/>
      <c r="HYE21" s="232"/>
      <c r="HYF21" s="232"/>
      <c r="HYG21" s="232"/>
      <c r="HYH21" s="232"/>
      <c r="HYI21" s="232"/>
      <c r="HYJ21" s="232"/>
      <c r="HYK21" s="232"/>
      <c r="HYL21" s="232"/>
      <c r="HYM21" s="232"/>
      <c r="HYN21" s="232"/>
      <c r="HYO21" s="232"/>
      <c r="HYP21" s="232"/>
      <c r="HYQ21" s="232"/>
      <c r="HYR21" s="232"/>
      <c r="HYS21" s="232"/>
      <c r="HYT21" s="232"/>
      <c r="HYU21" s="232"/>
      <c r="HYV21" s="232"/>
      <c r="HYW21" s="232"/>
      <c r="HYX21" s="232"/>
      <c r="HYY21" s="232"/>
      <c r="HYZ21" s="232"/>
      <c r="HZA21" s="232"/>
      <c r="HZB21" s="232"/>
      <c r="HZC21" s="232"/>
      <c r="HZD21" s="232"/>
      <c r="HZE21" s="232"/>
      <c r="HZF21" s="232"/>
      <c r="HZG21" s="232"/>
      <c r="HZH21" s="232"/>
      <c r="HZI21" s="232"/>
      <c r="HZJ21" s="232"/>
      <c r="HZK21" s="232"/>
      <c r="HZL21" s="232"/>
      <c r="HZM21" s="232"/>
      <c r="HZN21" s="232"/>
      <c r="HZO21" s="232"/>
      <c r="HZP21" s="232"/>
      <c r="HZQ21" s="232"/>
      <c r="HZR21" s="232"/>
      <c r="HZS21" s="232"/>
      <c r="HZT21" s="232"/>
      <c r="HZU21" s="232"/>
      <c r="HZV21" s="232"/>
      <c r="HZW21" s="232"/>
      <c r="HZX21" s="232"/>
      <c r="HZY21" s="232"/>
      <c r="HZZ21" s="232"/>
      <c r="IAA21" s="232"/>
      <c r="IAB21" s="232"/>
      <c r="IAC21" s="232"/>
      <c r="IAD21" s="232"/>
      <c r="IAE21" s="232"/>
      <c r="IAF21" s="232"/>
      <c r="IAG21" s="232"/>
      <c r="IAH21" s="232"/>
      <c r="IAI21" s="232"/>
      <c r="IAJ21" s="232"/>
      <c r="IAK21" s="232"/>
      <c r="IAL21" s="232"/>
      <c r="IAM21" s="232"/>
      <c r="IAN21" s="232"/>
      <c r="IAO21" s="232"/>
      <c r="IAP21" s="232"/>
      <c r="IAQ21" s="232"/>
      <c r="IAR21" s="232"/>
      <c r="IAS21" s="232"/>
      <c r="IAT21" s="232"/>
      <c r="IAU21" s="232"/>
      <c r="IAV21" s="232"/>
      <c r="IAW21" s="232"/>
      <c r="IAX21" s="232"/>
      <c r="IAY21" s="232"/>
      <c r="IAZ21" s="232"/>
      <c r="IBA21" s="232"/>
      <c r="IBB21" s="232"/>
      <c r="IBC21" s="232"/>
      <c r="IBD21" s="232"/>
      <c r="IBE21" s="232"/>
      <c r="IBF21" s="232"/>
      <c r="IBG21" s="232"/>
      <c r="IBH21" s="232"/>
      <c r="IBI21" s="232"/>
      <c r="IBJ21" s="232"/>
      <c r="IBK21" s="232"/>
      <c r="IBL21" s="232"/>
      <c r="IBM21" s="232"/>
      <c r="IBN21" s="232"/>
      <c r="IBO21" s="232"/>
      <c r="IBP21" s="232"/>
      <c r="IBQ21" s="232"/>
      <c r="IBR21" s="232"/>
      <c r="IBS21" s="232"/>
      <c r="IBT21" s="232"/>
      <c r="IBU21" s="232"/>
      <c r="IBV21" s="232"/>
      <c r="IBW21" s="232"/>
      <c r="IBX21" s="232"/>
      <c r="IBY21" s="232"/>
      <c r="IBZ21" s="232"/>
      <c r="ICA21" s="232"/>
      <c r="ICB21" s="232"/>
      <c r="ICC21" s="232"/>
      <c r="ICD21" s="232"/>
      <c r="ICE21" s="232"/>
      <c r="ICF21" s="232"/>
      <c r="ICG21" s="232"/>
      <c r="ICH21" s="232"/>
      <c r="ICI21" s="232"/>
      <c r="ICJ21" s="232"/>
      <c r="ICK21" s="232"/>
      <c r="ICL21" s="232"/>
      <c r="ICM21" s="232"/>
      <c r="ICN21" s="232"/>
      <c r="ICO21" s="232"/>
      <c r="ICP21" s="232"/>
      <c r="ICQ21" s="232"/>
      <c r="ICR21" s="232"/>
      <c r="ICS21" s="232"/>
      <c r="ICT21" s="232"/>
      <c r="ICU21" s="232"/>
      <c r="ICV21" s="232"/>
      <c r="ICW21" s="232"/>
      <c r="ICX21" s="232"/>
      <c r="ICY21" s="232"/>
      <c r="ICZ21" s="232"/>
      <c r="IDA21" s="232"/>
      <c r="IDB21" s="232"/>
      <c r="IDC21" s="232"/>
      <c r="IDD21" s="232"/>
      <c r="IDE21" s="232"/>
      <c r="IDF21" s="232"/>
      <c r="IDG21" s="232"/>
      <c r="IDH21" s="232"/>
      <c r="IDI21" s="232"/>
      <c r="IDJ21" s="232"/>
      <c r="IDK21" s="232"/>
      <c r="IDL21" s="232"/>
      <c r="IDM21" s="232"/>
      <c r="IDN21" s="232"/>
      <c r="IDO21" s="232"/>
      <c r="IDP21" s="232"/>
      <c r="IDQ21" s="232"/>
      <c r="IDR21" s="232"/>
      <c r="IDS21" s="232"/>
      <c r="IDT21" s="232"/>
      <c r="IDU21" s="232"/>
      <c r="IDV21" s="232"/>
      <c r="IDW21" s="232"/>
      <c r="IDX21" s="232"/>
      <c r="IDY21" s="232"/>
      <c r="IDZ21" s="232"/>
      <c r="IEA21" s="232"/>
      <c r="IEB21" s="232"/>
      <c r="IEC21" s="232"/>
      <c r="IED21" s="232"/>
      <c r="IEE21" s="232"/>
      <c r="IEF21" s="232"/>
      <c r="IEG21" s="232"/>
      <c r="IEH21" s="232"/>
      <c r="IEI21" s="232"/>
      <c r="IEJ21" s="232"/>
      <c r="IEK21" s="232"/>
      <c r="IEL21" s="232"/>
      <c r="IEM21" s="232"/>
      <c r="IEN21" s="232"/>
      <c r="IEO21" s="232"/>
      <c r="IEP21" s="232"/>
      <c r="IEQ21" s="232"/>
      <c r="IER21" s="232"/>
      <c r="IES21" s="232"/>
      <c r="IET21" s="232"/>
      <c r="IEU21" s="232"/>
      <c r="IEV21" s="232"/>
      <c r="IEW21" s="232"/>
      <c r="IEX21" s="232"/>
      <c r="IEY21" s="232"/>
      <c r="IEZ21" s="232"/>
      <c r="IFA21" s="232"/>
      <c r="IFB21" s="232"/>
      <c r="IFC21" s="232"/>
      <c r="IFD21" s="232"/>
      <c r="IFE21" s="232"/>
      <c r="IFF21" s="232"/>
      <c r="IFG21" s="232"/>
      <c r="IFH21" s="232"/>
      <c r="IFI21" s="232"/>
      <c r="IFJ21" s="232"/>
      <c r="IFK21" s="232"/>
      <c r="IFL21" s="232"/>
      <c r="IFM21" s="232"/>
      <c r="IFN21" s="232"/>
      <c r="IFO21" s="232"/>
      <c r="IFP21" s="232"/>
      <c r="IFQ21" s="232"/>
      <c r="IFR21" s="232"/>
      <c r="IFS21" s="232"/>
      <c r="IFT21" s="232"/>
      <c r="IFU21" s="232"/>
      <c r="IFV21" s="232"/>
      <c r="IFW21" s="232"/>
      <c r="IFX21" s="232"/>
      <c r="IFY21" s="232"/>
      <c r="IFZ21" s="232"/>
      <c r="IGA21" s="232"/>
      <c r="IGB21" s="232"/>
      <c r="IGC21" s="232"/>
      <c r="IGD21" s="232"/>
      <c r="IGE21" s="232"/>
      <c r="IGF21" s="232"/>
      <c r="IGG21" s="232"/>
      <c r="IGH21" s="232"/>
      <c r="IGI21" s="232"/>
      <c r="IGJ21" s="232"/>
      <c r="IGK21" s="232"/>
      <c r="IGL21" s="232"/>
      <c r="IGM21" s="232"/>
      <c r="IGN21" s="232"/>
      <c r="IGO21" s="232"/>
      <c r="IGP21" s="232"/>
      <c r="IGQ21" s="232"/>
      <c r="IGR21" s="232"/>
      <c r="IGS21" s="232"/>
      <c r="IGT21" s="232"/>
      <c r="IGU21" s="232"/>
      <c r="IGV21" s="232"/>
      <c r="IGW21" s="232"/>
      <c r="IGX21" s="232"/>
      <c r="IGY21" s="232"/>
      <c r="IGZ21" s="232"/>
      <c r="IHA21" s="232"/>
      <c r="IHB21" s="232"/>
      <c r="IHC21" s="232"/>
      <c r="IHD21" s="232"/>
      <c r="IHE21" s="232"/>
      <c r="IHF21" s="232"/>
      <c r="IHG21" s="232"/>
      <c r="IHH21" s="232"/>
      <c r="IHI21" s="232"/>
      <c r="IHJ21" s="232"/>
      <c r="IHK21" s="232"/>
      <c r="IHL21" s="232"/>
      <c r="IHM21" s="232"/>
      <c r="IHN21" s="232"/>
      <c r="IHO21" s="232"/>
      <c r="IHP21" s="232"/>
      <c r="IHQ21" s="232"/>
      <c r="IHR21" s="232"/>
      <c r="IHS21" s="232"/>
      <c r="IHT21" s="232"/>
      <c r="IHU21" s="232"/>
      <c r="IHV21" s="232"/>
      <c r="IHW21" s="232"/>
      <c r="IHX21" s="232"/>
      <c r="IHY21" s="232"/>
      <c r="IHZ21" s="232"/>
      <c r="IIA21" s="232"/>
      <c r="IIB21" s="232"/>
      <c r="IIC21" s="232"/>
      <c r="IID21" s="232"/>
      <c r="IIE21" s="232"/>
      <c r="IIF21" s="232"/>
      <c r="IIG21" s="232"/>
      <c r="IIH21" s="232"/>
      <c r="III21" s="232"/>
      <c r="IIJ21" s="232"/>
      <c r="IIK21" s="232"/>
      <c r="IIL21" s="232"/>
      <c r="IIM21" s="232"/>
      <c r="IIN21" s="232"/>
      <c r="IIO21" s="232"/>
      <c r="IIP21" s="232"/>
      <c r="IIQ21" s="232"/>
      <c r="IIR21" s="232"/>
      <c r="IIS21" s="232"/>
      <c r="IIT21" s="232"/>
      <c r="IIU21" s="232"/>
      <c r="IIV21" s="232"/>
      <c r="IIW21" s="232"/>
      <c r="IIX21" s="232"/>
      <c r="IIY21" s="232"/>
      <c r="IIZ21" s="232"/>
      <c r="IJA21" s="232"/>
      <c r="IJB21" s="232"/>
      <c r="IJC21" s="232"/>
      <c r="IJD21" s="232"/>
      <c r="IJE21" s="232"/>
      <c r="IJF21" s="232"/>
      <c r="IJG21" s="232"/>
      <c r="IJH21" s="232"/>
      <c r="IJI21" s="232"/>
      <c r="IJJ21" s="232"/>
      <c r="IJK21" s="232"/>
      <c r="IJL21" s="232"/>
      <c r="IJM21" s="232"/>
      <c r="IJN21" s="232"/>
      <c r="IJO21" s="232"/>
      <c r="IJP21" s="232"/>
      <c r="IJQ21" s="232"/>
      <c r="IJR21" s="232"/>
      <c r="IJS21" s="232"/>
      <c r="IJT21" s="232"/>
      <c r="IJU21" s="232"/>
      <c r="IJV21" s="232"/>
      <c r="IJW21" s="232"/>
      <c r="IJX21" s="232"/>
      <c r="IJY21" s="232"/>
      <c r="IJZ21" s="232"/>
      <c r="IKA21" s="232"/>
      <c r="IKB21" s="232"/>
      <c r="IKC21" s="232"/>
      <c r="IKD21" s="232"/>
      <c r="IKE21" s="232"/>
      <c r="IKF21" s="232"/>
      <c r="IKG21" s="232"/>
      <c r="IKH21" s="232"/>
      <c r="IKI21" s="232"/>
      <c r="IKJ21" s="232"/>
      <c r="IKK21" s="232"/>
      <c r="IKL21" s="232"/>
      <c r="IKM21" s="232"/>
      <c r="IKN21" s="232"/>
      <c r="IKO21" s="232"/>
      <c r="IKP21" s="232"/>
      <c r="IKQ21" s="232"/>
      <c r="IKR21" s="232"/>
      <c r="IKS21" s="232"/>
      <c r="IKT21" s="232"/>
      <c r="IKU21" s="232"/>
      <c r="IKV21" s="232"/>
      <c r="IKW21" s="232"/>
      <c r="IKX21" s="232"/>
      <c r="IKY21" s="232"/>
      <c r="IKZ21" s="232"/>
      <c r="ILA21" s="232"/>
      <c r="ILB21" s="232"/>
      <c r="ILC21" s="232"/>
      <c r="ILD21" s="232"/>
      <c r="ILE21" s="232"/>
      <c r="ILF21" s="232"/>
      <c r="ILG21" s="232"/>
      <c r="ILH21" s="232"/>
      <c r="ILI21" s="232"/>
      <c r="ILJ21" s="232"/>
      <c r="ILK21" s="232"/>
      <c r="ILL21" s="232"/>
      <c r="ILM21" s="232"/>
      <c r="ILN21" s="232"/>
      <c r="ILO21" s="232"/>
      <c r="ILP21" s="232"/>
      <c r="ILQ21" s="232"/>
      <c r="ILR21" s="232"/>
      <c r="ILS21" s="232"/>
      <c r="ILT21" s="232"/>
      <c r="ILU21" s="232"/>
      <c r="ILV21" s="232"/>
      <c r="ILW21" s="232"/>
      <c r="ILX21" s="232"/>
      <c r="ILY21" s="232"/>
      <c r="ILZ21" s="232"/>
      <c r="IMA21" s="232"/>
      <c r="IMB21" s="232"/>
      <c r="IMC21" s="232"/>
      <c r="IMD21" s="232"/>
      <c r="IME21" s="232"/>
      <c r="IMF21" s="232"/>
      <c r="IMG21" s="232"/>
      <c r="IMH21" s="232"/>
      <c r="IMI21" s="232"/>
      <c r="IMJ21" s="232"/>
      <c r="IMK21" s="232"/>
      <c r="IML21" s="232"/>
      <c r="IMM21" s="232"/>
      <c r="IMN21" s="232"/>
      <c r="IMO21" s="232"/>
      <c r="IMP21" s="232"/>
      <c r="IMQ21" s="232"/>
      <c r="IMR21" s="232"/>
      <c r="IMS21" s="232"/>
      <c r="IMT21" s="232"/>
      <c r="IMU21" s="232"/>
      <c r="IMV21" s="232"/>
      <c r="IMW21" s="232"/>
      <c r="IMX21" s="232"/>
      <c r="IMY21" s="232"/>
      <c r="IMZ21" s="232"/>
      <c r="INA21" s="232"/>
      <c r="INB21" s="232"/>
      <c r="INC21" s="232"/>
      <c r="IND21" s="232"/>
      <c r="INE21" s="232"/>
      <c r="INF21" s="232"/>
      <c r="ING21" s="232"/>
      <c r="INH21" s="232"/>
      <c r="INI21" s="232"/>
      <c r="INJ21" s="232"/>
      <c r="INK21" s="232"/>
      <c r="INL21" s="232"/>
      <c r="INM21" s="232"/>
      <c r="INN21" s="232"/>
      <c r="INO21" s="232"/>
      <c r="INP21" s="232"/>
      <c r="INQ21" s="232"/>
      <c r="INR21" s="232"/>
      <c r="INS21" s="232"/>
      <c r="INT21" s="232"/>
      <c r="INU21" s="232"/>
      <c r="INV21" s="232"/>
      <c r="INW21" s="232"/>
      <c r="INX21" s="232"/>
      <c r="INY21" s="232"/>
      <c r="INZ21" s="232"/>
      <c r="IOA21" s="232"/>
      <c r="IOB21" s="232"/>
      <c r="IOC21" s="232"/>
      <c r="IOD21" s="232"/>
      <c r="IOE21" s="232"/>
      <c r="IOF21" s="232"/>
      <c r="IOG21" s="232"/>
      <c r="IOH21" s="232"/>
      <c r="IOI21" s="232"/>
      <c r="IOJ21" s="232"/>
      <c r="IOK21" s="232"/>
      <c r="IOL21" s="232"/>
      <c r="IOM21" s="232"/>
      <c r="ION21" s="232"/>
      <c r="IOO21" s="232"/>
      <c r="IOP21" s="232"/>
      <c r="IOQ21" s="232"/>
      <c r="IOR21" s="232"/>
      <c r="IOS21" s="232"/>
      <c r="IOT21" s="232"/>
      <c r="IOU21" s="232"/>
      <c r="IOV21" s="232"/>
      <c r="IOW21" s="232"/>
      <c r="IOX21" s="232"/>
      <c r="IOY21" s="232"/>
      <c r="IOZ21" s="232"/>
      <c r="IPA21" s="232"/>
      <c r="IPB21" s="232"/>
      <c r="IPC21" s="232"/>
      <c r="IPD21" s="232"/>
      <c r="IPE21" s="232"/>
      <c r="IPF21" s="232"/>
      <c r="IPG21" s="232"/>
      <c r="IPH21" s="232"/>
      <c r="IPI21" s="232"/>
      <c r="IPJ21" s="232"/>
      <c r="IPK21" s="232"/>
      <c r="IPL21" s="232"/>
      <c r="IPM21" s="232"/>
      <c r="IPN21" s="232"/>
      <c r="IPO21" s="232"/>
      <c r="IPP21" s="232"/>
      <c r="IPQ21" s="232"/>
      <c r="IPR21" s="232"/>
      <c r="IPS21" s="232"/>
      <c r="IPT21" s="232"/>
      <c r="IPU21" s="232"/>
      <c r="IPV21" s="232"/>
      <c r="IPW21" s="232"/>
      <c r="IPX21" s="232"/>
      <c r="IPY21" s="232"/>
      <c r="IPZ21" s="232"/>
      <c r="IQA21" s="232"/>
      <c r="IQB21" s="232"/>
      <c r="IQC21" s="232"/>
      <c r="IQD21" s="232"/>
      <c r="IQE21" s="232"/>
      <c r="IQF21" s="232"/>
      <c r="IQG21" s="232"/>
      <c r="IQH21" s="232"/>
      <c r="IQI21" s="232"/>
      <c r="IQJ21" s="232"/>
      <c r="IQK21" s="232"/>
      <c r="IQL21" s="232"/>
      <c r="IQM21" s="232"/>
      <c r="IQN21" s="232"/>
      <c r="IQO21" s="232"/>
      <c r="IQP21" s="232"/>
      <c r="IQQ21" s="232"/>
      <c r="IQR21" s="232"/>
      <c r="IQS21" s="232"/>
      <c r="IQT21" s="232"/>
      <c r="IQU21" s="232"/>
      <c r="IQV21" s="232"/>
      <c r="IQW21" s="232"/>
      <c r="IQX21" s="232"/>
      <c r="IQY21" s="232"/>
      <c r="IQZ21" s="232"/>
      <c r="IRA21" s="232"/>
      <c r="IRB21" s="232"/>
      <c r="IRC21" s="232"/>
      <c r="IRD21" s="232"/>
      <c r="IRE21" s="232"/>
      <c r="IRF21" s="232"/>
      <c r="IRG21" s="232"/>
      <c r="IRH21" s="232"/>
      <c r="IRI21" s="232"/>
      <c r="IRJ21" s="232"/>
      <c r="IRK21" s="232"/>
      <c r="IRL21" s="232"/>
      <c r="IRM21" s="232"/>
      <c r="IRN21" s="232"/>
      <c r="IRO21" s="232"/>
      <c r="IRP21" s="232"/>
      <c r="IRQ21" s="232"/>
      <c r="IRR21" s="232"/>
      <c r="IRS21" s="232"/>
      <c r="IRT21" s="232"/>
      <c r="IRU21" s="232"/>
      <c r="IRV21" s="232"/>
      <c r="IRW21" s="232"/>
      <c r="IRX21" s="232"/>
      <c r="IRY21" s="232"/>
      <c r="IRZ21" s="232"/>
      <c r="ISA21" s="232"/>
      <c r="ISB21" s="232"/>
      <c r="ISC21" s="232"/>
      <c r="ISD21" s="232"/>
      <c r="ISE21" s="232"/>
      <c r="ISF21" s="232"/>
      <c r="ISG21" s="232"/>
      <c r="ISH21" s="232"/>
      <c r="ISI21" s="232"/>
      <c r="ISJ21" s="232"/>
      <c r="ISK21" s="232"/>
      <c r="ISL21" s="232"/>
      <c r="ISM21" s="232"/>
      <c r="ISN21" s="232"/>
      <c r="ISO21" s="232"/>
      <c r="ISP21" s="232"/>
      <c r="ISQ21" s="232"/>
      <c r="ISR21" s="232"/>
      <c r="ISS21" s="232"/>
      <c r="IST21" s="232"/>
      <c r="ISU21" s="232"/>
      <c r="ISV21" s="232"/>
      <c r="ISW21" s="232"/>
      <c r="ISX21" s="232"/>
      <c r="ISY21" s="232"/>
      <c r="ISZ21" s="232"/>
      <c r="ITA21" s="232"/>
      <c r="ITB21" s="232"/>
      <c r="ITC21" s="232"/>
      <c r="ITD21" s="232"/>
      <c r="ITE21" s="232"/>
      <c r="ITF21" s="232"/>
      <c r="ITG21" s="232"/>
      <c r="ITH21" s="232"/>
      <c r="ITI21" s="232"/>
      <c r="ITJ21" s="232"/>
      <c r="ITK21" s="232"/>
      <c r="ITL21" s="232"/>
      <c r="ITM21" s="232"/>
      <c r="ITN21" s="232"/>
      <c r="ITO21" s="232"/>
      <c r="ITP21" s="232"/>
      <c r="ITQ21" s="232"/>
      <c r="ITR21" s="232"/>
      <c r="ITS21" s="232"/>
      <c r="ITT21" s="232"/>
      <c r="ITU21" s="232"/>
      <c r="ITV21" s="232"/>
      <c r="ITW21" s="232"/>
      <c r="ITX21" s="232"/>
      <c r="ITY21" s="232"/>
      <c r="ITZ21" s="232"/>
      <c r="IUA21" s="232"/>
      <c r="IUB21" s="232"/>
      <c r="IUC21" s="232"/>
      <c r="IUD21" s="232"/>
      <c r="IUE21" s="232"/>
      <c r="IUF21" s="232"/>
      <c r="IUG21" s="232"/>
      <c r="IUH21" s="232"/>
      <c r="IUI21" s="232"/>
      <c r="IUJ21" s="232"/>
      <c r="IUK21" s="232"/>
      <c r="IUL21" s="232"/>
      <c r="IUM21" s="232"/>
      <c r="IUN21" s="232"/>
      <c r="IUO21" s="232"/>
      <c r="IUP21" s="232"/>
      <c r="IUQ21" s="232"/>
      <c r="IUR21" s="232"/>
      <c r="IUS21" s="232"/>
      <c r="IUT21" s="232"/>
      <c r="IUU21" s="232"/>
      <c r="IUV21" s="232"/>
      <c r="IUW21" s="232"/>
      <c r="IUX21" s="232"/>
      <c r="IUY21" s="232"/>
      <c r="IUZ21" s="232"/>
      <c r="IVA21" s="232"/>
      <c r="IVB21" s="232"/>
      <c r="IVC21" s="232"/>
      <c r="IVD21" s="232"/>
      <c r="IVE21" s="232"/>
      <c r="IVF21" s="232"/>
      <c r="IVG21" s="232"/>
      <c r="IVH21" s="232"/>
      <c r="IVI21" s="232"/>
      <c r="IVJ21" s="232"/>
      <c r="IVK21" s="232"/>
      <c r="IVL21" s="232"/>
      <c r="IVM21" s="232"/>
      <c r="IVN21" s="232"/>
      <c r="IVO21" s="232"/>
      <c r="IVP21" s="232"/>
      <c r="IVQ21" s="232"/>
      <c r="IVR21" s="232"/>
      <c r="IVS21" s="232"/>
      <c r="IVT21" s="232"/>
      <c r="IVU21" s="232"/>
      <c r="IVV21" s="232"/>
      <c r="IVW21" s="232"/>
      <c r="IVX21" s="232"/>
      <c r="IVY21" s="232"/>
      <c r="IVZ21" s="232"/>
      <c r="IWA21" s="232"/>
      <c r="IWB21" s="232"/>
      <c r="IWC21" s="232"/>
      <c r="IWD21" s="232"/>
      <c r="IWE21" s="232"/>
      <c r="IWF21" s="232"/>
      <c r="IWG21" s="232"/>
      <c r="IWH21" s="232"/>
      <c r="IWI21" s="232"/>
      <c r="IWJ21" s="232"/>
      <c r="IWK21" s="232"/>
      <c r="IWL21" s="232"/>
      <c r="IWM21" s="232"/>
      <c r="IWN21" s="232"/>
      <c r="IWO21" s="232"/>
      <c r="IWP21" s="232"/>
      <c r="IWQ21" s="232"/>
      <c r="IWR21" s="232"/>
      <c r="IWS21" s="232"/>
      <c r="IWT21" s="232"/>
      <c r="IWU21" s="232"/>
      <c r="IWV21" s="232"/>
      <c r="IWW21" s="232"/>
      <c r="IWX21" s="232"/>
      <c r="IWY21" s="232"/>
      <c r="IWZ21" s="232"/>
      <c r="IXA21" s="232"/>
      <c r="IXB21" s="232"/>
      <c r="IXC21" s="232"/>
      <c r="IXD21" s="232"/>
      <c r="IXE21" s="232"/>
      <c r="IXF21" s="232"/>
      <c r="IXG21" s="232"/>
      <c r="IXH21" s="232"/>
      <c r="IXI21" s="232"/>
      <c r="IXJ21" s="232"/>
      <c r="IXK21" s="232"/>
      <c r="IXL21" s="232"/>
      <c r="IXM21" s="232"/>
      <c r="IXN21" s="232"/>
      <c r="IXO21" s="232"/>
      <c r="IXP21" s="232"/>
      <c r="IXQ21" s="232"/>
      <c r="IXR21" s="232"/>
      <c r="IXS21" s="232"/>
      <c r="IXT21" s="232"/>
      <c r="IXU21" s="232"/>
      <c r="IXV21" s="232"/>
      <c r="IXW21" s="232"/>
      <c r="IXX21" s="232"/>
      <c r="IXY21" s="232"/>
      <c r="IXZ21" s="232"/>
      <c r="IYA21" s="232"/>
      <c r="IYB21" s="232"/>
      <c r="IYC21" s="232"/>
      <c r="IYD21" s="232"/>
      <c r="IYE21" s="232"/>
      <c r="IYF21" s="232"/>
      <c r="IYG21" s="232"/>
      <c r="IYH21" s="232"/>
      <c r="IYI21" s="232"/>
      <c r="IYJ21" s="232"/>
      <c r="IYK21" s="232"/>
      <c r="IYL21" s="232"/>
      <c r="IYM21" s="232"/>
      <c r="IYN21" s="232"/>
      <c r="IYO21" s="232"/>
      <c r="IYP21" s="232"/>
      <c r="IYQ21" s="232"/>
      <c r="IYR21" s="232"/>
      <c r="IYS21" s="232"/>
      <c r="IYT21" s="232"/>
      <c r="IYU21" s="232"/>
      <c r="IYV21" s="232"/>
      <c r="IYW21" s="232"/>
      <c r="IYX21" s="232"/>
      <c r="IYY21" s="232"/>
      <c r="IYZ21" s="232"/>
      <c r="IZA21" s="232"/>
      <c r="IZB21" s="232"/>
      <c r="IZC21" s="232"/>
      <c r="IZD21" s="232"/>
      <c r="IZE21" s="232"/>
      <c r="IZF21" s="232"/>
      <c r="IZG21" s="232"/>
      <c r="IZH21" s="232"/>
      <c r="IZI21" s="232"/>
      <c r="IZJ21" s="232"/>
      <c r="IZK21" s="232"/>
      <c r="IZL21" s="232"/>
      <c r="IZM21" s="232"/>
      <c r="IZN21" s="232"/>
      <c r="IZO21" s="232"/>
      <c r="IZP21" s="232"/>
      <c r="IZQ21" s="232"/>
      <c r="IZR21" s="232"/>
      <c r="IZS21" s="232"/>
      <c r="IZT21" s="232"/>
      <c r="IZU21" s="232"/>
      <c r="IZV21" s="232"/>
      <c r="IZW21" s="232"/>
      <c r="IZX21" s="232"/>
      <c r="IZY21" s="232"/>
      <c r="IZZ21" s="232"/>
      <c r="JAA21" s="232"/>
      <c r="JAB21" s="232"/>
      <c r="JAC21" s="232"/>
      <c r="JAD21" s="232"/>
      <c r="JAE21" s="232"/>
      <c r="JAF21" s="232"/>
      <c r="JAG21" s="232"/>
      <c r="JAH21" s="232"/>
      <c r="JAI21" s="232"/>
      <c r="JAJ21" s="232"/>
      <c r="JAK21" s="232"/>
      <c r="JAL21" s="232"/>
      <c r="JAM21" s="232"/>
      <c r="JAN21" s="232"/>
      <c r="JAO21" s="232"/>
      <c r="JAP21" s="232"/>
      <c r="JAQ21" s="232"/>
      <c r="JAR21" s="232"/>
      <c r="JAS21" s="232"/>
      <c r="JAT21" s="232"/>
      <c r="JAU21" s="232"/>
      <c r="JAV21" s="232"/>
      <c r="JAW21" s="232"/>
      <c r="JAX21" s="232"/>
      <c r="JAY21" s="232"/>
      <c r="JAZ21" s="232"/>
      <c r="JBA21" s="232"/>
      <c r="JBB21" s="232"/>
      <c r="JBC21" s="232"/>
      <c r="JBD21" s="232"/>
      <c r="JBE21" s="232"/>
      <c r="JBF21" s="232"/>
      <c r="JBG21" s="232"/>
      <c r="JBH21" s="232"/>
      <c r="JBI21" s="232"/>
      <c r="JBJ21" s="232"/>
      <c r="JBK21" s="232"/>
      <c r="JBL21" s="232"/>
      <c r="JBM21" s="232"/>
      <c r="JBN21" s="232"/>
      <c r="JBO21" s="232"/>
      <c r="JBP21" s="232"/>
      <c r="JBQ21" s="232"/>
      <c r="JBR21" s="232"/>
      <c r="JBS21" s="232"/>
      <c r="JBT21" s="232"/>
      <c r="JBU21" s="232"/>
      <c r="JBV21" s="232"/>
      <c r="JBW21" s="232"/>
      <c r="JBX21" s="232"/>
      <c r="JBY21" s="232"/>
      <c r="JBZ21" s="232"/>
      <c r="JCA21" s="232"/>
      <c r="JCB21" s="232"/>
      <c r="JCC21" s="232"/>
      <c r="JCD21" s="232"/>
      <c r="JCE21" s="232"/>
      <c r="JCF21" s="232"/>
      <c r="JCG21" s="232"/>
      <c r="JCH21" s="232"/>
      <c r="JCI21" s="232"/>
      <c r="JCJ21" s="232"/>
      <c r="JCK21" s="232"/>
      <c r="JCL21" s="232"/>
      <c r="JCM21" s="232"/>
      <c r="JCN21" s="232"/>
      <c r="JCO21" s="232"/>
      <c r="JCP21" s="232"/>
      <c r="JCQ21" s="232"/>
      <c r="JCR21" s="232"/>
      <c r="JCS21" s="232"/>
      <c r="JCT21" s="232"/>
      <c r="JCU21" s="232"/>
      <c r="JCV21" s="232"/>
      <c r="JCW21" s="232"/>
      <c r="JCX21" s="232"/>
      <c r="JCY21" s="232"/>
      <c r="JCZ21" s="232"/>
      <c r="JDA21" s="232"/>
      <c r="JDB21" s="232"/>
      <c r="JDC21" s="232"/>
      <c r="JDD21" s="232"/>
      <c r="JDE21" s="232"/>
      <c r="JDF21" s="232"/>
      <c r="JDG21" s="232"/>
      <c r="JDH21" s="232"/>
      <c r="JDI21" s="232"/>
      <c r="JDJ21" s="232"/>
      <c r="JDK21" s="232"/>
      <c r="JDL21" s="232"/>
      <c r="JDM21" s="232"/>
      <c r="JDN21" s="232"/>
      <c r="JDO21" s="232"/>
      <c r="JDP21" s="232"/>
      <c r="JDQ21" s="232"/>
      <c r="JDR21" s="232"/>
      <c r="JDS21" s="232"/>
      <c r="JDT21" s="232"/>
      <c r="JDU21" s="232"/>
      <c r="JDV21" s="232"/>
      <c r="JDW21" s="232"/>
      <c r="JDX21" s="232"/>
      <c r="JDY21" s="232"/>
      <c r="JDZ21" s="232"/>
      <c r="JEA21" s="232"/>
      <c r="JEB21" s="232"/>
      <c r="JEC21" s="232"/>
      <c r="JED21" s="232"/>
      <c r="JEE21" s="232"/>
      <c r="JEF21" s="232"/>
      <c r="JEG21" s="232"/>
      <c r="JEH21" s="232"/>
      <c r="JEI21" s="232"/>
      <c r="JEJ21" s="232"/>
      <c r="JEK21" s="232"/>
      <c r="JEL21" s="232"/>
      <c r="JEM21" s="232"/>
      <c r="JEN21" s="232"/>
      <c r="JEO21" s="232"/>
      <c r="JEP21" s="232"/>
      <c r="JEQ21" s="232"/>
      <c r="JER21" s="232"/>
      <c r="JES21" s="232"/>
      <c r="JET21" s="232"/>
      <c r="JEU21" s="232"/>
      <c r="JEV21" s="232"/>
      <c r="JEW21" s="232"/>
      <c r="JEX21" s="232"/>
      <c r="JEY21" s="232"/>
      <c r="JEZ21" s="232"/>
      <c r="JFA21" s="232"/>
      <c r="JFB21" s="232"/>
      <c r="JFC21" s="232"/>
      <c r="JFD21" s="232"/>
      <c r="JFE21" s="232"/>
      <c r="JFF21" s="232"/>
      <c r="JFG21" s="232"/>
      <c r="JFH21" s="232"/>
      <c r="JFI21" s="232"/>
      <c r="JFJ21" s="232"/>
      <c r="JFK21" s="232"/>
      <c r="JFL21" s="232"/>
      <c r="JFM21" s="232"/>
      <c r="JFN21" s="232"/>
      <c r="JFO21" s="232"/>
      <c r="JFP21" s="232"/>
      <c r="JFQ21" s="232"/>
      <c r="JFR21" s="232"/>
      <c r="JFS21" s="232"/>
      <c r="JFT21" s="232"/>
      <c r="JFU21" s="232"/>
      <c r="JFV21" s="232"/>
      <c r="JFW21" s="232"/>
      <c r="JFX21" s="232"/>
      <c r="JFY21" s="232"/>
      <c r="JFZ21" s="232"/>
      <c r="JGA21" s="232"/>
      <c r="JGB21" s="232"/>
      <c r="JGC21" s="232"/>
      <c r="JGD21" s="232"/>
      <c r="JGE21" s="232"/>
      <c r="JGF21" s="232"/>
      <c r="JGG21" s="232"/>
      <c r="JGH21" s="232"/>
      <c r="JGI21" s="232"/>
      <c r="JGJ21" s="232"/>
      <c r="JGK21" s="232"/>
      <c r="JGL21" s="232"/>
      <c r="JGM21" s="232"/>
      <c r="JGN21" s="232"/>
      <c r="JGO21" s="232"/>
      <c r="JGP21" s="232"/>
      <c r="JGQ21" s="232"/>
      <c r="JGR21" s="232"/>
      <c r="JGS21" s="232"/>
      <c r="JGT21" s="232"/>
      <c r="JGU21" s="232"/>
      <c r="JGV21" s="232"/>
      <c r="JGW21" s="232"/>
      <c r="JGX21" s="232"/>
      <c r="JGY21" s="232"/>
      <c r="JGZ21" s="232"/>
      <c r="JHA21" s="232"/>
      <c r="JHB21" s="232"/>
      <c r="JHC21" s="232"/>
      <c r="JHD21" s="232"/>
      <c r="JHE21" s="232"/>
      <c r="JHF21" s="232"/>
      <c r="JHG21" s="232"/>
      <c r="JHH21" s="232"/>
      <c r="JHI21" s="232"/>
      <c r="JHJ21" s="232"/>
      <c r="JHK21" s="232"/>
      <c r="JHL21" s="232"/>
      <c r="JHM21" s="232"/>
      <c r="JHN21" s="232"/>
      <c r="JHO21" s="232"/>
      <c r="JHP21" s="232"/>
      <c r="JHQ21" s="232"/>
      <c r="JHR21" s="232"/>
      <c r="JHS21" s="232"/>
      <c r="JHT21" s="232"/>
      <c r="JHU21" s="232"/>
      <c r="JHV21" s="232"/>
      <c r="JHW21" s="232"/>
      <c r="JHX21" s="232"/>
      <c r="JHY21" s="232"/>
      <c r="JHZ21" s="232"/>
      <c r="JIA21" s="232"/>
      <c r="JIB21" s="232"/>
      <c r="JIC21" s="232"/>
      <c r="JID21" s="232"/>
      <c r="JIE21" s="232"/>
      <c r="JIF21" s="232"/>
      <c r="JIG21" s="232"/>
      <c r="JIH21" s="232"/>
      <c r="JII21" s="232"/>
      <c r="JIJ21" s="232"/>
      <c r="JIK21" s="232"/>
      <c r="JIL21" s="232"/>
      <c r="JIM21" s="232"/>
      <c r="JIN21" s="232"/>
      <c r="JIO21" s="232"/>
      <c r="JIP21" s="232"/>
      <c r="JIQ21" s="232"/>
      <c r="JIR21" s="232"/>
      <c r="JIS21" s="232"/>
      <c r="JIT21" s="232"/>
      <c r="JIU21" s="232"/>
      <c r="JIV21" s="232"/>
      <c r="JIW21" s="232"/>
      <c r="JIX21" s="232"/>
      <c r="JIY21" s="232"/>
      <c r="JIZ21" s="232"/>
      <c r="JJA21" s="232"/>
      <c r="JJB21" s="232"/>
      <c r="JJC21" s="232"/>
      <c r="JJD21" s="232"/>
      <c r="JJE21" s="232"/>
      <c r="JJF21" s="232"/>
      <c r="JJG21" s="232"/>
      <c r="JJH21" s="232"/>
      <c r="JJI21" s="232"/>
      <c r="JJJ21" s="232"/>
      <c r="JJK21" s="232"/>
      <c r="JJL21" s="232"/>
      <c r="JJM21" s="232"/>
      <c r="JJN21" s="232"/>
      <c r="JJO21" s="232"/>
      <c r="JJP21" s="232"/>
      <c r="JJQ21" s="232"/>
      <c r="JJR21" s="232"/>
      <c r="JJS21" s="232"/>
      <c r="JJT21" s="232"/>
      <c r="JJU21" s="232"/>
      <c r="JJV21" s="232"/>
      <c r="JJW21" s="232"/>
      <c r="JJX21" s="232"/>
      <c r="JJY21" s="232"/>
      <c r="JJZ21" s="232"/>
      <c r="JKA21" s="232"/>
      <c r="JKB21" s="232"/>
      <c r="JKC21" s="232"/>
      <c r="JKD21" s="232"/>
      <c r="JKE21" s="232"/>
      <c r="JKF21" s="232"/>
      <c r="JKG21" s="232"/>
      <c r="JKH21" s="232"/>
      <c r="JKI21" s="232"/>
      <c r="JKJ21" s="232"/>
      <c r="JKK21" s="232"/>
      <c r="JKL21" s="232"/>
      <c r="JKM21" s="232"/>
      <c r="JKN21" s="232"/>
      <c r="JKO21" s="232"/>
      <c r="JKP21" s="232"/>
      <c r="JKQ21" s="232"/>
      <c r="JKR21" s="232"/>
      <c r="JKS21" s="232"/>
      <c r="JKT21" s="232"/>
      <c r="JKU21" s="232"/>
      <c r="JKV21" s="232"/>
      <c r="JKW21" s="232"/>
      <c r="JKX21" s="232"/>
      <c r="JKY21" s="232"/>
      <c r="JKZ21" s="232"/>
      <c r="JLA21" s="232"/>
      <c r="JLB21" s="232"/>
      <c r="JLC21" s="232"/>
      <c r="JLD21" s="232"/>
      <c r="JLE21" s="232"/>
      <c r="JLF21" s="232"/>
      <c r="JLG21" s="232"/>
      <c r="JLH21" s="232"/>
      <c r="JLI21" s="232"/>
      <c r="JLJ21" s="232"/>
      <c r="JLK21" s="232"/>
      <c r="JLL21" s="232"/>
      <c r="JLM21" s="232"/>
      <c r="JLN21" s="232"/>
      <c r="JLO21" s="232"/>
      <c r="JLP21" s="232"/>
      <c r="JLQ21" s="232"/>
      <c r="JLR21" s="232"/>
      <c r="JLS21" s="232"/>
      <c r="JLT21" s="232"/>
      <c r="JLU21" s="232"/>
      <c r="JLV21" s="232"/>
      <c r="JLW21" s="232"/>
      <c r="JLX21" s="232"/>
      <c r="JLY21" s="232"/>
      <c r="JLZ21" s="232"/>
      <c r="JMA21" s="232"/>
      <c r="JMB21" s="232"/>
      <c r="JMC21" s="232"/>
      <c r="JMD21" s="232"/>
      <c r="JME21" s="232"/>
      <c r="JMF21" s="232"/>
      <c r="JMG21" s="232"/>
      <c r="JMH21" s="232"/>
      <c r="JMI21" s="232"/>
      <c r="JMJ21" s="232"/>
      <c r="JMK21" s="232"/>
      <c r="JML21" s="232"/>
      <c r="JMM21" s="232"/>
      <c r="JMN21" s="232"/>
      <c r="JMO21" s="232"/>
      <c r="JMP21" s="232"/>
      <c r="JMQ21" s="232"/>
      <c r="JMR21" s="232"/>
      <c r="JMS21" s="232"/>
      <c r="JMT21" s="232"/>
      <c r="JMU21" s="232"/>
      <c r="JMV21" s="232"/>
      <c r="JMW21" s="232"/>
      <c r="JMX21" s="232"/>
      <c r="JMY21" s="232"/>
      <c r="JMZ21" s="232"/>
      <c r="JNA21" s="232"/>
      <c r="JNB21" s="232"/>
      <c r="JNC21" s="232"/>
      <c r="JND21" s="232"/>
      <c r="JNE21" s="232"/>
      <c r="JNF21" s="232"/>
      <c r="JNG21" s="232"/>
      <c r="JNH21" s="232"/>
      <c r="JNI21" s="232"/>
      <c r="JNJ21" s="232"/>
      <c r="JNK21" s="232"/>
      <c r="JNL21" s="232"/>
      <c r="JNM21" s="232"/>
      <c r="JNN21" s="232"/>
      <c r="JNO21" s="232"/>
      <c r="JNP21" s="232"/>
      <c r="JNQ21" s="232"/>
      <c r="JNR21" s="232"/>
      <c r="JNS21" s="232"/>
      <c r="JNT21" s="232"/>
      <c r="JNU21" s="232"/>
      <c r="JNV21" s="232"/>
      <c r="JNW21" s="232"/>
      <c r="JNX21" s="232"/>
      <c r="JNY21" s="232"/>
      <c r="JNZ21" s="232"/>
      <c r="JOA21" s="232"/>
      <c r="JOB21" s="232"/>
      <c r="JOC21" s="232"/>
      <c r="JOD21" s="232"/>
      <c r="JOE21" s="232"/>
      <c r="JOF21" s="232"/>
      <c r="JOG21" s="232"/>
      <c r="JOH21" s="232"/>
      <c r="JOI21" s="232"/>
      <c r="JOJ21" s="232"/>
      <c r="JOK21" s="232"/>
      <c r="JOL21" s="232"/>
      <c r="JOM21" s="232"/>
      <c r="JON21" s="232"/>
      <c r="JOO21" s="232"/>
      <c r="JOP21" s="232"/>
      <c r="JOQ21" s="232"/>
      <c r="JOR21" s="232"/>
      <c r="JOS21" s="232"/>
      <c r="JOT21" s="232"/>
      <c r="JOU21" s="232"/>
      <c r="JOV21" s="232"/>
      <c r="JOW21" s="232"/>
      <c r="JOX21" s="232"/>
      <c r="JOY21" s="232"/>
      <c r="JOZ21" s="232"/>
      <c r="JPA21" s="232"/>
      <c r="JPB21" s="232"/>
      <c r="JPC21" s="232"/>
      <c r="JPD21" s="232"/>
      <c r="JPE21" s="232"/>
      <c r="JPF21" s="232"/>
      <c r="JPG21" s="232"/>
      <c r="JPH21" s="232"/>
      <c r="JPI21" s="232"/>
      <c r="JPJ21" s="232"/>
      <c r="JPK21" s="232"/>
      <c r="JPL21" s="232"/>
      <c r="JPM21" s="232"/>
      <c r="JPN21" s="232"/>
      <c r="JPO21" s="232"/>
      <c r="JPP21" s="232"/>
      <c r="JPQ21" s="232"/>
      <c r="JPR21" s="232"/>
      <c r="JPS21" s="232"/>
      <c r="JPT21" s="232"/>
      <c r="JPU21" s="232"/>
      <c r="JPV21" s="232"/>
      <c r="JPW21" s="232"/>
      <c r="JPX21" s="232"/>
      <c r="JPY21" s="232"/>
      <c r="JPZ21" s="232"/>
      <c r="JQA21" s="232"/>
      <c r="JQB21" s="232"/>
      <c r="JQC21" s="232"/>
      <c r="JQD21" s="232"/>
      <c r="JQE21" s="232"/>
      <c r="JQF21" s="232"/>
      <c r="JQG21" s="232"/>
      <c r="JQH21" s="232"/>
      <c r="JQI21" s="232"/>
      <c r="JQJ21" s="232"/>
      <c r="JQK21" s="232"/>
      <c r="JQL21" s="232"/>
      <c r="JQM21" s="232"/>
      <c r="JQN21" s="232"/>
      <c r="JQO21" s="232"/>
      <c r="JQP21" s="232"/>
      <c r="JQQ21" s="232"/>
      <c r="JQR21" s="232"/>
      <c r="JQS21" s="232"/>
      <c r="JQT21" s="232"/>
      <c r="JQU21" s="232"/>
      <c r="JQV21" s="232"/>
      <c r="JQW21" s="232"/>
      <c r="JQX21" s="232"/>
      <c r="JQY21" s="232"/>
      <c r="JQZ21" s="232"/>
      <c r="JRA21" s="232"/>
      <c r="JRB21" s="232"/>
      <c r="JRC21" s="232"/>
      <c r="JRD21" s="232"/>
      <c r="JRE21" s="232"/>
      <c r="JRF21" s="232"/>
      <c r="JRG21" s="232"/>
      <c r="JRH21" s="232"/>
      <c r="JRI21" s="232"/>
      <c r="JRJ21" s="232"/>
      <c r="JRK21" s="232"/>
      <c r="JRL21" s="232"/>
      <c r="JRM21" s="232"/>
      <c r="JRN21" s="232"/>
      <c r="JRO21" s="232"/>
      <c r="JRP21" s="232"/>
      <c r="JRQ21" s="232"/>
      <c r="JRR21" s="232"/>
      <c r="JRS21" s="232"/>
      <c r="JRT21" s="232"/>
      <c r="JRU21" s="232"/>
      <c r="JRV21" s="232"/>
      <c r="JRW21" s="232"/>
      <c r="JRX21" s="232"/>
      <c r="JRY21" s="232"/>
      <c r="JRZ21" s="232"/>
      <c r="JSA21" s="232"/>
      <c r="JSB21" s="232"/>
      <c r="JSC21" s="232"/>
      <c r="JSD21" s="232"/>
      <c r="JSE21" s="232"/>
      <c r="JSF21" s="232"/>
      <c r="JSG21" s="232"/>
      <c r="JSH21" s="232"/>
      <c r="JSI21" s="232"/>
      <c r="JSJ21" s="232"/>
      <c r="JSK21" s="232"/>
      <c r="JSL21" s="232"/>
      <c r="JSM21" s="232"/>
      <c r="JSN21" s="232"/>
      <c r="JSO21" s="232"/>
      <c r="JSP21" s="232"/>
      <c r="JSQ21" s="232"/>
      <c r="JSR21" s="232"/>
      <c r="JSS21" s="232"/>
      <c r="JST21" s="232"/>
      <c r="JSU21" s="232"/>
      <c r="JSV21" s="232"/>
      <c r="JSW21" s="232"/>
      <c r="JSX21" s="232"/>
      <c r="JSY21" s="232"/>
      <c r="JSZ21" s="232"/>
      <c r="JTA21" s="232"/>
      <c r="JTB21" s="232"/>
      <c r="JTC21" s="232"/>
      <c r="JTD21" s="232"/>
      <c r="JTE21" s="232"/>
      <c r="JTF21" s="232"/>
      <c r="JTG21" s="232"/>
      <c r="JTH21" s="232"/>
      <c r="JTI21" s="232"/>
      <c r="JTJ21" s="232"/>
      <c r="JTK21" s="232"/>
      <c r="JTL21" s="232"/>
      <c r="JTM21" s="232"/>
      <c r="JTN21" s="232"/>
      <c r="JTO21" s="232"/>
      <c r="JTP21" s="232"/>
      <c r="JTQ21" s="232"/>
      <c r="JTR21" s="232"/>
      <c r="JTS21" s="232"/>
      <c r="JTT21" s="232"/>
      <c r="JTU21" s="232"/>
      <c r="JTV21" s="232"/>
      <c r="JTW21" s="232"/>
      <c r="JTX21" s="232"/>
      <c r="JTY21" s="232"/>
      <c r="JTZ21" s="232"/>
      <c r="JUA21" s="232"/>
      <c r="JUB21" s="232"/>
      <c r="JUC21" s="232"/>
      <c r="JUD21" s="232"/>
      <c r="JUE21" s="232"/>
      <c r="JUF21" s="232"/>
      <c r="JUG21" s="232"/>
      <c r="JUH21" s="232"/>
      <c r="JUI21" s="232"/>
      <c r="JUJ21" s="232"/>
      <c r="JUK21" s="232"/>
      <c r="JUL21" s="232"/>
      <c r="JUM21" s="232"/>
      <c r="JUN21" s="232"/>
      <c r="JUO21" s="232"/>
      <c r="JUP21" s="232"/>
      <c r="JUQ21" s="232"/>
      <c r="JUR21" s="232"/>
      <c r="JUS21" s="232"/>
      <c r="JUT21" s="232"/>
      <c r="JUU21" s="232"/>
      <c r="JUV21" s="232"/>
      <c r="JUW21" s="232"/>
      <c r="JUX21" s="232"/>
      <c r="JUY21" s="232"/>
      <c r="JUZ21" s="232"/>
      <c r="JVA21" s="232"/>
      <c r="JVB21" s="232"/>
      <c r="JVC21" s="232"/>
      <c r="JVD21" s="232"/>
      <c r="JVE21" s="232"/>
      <c r="JVF21" s="232"/>
      <c r="JVG21" s="232"/>
      <c r="JVH21" s="232"/>
      <c r="JVI21" s="232"/>
      <c r="JVJ21" s="232"/>
      <c r="JVK21" s="232"/>
      <c r="JVL21" s="232"/>
      <c r="JVM21" s="232"/>
      <c r="JVN21" s="232"/>
      <c r="JVO21" s="232"/>
      <c r="JVP21" s="232"/>
      <c r="JVQ21" s="232"/>
      <c r="JVR21" s="232"/>
      <c r="JVS21" s="232"/>
      <c r="JVT21" s="232"/>
      <c r="JVU21" s="232"/>
      <c r="JVV21" s="232"/>
      <c r="JVW21" s="232"/>
      <c r="JVX21" s="232"/>
      <c r="JVY21" s="232"/>
      <c r="JVZ21" s="232"/>
      <c r="JWA21" s="232"/>
      <c r="JWB21" s="232"/>
      <c r="JWC21" s="232"/>
      <c r="JWD21" s="232"/>
      <c r="JWE21" s="232"/>
      <c r="JWF21" s="232"/>
      <c r="JWG21" s="232"/>
      <c r="JWH21" s="232"/>
      <c r="JWI21" s="232"/>
      <c r="JWJ21" s="232"/>
      <c r="JWK21" s="232"/>
      <c r="JWL21" s="232"/>
      <c r="JWM21" s="232"/>
      <c r="JWN21" s="232"/>
      <c r="JWO21" s="232"/>
      <c r="JWP21" s="232"/>
      <c r="JWQ21" s="232"/>
      <c r="JWR21" s="232"/>
      <c r="JWS21" s="232"/>
      <c r="JWT21" s="232"/>
      <c r="JWU21" s="232"/>
      <c r="JWV21" s="232"/>
      <c r="JWW21" s="232"/>
      <c r="JWX21" s="232"/>
      <c r="JWY21" s="232"/>
      <c r="JWZ21" s="232"/>
      <c r="JXA21" s="232"/>
      <c r="JXB21" s="232"/>
      <c r="JXC21" s="232"/>
      <c r="JXD21" s="232"/>
      <c r="JXE21" s="232"/>
      <c r="JXF21" s="232"/>
      <c r="JXG21" s="232"/>
      <c r="JXH21" s="232"/>
      <c r="JXI21" s="232"/>
      <c r="JXJ21" s="232"/>
      <c r="JXK21" s="232"/>
      <c r="JXL21" s="232"/>
      <c r="JXM21" s="232"/>
      <c r="JXN21" s="232"/>
      <c r="JXO21" s="232"/>
      <c r="JXP21" s="232"/>
      <c r="JXQ21" s="232"/>
      <c r="JXR21" s="232"/>
      <c r="JXS21" s="232"/>
      <c r="JXT21" s="232"/>
      <c r="JXU21" s="232"/>
      <c r="JXV21" s="232"/>
      <c r="JXW21" s="232"/>
      <c r="JXX21" s="232"/>
      <c r="JXY21" s="232"/>
      <c r="JXZ21" s="232"/>
      <c r="JYA21" s="232"/>
      <c r="JYB21" s="232"/>
      <c r="JYC21" s="232"/>
      <c r="JYD21" s="232"/>
      <c r="JYE21" s="232"/>
      <c r="JYF21" s="232"/>
      <c r="JYG21" s="232"/>
      <c r="JYH21" s="232"/>
      <c r="JYI21" s="232"/>
      <c r="JYJ21" s="232"/>
      <c r="JYK21" s="232"/>
      <c r="JYL21" s="232"/>
      <c r="JYM21" s="232"/>
      <c r="JYN21" s="232"/>
      <c r="JYO21" s="232"/>
      <c r="JYP21" s="232"/>
      <c r="JYQ21" s="232"/>
      <c r="JYR21" s="232"/>
      <c r="JYS21" s="232"/>
      <c r="JYT21" s="232"/>
      <c r="JYU21" s="232"/>
      <c r="JYV21" s="232"/>
      <c r="JYW21" s="232"/>
      <c r="JYX21" s="232"/>
      <c r="JYY21" s="232"/>
      <c r="JYZ21" s="232"/>
      <c r="JZA21" s="232"/>
      <c r="JZB21" s="232"/>
      <c r="JZC21" s="232"/>
      <c r="JZD21" s="232"/>
      <c r="JZE21" s="232"/>
      <c r="JZF21" s="232"/>
      <c r="JZG21" s="232"/>
      <c r="JZH21" s="232"/>
      <c r="JZI21" s="232"/>
      <c r="JZJ21" s="232"/>
      <c r="JZK21" s="232"/>
      <c r="JZL21" s="232"/>
      <c r="JZM21" s="232"/>
      <c r="JZN21" s="232"/>
      <c r="JZO21" s="232"/>
      <c r="JZP21" s="232"/>
      <c r="JZQ21" s="232"/>
      <c r="JZR21" s="232"/>
      <c r="JZS21" s="232"/>
      <c r="JZT21" s="232"/>
      <c r="JZU21" s="232"/>
      <c r="JZV21" s="232"/>
      <c r="JZW21" s="232"/>
      <c r="JZX21" s="232"/>
      <c r="JZY21" s="232"/>
      <c r="JZZ21" s="232"/>
      <c r="KAA21" s="232"/>
      <c r="KAB21" s="232"/>
      <c r="KAC21" s="232"/>
      <c r="KAD21" s="232"/>
      <c r="KAE21" s="232"/>
      <c r="KAF21" s="232"/>
      <c r="KAG21" s="232"/>
      <c r="KAH21" s="232"/>
      <c r="KAI21" s="232"/>
      <c r="KAJ21" s="232"/>
      <c r="KAK21" s="232"/>
      <c r="KAL21" s="232"/>
      <c r="KAM21" s="232"/>
      <c r="KAN21" s="232"/>
      <c r="KAO21" s="232"/>
      <c r="KAP21" s="232"/>
      <c r="KAQ21" s="232"/>
      <c r="KAR21" s="232"/>
      <c r="KAS21" s="232"/>
      <c r="KAT21" s="232"/>
      <c r="KAU21" s="232"/>
      <c r="KAV21" s="232"/>
      <c r="KAW21" s="232"/>
      <c r="KAX21" s="232"/>
      <c r="KAY21" s="232"/>
      <c r="KAZ21" s="232"/>
      <c r="KBA21" s="232"/>
      <c r="KBB21" s="232"/>
      <c r="KBC21" s="232"/>
      <c r="KBD21" s="232"/>
      <c r="KBE21" s="232"/>
      <c r="KBF21" s="232"/>
      <c r="KBG21" s="232"/>
      <c r="KBH21" s="232"/>
      <c r="KBI21" s="232"/>
      <c r="KBJ21" s="232"/>
      <c r="KBK21" s="232"/>
      <c r="KBL21" s="232"/>
      <c r="KBM21" s="232"/>
      <c r="KBN21" s="232"/>
      <c r="KBO21" s="232"/>
      <c r="KBP21" s="232"/>
      <c r="KBQ21" s="232"/>
      <c r="KBR21" s="232"/>
      <c r="KBS21" s="232"/>
      <c r="KBT21" s="232"/>
      <c r="KBU21" s="232"/>
      <c r="KBV21" s="232"/>
      <c r="KBW21" s="232"/>
      <c r="KBX21" s="232"/>
      <c r="KBY21" s="232"/>
      <c r="KBZ21" s="232"/>
      <c r="KCA21" s="232"/>
      <c r="KCB21" s="232"/>
      <c r="KCC21" s="232"/>
      <c r="KCD21" s="232"/>
      <c r="KCE21" s="232"/>
      <c r="KCF21" s="232"/>
      <c r="KCG21" s="232"/>
      <c r="KCH21" s="232"/>
      <c r="KCI21" s="232"/>
      <c r="KCJ21" s="232"/>
      <c r="KCK21" s="232"/>
      <c r="KCL21" s="232"/>
      <c r="KCM21" s="232"/>
      <c r="KCN21" s="232"/>
      <c r="KCO21" s="232"/>
      <c r="KCP21" s="232"/>
      <c r="KCQ21" s="232"/>
      <c r="KCR21" s="232"/>
      <c r="KCS21" s="232"/>
      <c r="KCT21" s="232"/>
      <c r="KCU21" s="232"/>
      <c r="KCV21" s="232"/>
      <c r="KCW21" s="232"/>
      <c r="KCX21" s="232"/>
      <c r="KCY21" s="232"/>
      <c r="KCZ21" s="232"/>
      <c r="KDA21" s="232"/>
      <c r="KDB21" s="232"/>
      <c r="KDC21" s="232"/>
      <c r="KDD21" s="232"/>
      <c r="KDE21" s="232"/>
      <c r="KDF21" s="232"/>
      <c r="KDG21" s="232"/>
      <c r="KDH21" s="232"/>
      <c r="KDI21" s="232"/>
      <c r="KDJ21" s="232"/>
      <c r="KDK21" s="232"/>
      <c r="KDL21" s="232"/>
      <c r="KDM21" s="232"/>
      <c r="KDN21" s="232"/>
      <c r="KDO21" s="232"/>
      <c r="KDP21" s="232"/>
      <c r="KDQ21" s="232"/>
      <c r="KDR21" s="232"/>
      <c r="KDS21" s="232"/>
      <c r="KDT21" s="232"/>
      <c r="KDU21" s="232"/>
      <c r="KDV21" s="232"/>
      <c r="KDW21" s="232"/>
      <c r="KDX21" s="232"/>
      <c r="KDY21" s="232"/>
      <c r="KDZ21" s="232"/>
      <c r="KEA21" s="232"/>
      <c r="KEB21" s="232"/>
      <c r="KEC21" s="232"/>
      <c r="KED21" s="232"/>
      <c r="KEE21" s="232"/>
      <c r="KEF21" s="232"/>
      <c r="KEG21" s="232"/>
      <c r="KEH21" s="232"/>
      <c r="KEI21" s="232"/>
      <c r="KEJ21" s="232"/>
      <c r="KEK21" s="232"/>
      <c r="KEL21" s="232"/>
      <c r="KEM21" s="232"/>
      <c r="KEN21" s="232"/>
      <c r="KEO21" s="232"/>
      <c r="KEP21" s="232"/>
      <c r="KEQ21" s="232"/>
      <c r="KER21" s="232"/>
      <c r="KES21" s="232"/>
      <c r="KET21" s="232"/>
      <c r="KEU21" s="232"/>
      <c r="KEV21" s="232"/>
      <c r="KEW21" s="232"/>
      <c r="KEX21" s="232"/>
      <c r="KEY21" s="232"/>
      <c r="KEZ21" s="232"/>
      <c r="KFA21" s="232"/>
      <c r="KFB21" s="232"/>
      <c r="KFC21" s="232"/>
      <c r="KFD21" s="232"/>
      <c r="KFE21" s="232"/>
      <c r="KFF21" s="232"/>
      <c r="KFG21" s="232"/>
      <c r="KFH21" s="232"/>
      <c r="KFI21" s="232"/>
      <c r="KFJ21" s="232"/>
      <c r="KFK21" s="232"/>
      <c r="KFL21" s="232"/>
      <c r="KFM21" s="232"/>
      <c r="KFN21" s="232"/>
      <c r="KFO21" s="232"/>
      <c r="KFP21" s="232"/>
      <c r="KFQ21" s="232"/>
      <c r="KFR21" s="232"/>
      <c r="KFS21" s="232"/>
      <c r="KFT21" s="232"/>
      <c r="KFU21" s="232"/>
      <c r="KFV21" s="232"/>
      <c r="KFW21" s="232"/>
      <c r="KFX21" s="232"/>
      <c r="KFY21" s="232"/>
      <c r="KFZ21" s="232"/>
      <c r="KGA21" s="232"/>
      <c r="KGB21" s="232"/>
      <c r="KGC21" s="232"/>
      <c r="KGD21" s="232"/>
      <c r="KGE21" s="232"/>
      <c r="KGF21" s="232"/>
      <c r="KGG21" s="232"/>
      <c r="KGH21" s="232"/>
      <c r="KGI21" s="232"/>
      <c r="KGJ21" s="232"/>
      <c r="KGK21" s="232"/>
      <c r="KGL21" s="232"/>
      <c r="KGM21" s="232"/>
      <c r="KGN21" s="232"/>
      <c r="KGO21" s="232"/>
      <c r="KGP21" s="232"/>
      <c r="KGQ21" s="232"/>
      <c r="KGR21" s="232"/>
      <c r="KGS21" s="232"/>
      <c r="KGT21" s="232"/>
      <c r="KGU21" s="232"/>
      <c r="KGV21" s="232"/>
      <c r="KGW21" s="232"/>
      <c r="KGX21" s="232"/>
      <c r="KGY21" s="232"/>
      <c r="KGZ21" s="232"/>
      <c r="KHA21" s="232"/>
      <c r="KHB21" s="232"/>
      <c r="KHC21" s="232"/>
      <c r="KHD21" s="232"/>
      <c r="KHE21" s="232"/>
      <c r="KHF21" s="232"/>
      <c r="KHG21" s="232"/>
      <c r="KHH21" s="232"/>
      <c r="KHI21" s="232"/>
      <c r="KHJ21" s="232"/>
      <c r="KHK21" s="232"/>
      <c r="KHL21" s="232"/>
      <c r="KHM21" s="232"/>
      <c r="KHN21" s="232"/>
      <c r="KHO21" s="232"/>
      <c r="KHP21" s="232"/>
      <c r="KHQ21" s="232"/>
      <c r="KHR21" s="232"/>
      <c r="KHS21" s="232"/>
      <c r="KHT21" s="232"/>
      <c r="KHU21" s="232"/>
      <c r="KHV21" s="232"/>
      <c r="KHW21" s="232"/>
      <c r="KHX21" s="232"/>
      <c r="KHY21" s="232"/>
      <c r="KHZ21" s="232"/>
      <c r="KIA21" s="232"/>
      <c r="KIB21" s="232"/>
      <c r="KIC21" s="232"/>
      <c r="KID21" s="232"/>
      <c r="KIE21" s="232"/>
      <c r="KIF21" s="232"/>
      <c r="KIG21" s="232"/>
      <c r="KIH21" s="232"/>
      <c r="KII21" s="232"/>
      <c r="KIJ21" s="232"/>
      <c r="KIK21" s="232"/>
      <c r="KIL21" s="232"/>
      <c r="KIM21" s="232"/>
      <c r="KIN21" s="232"/>
      <c r="KIO21" s="232"/>
      <c r="KIP21" s="232"/>
      <c r="KIQ21" s="232"/>
      <c r="KIR21" s="232"/>
      <c r="KIS21" s="232"/>
      <c r="KIT21" s="232"/>
      <c r="KIU21" s="232"/>
      <c r="KIV21" s="232"/>
      <c r="KIW21" s="232"/>
      <c r="KIX21" s="232"/>
      <c r="KIY21" s="232"/>
      <c r="KIZ21" s="232"/>
      <c r="KJA21" s="232"/>
      <c r="KJB21" s="232"/>
      <c r="KJC21" s="232"/>
      <c r="KJD21" s="232"/>
      <c r="KJE21" s="232"/>
      <c r="KJF21" s="232"/>
      <c r="KJG21" s="232"/>
      <c r="KJH21" s="232"/>
      <c r="KJI21" s="232"/>
      <c r="KJJ21" s="232"/>
      <c r="KJK21" s="232"/>
      <c r="KJL21" s="232"/>
      <c r="KJM21" s="232"/>
      <c r="KJN21" s="232"/>
      <c r="KJO21" s="232"/>
      <c r="KJP21" s="232"/>
      <c r="KJQ21" s="232"/>
      <c r="KJR21" s="232"/>
      <c r="KJS21" s="232"/>
      <c r="KJT21" s="232"/>
      <c r="KJU21" s="232"/>
      <c r="KJV21" s="232"/>
      <c r="KJW21" s="232"/>
      <c r="KJX21" s="232"/>
      <c r="KJY21" s="232"/>
      <c r="KJZ21" s="232"/>
      <c r="KKA21" s="232"/>
      <c r="KKB21" s="232"/>
      <c r="KKC21" s="232"/>
      <c r="KKD21" s="232"/>
      <c r="KKE21" s="232"/>
      <c r="KKF21" s="232"/>
      <c r="KKG21" s="232"/>
      <c r="KKH21" s="232"/>
      <c r="KKI21" s="232"/>
      <c r="KKJ21" s="232"/>
      <c r="KKK21" s="232"/>
      <c r="KKL21" s="232"/>
      <c r="KKM21" s="232"/>
      <c r="KKN21" s="232"/>
      <c r="KKO21" s="232"/>
      <c r="KKP21" s="232"/>
      <c r="KKQ21" s="232"/>
      <c r="KKR21" s="232"/>
      <c r="KKS21" s="232"/>
      <c r="KKT21" s="232"/>
      <c r="KKU21" s="232"/>
      <c r="KKV21" s="232"/>
      <c r="KKW21" s="232"/>
      <c r="KKX21" s="232"/>
      <c r="KKY21" s="232"/>
      <c r="KKZ21" s="232"/>
      <c r="KLA21" s="232"/>
      <c r="KLB21" s="232"/>
      <c r="KLC21" s="232"/>
      <c r="KLD21" s="232"/>
      <c r="KLE21" s="232"/>
      <c r="KLF21" s="232"/>
      <c r="KLG21" s="232"/>
      <c r="KLH21" s="232"/>
      <c r="KLI21" s="232"/>
      <c r="KLJ21" s="232"/>
      <c r="KLK21" s="232"/>
      <c r="KLL21" s="232"/>
      <c r="KLM21" s="232"/>
      <c r="KLN21" s="232"/>
      <c r="KLO21" s="232"/>
      <c r="KLP21" s="232"/>
      <c r="KLQ21" s="232"/>
      <c r="KLR21" s="232"/>
      <c r="KLS21" s="232"/>
      <c r="KLT21" s="232"/>
      <c r="KLU21" s="232"/>
      <c r="KLV21" s="232"/>
      <c r="KLW21" s="232"/>
      <c r="KLX21" s="232"/>
      <c r="KLY21" s="232"/>
      <c r="KLZ21" s="232"/>
      <c r="KMA21" s="232"/>
      <c r="KMB21" s="232"/>
      <c r="KMC21" s="232"/>
      <c r="KMD21" s="232"/>
      <c r="KME21" s="232"/>
      <c r="KMF21" s="232"/>
      <c r="KMG21" s="232"/>
      <c r="KMH21" s="232"/>
      <c r="KMI21" s="232"/>
      <c r="KMJ21" s="232"/>
      <c r="KMK21" s="232"/>
      <c r="KML21" s="232"/>
      <c r="KMM21" s="232"/>
      <c r="KMN21" s="232"/>
      <c r="KMO21" s="232"/>
      <c r="KMP21" s="232"/>
      <c r="KMQ21" s="232"/>
      <c r="KMR21" s="232"/>
      <c r="KMS21" s="232"/>
      <c r="KMT21" s="232"/>
      <c r="KMU21" s="232"/>
      <c r="KMV21" s="232"/>
      <c r="KMW21" s="232"/>
      <c r="KMX21" s="232"/>
      <c r="KMY21" s="232"/>
      <c r="KMZ21" s="232"/>
      <c r="KNA21" s="232"/>
      <c r="KNB21" s="232"/>
      <c r="KNC21" s="232"/>
      <c r="KND21" s="232"/>
      <c r="KNE21" s="232"/>
      <c r="KNF21" s="232"/>
      <c r="KNG21" s="232"/>
      <c r="KNH21" s="232"/>
      <c r="KNI21" s="232"/>
      <c r="KNJ21" s="232"/>
      <c r="KNK21" s="232"/>
      <c r="KNL21" s="232"/>
      <c r="KNM21" s="232"/>
      <c r="KNN21" s="232"/>
      <c r="KNO21" s="232"/>
      <c r="KNP21" s="232"/>
      <c r="KNQ21" s="232"/>
      <c r="KNR21" s="232"/>
      <c r="KNS21" s="232"/>
      <c r="KNT21" s="232"/>
      <c r="KNU21" s="232"/>
      <c r="KNV21" s="232"/>
      <c r="KNW21" s="232"/>
      <c r="KNX21" s="232"/>
      <c r="KNY21" s="232"/>
      <c r="KNZ21" s="232"/>
      <c r="KOA21" s="232"/>
      <c r="KOB21" s="232"/>
      <c r="KOC21" s="232"/>
      <c r="KOD21" s="232"/>
      <c r="KOE21" s="232"/>
      <c r="KOF21" s="232"/>
      <c r="KOG21" s="232"/>
      <c r="KOH21" s="232"/>
      <c r="KOI21" s="232"/>
      <c r="KOJ21" s="232"/>
      <c r="KOK21" s="232"/>
      <c r="KOL21" s="232"/>
      <c r="KOM21" s="232"/>
      <c r="KON21" s="232"/>
      <c r="KOO21" s="232"/>
      <c r="KOP21" s="232"/>
      <c r="KOQ21" s="232"/>
      <c r="KOR21" s="232"/>
      <c r="KOS21" s="232"/>
      <c r="KOT21" s="232"/>
      <c r="KOU21" s="232"/>
      <c r="KOV21" s="232"/>
      <c r="KOW21" s="232"/>
      <c r="KOX21" s="232"/>
      <c r="KOY21" s="232"/>
      <c r="KOZ21" s="232"/>
      <c r="KPA21" s="232"/>
      <c r="KPB21" s="232"/>
      <c r="KPC21" s="232"/>
      <c r="KPD21" s="232"/>
      <c r="KPE21" s="232"/>
      <c r="KPF21" s="232"/>
      <c r="KPG21" s="232"/>
      <c r="KPH21" s="232"/>
      <c r="KPI21" s="232"/>
      <c r="KPJ21" s="232"/>
      <c r="KPK21" s="232"/>
      <c r="KPL21" s="232"/>
      <c r="KPM21" s="232"/>
      <c r="KPN21" s="232"/>
      <c r="KPO21" s="232"/>
      <c r="KPP21" s="232"/>
      <c r="KPQ21" s="232"/>
      <c r="KPR21" s="232"/>
      <c r="KPS21" s="232"/>
      <c r="KPT21" s="232"/>
      <c r="KPU21" s="232"/>
      <c r="KPV21" s="232"/>
      <c r="KPW21" s="232"/>
      <c r="KPX21" s="232"/>
      <c r="KPY21" s="232"/>
      <c r="KPZ21" s="232"/>
      <c r="KQA21" s="232"/>
      <c r="KQB21" s="232"/>
      <c r="KQC21" s="232"/>
      <c r="KQD21" s="232"/>
      <c r="KQE21" s="232"/>
      <c r="KQF21" s="232"/>
      <c r="KQG21" s="232"/>
      <c r="KQH21" s="232"/>
      <c r="KQI21" s="232"/>
      <c r="KQJ21" s="232"/>
      <c r="KQK21" s="232"/>
      <c r="KQL21" s="232"/>
      <c r="KQM21" s="232"/>
      <c r="KQN21" s="232"/>
      <c r="KQO21" s="232"/>
      <c r="KQP21" s="232"/>
      <c r="KQQ21" s="232"/>
      <c r="KQR21" s="232"/>
      <c r="KQS21" s="232"/>
      <c r="KQT21" s="232"/>
      <c r="KQU21" s="232"/>
      <c r="KQV21" s="232"/>
      <c r="KQW21" s="232"/>
      <c r="KQX21" s="232"/>
      <c r="KQY21" s="232"/>
      <c r="KQZ21" s="232"/>
      <c r="KRA21" s="232"/>
      <c r="KRB21" s="232"/>
      <c r="KRC21" s="232"/>
      <c r="KRD21" s="232"/>
      <c r="KRE21" s="232"/>
      <c r="KRF21" s="232"/>
      <c r="KRG21" s="232"/>
      <c r="KRH21" s="232"/>
      <c r="KRI21" s="232"/>
      <c r="KRJ21" s="232"/>
      <c r="KRK21" s="232"/>
      <c r="KRL21" s="232"/>
      <c r="KRM21" s="232"/>
      <c r="KRN21" s="232"/>
      <c r="KRO21" s="232"/>
      <c r="KRP21" s="232"/>
      <c r="KRQ21" s="232"/>
      <c r="KRR21" s="232"/>
      <c r="KRS21" s="232"/>
      <c r="KRT21" s="232"/>
      <c r="KRU21" s="232"/>
      <c r="KRV21" s="232"/>
      <c r="KRW21" s="232"/>
      <c r="KRX21" s="232"/>
      <c r="KRY21" s="232"/>
      <c r="KRZ21" s="232"/>
      <c r="KSA21" s="232"/>
      <c r="KSB21" s="232"/>
      <c r="KSC21" s="232"/>
      <c r="KSD21" s="232"/>
      <c r="KSE21" s="232"/>
      <c r="KSF21" s="232"/>
      <c r="KSG21" s="232"/>
      <c r="KSH21" s="232"/>
      <c r="KSI21" s="232"/>
      <c r="KSJ21" s="232"/>
      <c r="KSK21" s="232"/>
      <c r="KSL21" s="232"/>
      <c r="KSM21" s="232"/>
      <c r="KSN21" s="232"/>
      <c r="KSO21" s="232"/>
      <c r="KSP21" s="232"/>
      <c r="KSQ21" s="232"/>
      <c r="KSR21" s="232"/>
      <c r="KSS21" s="232"/>
      <c r="KST21" s="232"/>
      <c r="KSU21" s="232"/>
      <c r="KSV21" s="232"/>
      <c r="KSW21" s="232"/>
      <c r="KSX21" s="232"/>
      <c r="KSY21" s="232"/>
      <c r="KSZ21" s="232"/>
      <c r="KTA21" s="232"/>
      <c r="KTB21" s="232"/>
      <c r="KTC21" s="232"/>
      <c r="KTD21" s="232"/>
      <c r="KTE21" s="232"/>
      <c r="KTF21" s="232"/>
      <c r="KTG21" s="232"/>
      <c r="KTH21" s="232"/>
      <c r="KTI21" s="232"/>
      <c r="KTJ21" s="232"/>
      <c r="KTK21" s="232"/>
      <c r="KTL21" s="232"/>
      <c r="KTM21" s="232"/>
      <c r="KTN21" s="232"/>
      <c r="KTO21" s="232"/>
      <c r="KTP21" s="232"/>
      <c r="KTQ21" s="232"/>
      <c r="KTR21" s="232"/>
      <c r="KTS21" s="232"/>
      <c r="KTT21" s="232"/>
      <c r="KTU21" s="232"/>
      <c r="KTV21" s="232"/>
      <c r="KTW21" s="232"/>
      <c r="KTX21" s="232"/>
      <c r="KTY21" s="232"/>
      <c r="KTZ21" s="232"/>
      <c r="KUA21" s="232"/>
      <c r="KUB21" s="232"/>
      <c r="KUC21" s="232"/>
      <c r="KUD21" s="232"/>
      <c r="KUE21" s="232"/>
      <c r="KUF21" s="232"/>
      <c r="KUG21" s="232"/>
      <c r="KUH21" s="232"/>
      <c r="KUI21" s="232"/>
      <c r="KUJ21" s="232"/>
      <c r="KUK21" s="232"/>
      <c r="KUL21" s="232"/>
      <c r="KUM21" s="232"/>
      <c r="KUN21" s="232"/>
      <c r="KUO21" s="232"/>
      <c r="KUP21" s="232"/>
      <c r="KUQ21" s="232"/>
      <c r="KUR21" s="232"/>
      <c r="KUS21" s="232"/>
      <c r="KUT21" s="232"/>
      <c r="KUU21" s="232"/>
      <c r="KUV21" s="232"/>
      <c r="KUW21" s="232"/>
      <c r="KUX21" s="232"/>
      <c r="KUY21" s="232"/>
      <c r="KUZ21" s="232"/>
      <c r="KVA21" s="232"/>
      <c r="KVB21" s="232"/>
      <c r="KVC21" s="232"/>
      <c r="KVD21" s="232"/>
      <c r="KVE21" s="232"/>
      <c r="KVF21" s="232"/>
      <c r="KVG21" s="232"/>
      <c r="KVH21" s="232"/>
      <c r="KVI21" s="232"/>
      <c r="KVJ21" s="232"/>
      <c r="KVK21" s="232"/>
      <c r="KVL21" s="232"/>
      <c r="KVM21" s="232"/>
      <c r="KVN21" s="232"/>
      <c r="KVO21" s="232"/>
      <c r="KVP21" s="232"/>
      <c r="KVQ21" s="232"/>
      <c r="KVR21" s="232"/>
      <c r="KVS21" s="232"/>
      <c r="KVT21" s="232"/>
      <c r="KVU21" s="232"/>
      <c r="KVV21" s="232"/>
      <c r="KVW21" s="232"/>
      <c r="KVX21" s="232"/>
      <c r="KVY21" s="232"/>
      <c r="KVZ21" s="232"/>
      <c r="KWA21" s="232"/>
      <c r="KWB21" s="232"/>
      <c r="KWC21" s="232"/>
      <c r="KWD21" s="232"/>
      <c r="KWE21" s="232"/>
      <c r="KWF21" s="232"/>
      <c r="KWG21" s="232"/>
      <c r="KWH21" s="232"/>
      <c r="KWI21" s="232"/>
      <c r="KWJ21" s="232"/>
      <c r="KWK21" s="232"/>
      <c r="KWL21" s="232"/>
      <c r="KWM21" s="232"/>
      <c r="KWN21" s="232"/>
      <c r="KWO21" s="232"/>
      <c r="KWP21" s="232"/>
      <c r="KWQ21" s="232"/>
      <c r="KWR21" s="232"/>
      <c r="KWS21" s="232"/>
      <c r="KWT21" s="232"/>
      <c r="KWU21" s="232"/>
      <c r="KWV21" s="232"/>
      <c r="KWW21" s="232"/>
      <c r="KWX21" s="232"/>
      <c r="KWY21" s="232"/>
      <c r="KWZ21" s="232"/>
      <c r="KXA21" s="232"/>
      <c r="KXB21" s="232"/>
      <c r="KXC21" s="232"/>
      <c r="KXD21" s="232"/>
      <c r="KXE21" s="232"/>
      <c r="KXF21" s="232"/>
      <c r="KXG21" s="232"/>
      <c r="KXH21" s="232"/>
      <c r="KXI21" s="232"/>
      <c r="KXJ21" s="232"/>
      <c r="KXK21" s="232"/>
      <c r="KXL21" s="232"/>
      <c r="KXM21" s="232"/>
      <c r="KXN21" s="232"/>
      <c r="KXO21" s="232"/>
      <c r="KXP21" s="232"/>
      <c r="KXQ21" s="232"/>
      <c r="KXR21" s="232"/>
      <c r="KXS21" s="232"/>
      <c r="KXT21" s="232"/>
      <c r="KXU21" s="232"/>
      <c r="KXV21" s="232"/>
      <c r="KXW21" s="232"/>
      <c r="KXX21" s="232"/>
      <c r="KXY21" s="232"/>
      <c r="KXZ21" s="232"/>
      <c r="KYA21" s="232"/>
      <c r="KYB21" s="232"/>
      <c r="KYC21" s="232"/>
      <c r="KYD21" s="232"/>
      <c r="KYE21" s="232"/>
      <c r="KYF21" s="232"/>
      <c r="KYG21" s="232"/>
      <c r="KYH21" s="232"/>
      <c r="KYI21" s="232"/>
      <c r="KYJ21" s="232"/>
      <c r="KYK21" s="232"/>
      <c r="KYL21" s="232"/>
      <c r="KYM21" s="232"/>
      <c r="KYN21" s="232"/>
      <c r="KYO21" s="232"/>
      <c r="KYP21" s="232"/>
      <c r="KYQ21" s="232"/>
      <c r="KYR21" s="232"/>
      <c r="KYS21" s="232"/>
      <c r="KYT21" s="232"/>
      <c r="KYU21" s="232"/>
      <c r="KYV21" s="232"/>
      <c r="KYW21" s="232"/>
      <c r="KYX21" s="232"/>
      <c r="KYY21" s="232"/>
      <c r="KYZ21" s="232"/>
      <c r="KZA21" s="232"/>
      <c r="KZB21" s="232"/>
      <c r="KZC21" s="232"/>
      <c r="KZD21" s="232"/>
      <c r="KZE21" s="232"/>
      <c r="KZF21" s="232"/>
      <c r="KZG21" s="232"/>
      <c r="KZH21" s="232"/>
      <c r="KZI21" s="232"/>
      <c r="KZJ21" s="232"/>
      <c r="KZK21" s="232"/>
      <c r="KZL21" s="232"/>
      <c r="KZM21" s="232"/>
      <c r="KZN21" s="232"/>
      <c r="KZO21" s="232"/>
      <c r="KZP21" s="232"/>
      <c r="KZQ21" s="232"/>
      <c r="KZR21" s="232"/>
      <c r="KZS21" s="232"/>
      <c r="KZT21" s="232"/>
      <c r="KZU21" s="232"/>
      <c r="KZV21" s="232"/>
      <c r="KZW21" s="232"/>
      <c r="KZX21" s="232"/>
      <c r="KZY21" s="232"/>
      <c r="KZZ21" s="232"/>
      <c r="LAA21" s="232"/>
      <c r="LAB21" s="232"/>
      <c r="LAC21" s="232"/>
      <c r="LAD21" s="232"/>
      <c r="LAE21" s="232"/>
      <c r="LAF21" s="232"/>
      <c r="LAG21" s="232"/>
      <c r="LAH21" s="232"/>
      <c r="LAI21" s="232"/>
      <c r="LAJ21" s="232"/>
      <c r="LAK21" s="232"/>
      <c r="LAL21" s="232"/>
      <c r="LAM21" s="232"/>
      <c r="LAN21" s="232"/>
      <c r="LAO21" s="232"/>
      <c r="LAP21" s="232"/>
      <c r="LAQ21" s="232"/>
      <c r="LAR21" s="232"/>
      <c r="LAS21" s="232"/>
      <c r="LAT21" s="232"/>
      <c r="LAU21" s="232"/>
      <c r="LAV21" s="232"/>
      <c r="LAW21" s="232"/>
      <c r="LAX21" s="232"/>
      <c r="LAY21" s="232"/>
      <c r="LAZ21" s="232"/>
      <c r="LBA21" s="232"/>
      <c r="LBB21" s="232"/>
      <c r="LBC21" s="232"/>
      <c r="LBD21" s="232"/>
      <c r="LBE21" s="232"/>
      <c r="LBF21" s="232"/>
      <c r="LBG21" s="232"/>
      <c r="LBH21" s="232"/>
      <c r="LBI21" s="232"/>
      <c r="LBJ21" s="232"/>
      <c r="LBK21" s="232"/>
      <c r="LBL21" s="232"/>
      <c r="LBM21" s="232"/>
      <c r="LBN21" s="232"/>
      <c r="LBO21" s="232"/>
      <c r="LBP21" s="232"/>
      <c r="LBQ21" s="232"/>
      <c r="LBR21" s="232"/>
      <c r="LBS21" s="232"/>
      <c r="LBT21" s="232"/>
      <c r="LBU21" s="232"/>
      <c r="LBV21" s="232"/>
      <c r="LBW21" s="232"/>
      <c r="LBX21" s="232"/>
      <c r="LBY21" s="232"/>
      <c r="LBZ21" s="232"/>
      <c r="LCA21" s="232"/>
      <c r="LCB21" s="232"/>
      <c r="LCC21" s="232"/>
      <c r="LCD21" s="232"/>
      <c r="LCE21" s="232"/>
      <c r="LCF21" s="232"/>
      <c r="LCG21" s="232"/>
      <c r="LCH21" s="232"/>
      <c r="LCI21" s="232"/>
      <c r="LCJ21" s="232"/>
      <c r="LCK21" s="232"/>
      <c r="LCL21" s="232"/>
      <c r="LCM21" s="232"/>
      <c r="LCN21" s="232"/>
      <c r="LCO21" s="232"/>
      <c r="LCP21" s="232"/>
      <c r="LCQ21" s="232"/>
      <c r="LCR21" s="232"/>
      <c r="LCS21" s="232"/>
      <c r="LCT21" s="232"/>
      <c r="LCU21" s="232"/>
      <c r="LCV21" s="232"/>
      <c r="LCW21" s="232"/>
      <c r="LCX21" s="232"/>
      <c r="LCY21" s="232"/>
      <c r="LCZ21" s="232"/>
      <c r="LDA21" s="232"/>
      <c r="LDB21" s="232"/>
      <c r="LDC21" s="232"/>
      <c r="LDD21" s="232"/>
      <c r="LDE21" s="232"/>
      <c r="LDF21" s="232"/>
      <c r="LDG21" s="232"/>
      <c r="LDH21" s="232"/>
      <c r="LDI21" s="232"/>
      <c r="LDJ21" s="232"/>
      <c r="LDK21" s="232"/>
      <c r="LDL21" s="232"/>
      <c r="LDM21" s="232"/>
      <c r="LDN21" s="232"/>
      <c r="LDO21" s="232"/>
      <c r="LDP21" s="232"/>
      <c r="LDQ21" s="232"/>
      <c r="LDR21" s="232"/>
      <c r="LDS21" s="232"/>
      <c r="LDT21" s="232"/>
      <c r="LDU21" s="232"/>
      <c r="LDV21" s="232"/>
      <c r="LDW21" s="232"/>
      <c r="LDX21" s="232"/>
      <c r="LDY21" s="232"/>
      <c r="LDZ21" s="232"/>
      <c r="LEA21" s="232"/>
      <c r="LEB21" s="232"/>
      <c r="LEC21" s="232"/>
      <c r="LED21" s="232"/>
      <c r="LEE21" s="232"/>
      <c r="LEF21" s="232"/>
      <c r="LEG21" s="232"/>
      <c r="LEH21" s="232"/>
      <c r="LEI21" s="232"/>
      <c r="LEJ21" s="232"/>
      <c r="LEK21" s="232"/>
      <c r="LEL21" s="232"/>
      <c r="LEM21" s="232"/>
      <c r="LEN21" s="232"/>
      <c r="LEO21" s="232"/>
      <c r="LEP21" s="232"/>
      <c r="LEQ21" s="232"/>
      <c r="LER21" s="232"/>
      <c r="LES21" s="232"/>
      <c r="LET21" s="232"/>
      <c r="LEU21" s="232"/>
      <c r="LEV21" s="232"/>
      <c r="LEW21" s="232"/>
      <c r="LEX21" s="232"/>
      <c r="LEY21" s="232"/>
      <c r="LEZ21" s="232"/>
      <c r="LFA21" s="232"/>
      <c r="LFB21" s="232"/>
      <c r="LFC21" s="232"/>
      <c r="LFD21" s="232"/>
      <c r="LFE21" s="232"/>
      <c r="LFF21" s="232"/>
      <c r="LFG21" s="232"/>
      <c r="LFH21" s="232"/>
      <c r="LFI21" s="232"/>
      <c r="LFJ21" s="232"/>
      <c r="LFK21" s="232"/>
      <c r="LFL21" s="232"/>
      <c r="LFM21" s="232"/>
      <c r="LFN21" s="232"/>
      <c r="LFO21" s="232"/>
      <c r="LFP21" s="232"/>
      <c r="LFQ21" s="232"/>
      <c r="LFR21" s="232"/>
      <c r="LFS21" s="232"/>
      <c r="LFT21" s="232"/>
      <c r="LFU21" s="232"/>
      <c r="LFV21" s="232"/>
      <c r="LFW21" s="232"/>
      <c r="LFX21" s="232"/>
      <c r="LFY21" s="232"/>
      <c r="LFZ21" s="232"/>
      <c r="LGA21" s="232"/>
      <c r="LGB21" s="232"/>
      <c r="LGC21" s="232"/>
      <c r="LGD21" s="232"/>
      <c r="LGE21" s="232"/>
      <c r="LGF21" s="232"/>
      <c r="LGG21" s="232"/>
      <c r="LGH21" s="232"/>
      <c r="LGI21" s="232"/>
      <c r="LGJ21" s="232"/>
      <c r="LGK21" s="232"/>
      <c r="LGL21" s="232"/>
      <c r="LGM21" s="232"/>
      <c r="LGN21" s="232"/>
      <c r="LGO21" s="232"/>
      <c r="LGP21" s="232"/>
      <c r="LGQ21" s="232"/>
      <c r="LGR21" s="232"/>
      <c r="LGS21" s="232"/>
      <c r="LGT21" s="232"/>
      <c r="LGU21" s="232"/>
      <c r="LGV21" s="232"/>
      <c r="LGW21" s="232"/>
      <c r="LGX21" s="232"/>
      <c r="LGY21" s="232"/>
      <c r="LGZ21" s="232"/>
      <c r="LHA21" s="232"/>
      <c r="LHB21" s="232"/>
      <c r="LHC21" s="232"/>
      <c r="LHD21" s="232"/>
      <c r="LHE21" s="232"/>
      <c r="LHF21" s="232"/>
      <c r="LHG21" s="232"/>
      <c r="LHH21" s="232"/>
      <c r="LHI21" s="232"/>
      <c r="LHJ21" s="232"/>
      <c r="LHK21" s="232"/>
      <c r="LHL21" s="232"/>
      <c r="LHM21" s="232"/>
      <c r="LHN21" s="232"/>
      <c r="LHO21" s="232"/>
      <c r="LHP21" s="232"/>
      <c r="LHQ21" s="232"/>
      <c r="LHR21" s="232"/>
      <c r="LHS21" s="232"/>
      <c r="LHT21" s="232"/>
      <c r="LHU21" s="232"/>
      <c r="LHV21" s="232"/>
      <c r="LHW21" s="232"/>
      <c r="LHX21" s="232"/>
      <c r="LHY21" s="232"/>
      <c r="LHZ21" s="232"/>
      <c r="LIA21" s="232"/>
      <c r="LIB21" s="232"/>
      <c r="LIC21" s="232"/>
      <c r="LID21" s="232"/>
      <c r="LIE21" s="232"/>
      <c r="LIF21" s="232"/>
      <c r="LIG21" s="232"/>
      <c r="LIH21" s="232"/>
      <c r="LII21" s="232"/>
      <c r="LIJ21" s="232"/>
      <c r="LIK21" s="232"/>
      <c r="LIL21" s="232"/>
      <c r="LIM21" s="232"/>
      <c r="LIN21" s="232"/>
      <c r="LIO21" s="232"/>
      <c r="LIP21" s="232"/>
      <c r="LIQ21" s="232"/>
      <c r="LIR21" s="232"/>
      <c r="LIS21" s="232"/>
      <c r="LIT21" s="232"/>
      <c r="LIU21" s="232"/>
      <c r="LIV21" s="232"/>
      <c r="LIW21" s="232"/>
      <c r="LIX21" s="232"/>
      <c r="LIY21" s="232"/>
      <c r="LIZ21" s="232"/>
      <c r="LJA21" s="232"/>
      <c r="LJB21" s="232"/>
      <c r="LJC21" s="232"/>
      <c r="LJD21" s="232"/>
      <c r="LJE21" s="232"/>
      <c r="LJF21" s="232"/>
      <c r="LJG21" s="232"/>
      <c r="LJH21" s="232"/>
      <c r="LJI21" s="232"/>
      <c r="LJJ21" s="232"/>
      <c r="LJK21" s="232"/>
      <c r="LJL21" s="232"/>
      <c r="LJM21" s="232"/>
      <c r="LJN21" s="232"/>
      <c r="LJO21" s="232"/>
      <c r="LJP21" s="232"/>
      <c r="LJQ21" s="232"/>
      <c r="LJR21" s="232"/>
      <c r="LJS21" s="232"/>
      <c r="LJT21" s="232"/>
      <c r="LJU21" s="232"/>
      <c r="LJV21" s="232"/>
      <c r="LJW21" s="232"/>
      <c r="LJX21" s="232"/>
      <c r="LJY21" s="232"/>
      <c r="LJZ21" s="232"/>
      <c r="LKA21" s="232"/>
      <c r="LKB21" s="232"/>
      <c r="LKC21" s="232"/>
      <c r="LKD21" s="232"/>
      <c r="LKE21" s="232"/>
      <c r="LKF21" s="232"/>
      <c r="LKG21" s="232"/>
      <c r="LKH21" s="232"/>
      <c r="LKI21" s="232"/>
      <c r="LKJ21" s="232"/>
      <c r="LKK21" s="232"/>
      <c r="LKL21" s="232"/>
      <c r="LKM21" s="232"/>
      <c r="LKN21" s="232"/>
      <c r="LKO21" s="232"/>
      <c r="LKP21" s="232"/>
      <c r="LKQ21" s="232"/>
      <c r="LKR21" s="232"/>
      <c r="LKS21" s="232"/>
      <c r="LKT21" s="232"/>
      <c r="LKU21" s="232"/>
      <c r="LKV21" s="232"/>
      <c r="LKW21" s="232"/>
      <c r="LKX21" s="232"/>
      <c r="LKY21" s="232"/>
      <c r="LKZ21" s="232"/>
      <c r="LLA21" s="232"/>
      <c r="LLB21" s="232"/>
      <c r="LLC21" s="232"/>
      <c r="LLD21" s="232"/>
      <c r="LLE21" s="232"/>
      <c r="LLF21" s="232"/>
      <c r="LLG21" s="232"/>
      <c r="LLH21" s="232"/>
      <c r="LLI21" s="232"/>
      <c r="LLJ21" s="232"/>
      <c r="LLK21" s="232"/>
      <c r="LLL21" s="232"/>
      <c r="LLM21" s="232"/>
      <c r="LLN21" s="232"/>
      <c r="LLO21" s="232"/>
      <c r="LLP21" s="232"/>
      <c r="LLQ21" s="232"/>
      <c r="LLR21" s="232"/>
      <c r="LLS21" s="232"/>
      <c r="LLT21" s="232"/>
      <c r="LLU21" s="232"/>
      <c r="LLV21" s="232"/>
      <c r="LLW21" s="232"/>
      <c r="LLX21" s="232"/>
      <c r="LLY21" s="232"/>
      <c r="LLZ21" s="232"/>
      <c r="LMA21" s="232"/>
      <c r="LMB21" s="232"/>
      <c r="LMC21" s="232"/>
      <c r="LMD21" s="232"/>
      <c r="LME21" s="232"/>
      <c r="LMF21" s="232"/>
      <c r="LMG21" s="232"/>
      <c r="LMH21" s="232"/>
      <c r="LMI21" s="232"/>
      <c r="LMJ21" s="232"/>
      <c r="LMK21" s="232"/>
      <c r="LML21" s="232"/>
      <c r="LMM21" s="232"/>
      <c r="LMN21" s="232"/>
      <c r="LMO21" s="232"/>
      <c r="LMP21" s="232"/>
      <c r="LMQ21" s="232"/>
      <c r="LMR21" s="232"/>
      <c r="LMS21" s="232"/>
      <c r="LMT21" s="232"/>
      <c r="LMU21" s="232"/>
      <c r="LMV21" s="232"/>
      <c r="LMW21" s="232"/>
      <c r="LMX21" s="232"/>
      <c r="LMY21" s="232"/>
      <c r="LMZ21" s="232"/>
      <c r="LNA21" s="232"/>
      <c r="LNB21" s="232"/>
      <c r="LNC21" s="232"/>
      <c r="LND21" s="232"/>
      <c r="LNE21" s="232"/>
      <c r="LNF21" s="232"/>
      <c r="LNG21" s="232"/>
      <c r="LNH21" s="232"/>
      <c r="LNI21" s="232"/>
      <c r="LNJ21" s="232"/>
      <c r="LNK21" s="232"/>
      <c r="LNL21" s="232"/>
      <c r="LNM21" s="232"/>
      <c r="LNN21" s="232"/>
      <c r="LNO21" s="232"/>
      <c r="LNP21" s="232"/>
      <c r="LNQ21" s="232"/>
      <c r="LNR21" s="232"/>
      <c r="LNS21" s="232"/>
      <c r="LNT21" s="232"/>
      <c r="LNU21" s="232"/>
      <c r="LNV21" s="232"/>
      <c r="LNW21" s="232"/>
      <c r="LNX21" s="232"/>
      <c r="LNY21" s="232"/>
      <c r="LNZ21" s="232"/>
      <c r="LOA21" s="232"/>
      <c r="LOB21" s="232"/>
      <c r="LOC21" s="232"/>
      <c r="LOD21" s="232"/>
      <c r="LOE21" s="232"/>
      <c r="LOF21" s="232"/>
      <c r="LOG21" s="232"/>
      <c r="LOH21" s="232"/>
      <c r="LOI21" s="232"/>
      <c r="LOJ21" s="232"/>
      <c r="LOK21" s="232"/>
      <c r="LOL21" s="232"/>
      <c r="LOM21" s="232"/>
      <c r="LON21" s="232"/>
      <c r="LOO21" s="232"/>
      <c r="LOP21" s="232"/>
      <c r="LOQ21" s="232"/>
      <c r="LOR21" s="232"/>
      <c r="LOS21" s="232"/>
      <c r="LOT21" s="232"/>
      <c r="LOU21" s="232"/>
      <c r="LOV21" s="232"/>
      <c r="LOW21" s="232"/>
      <c r="LOX21" s="232"/>
      <c r="LOY21" s="232"/>
      <c r="LOZ21" s="232"/>
      <c r="LPA21" s="232"/>
      <c r="LPB21" s="232"/>
      <c r="LPC21" s="232"/>
      <c r="LPD21" s="232"/>
      <c r="LPE21" s="232"/>
      <c r="LPF21" s="232"/>
      <c r="LPG21" s="232"/>
      <c r="LPH21" s="232"/>
      <c r="LPI21" s="232"/>
      <c r="LPJ21" s="232"/>
      <c r="LPK21" s="232"/>
      <c r="LPL21" s="232"/>
      <c r="LPM21" s="232"/>
      <c r="LPN21" s="232"/>
      <c r="LPO21" s="232"/>
      <c r="LPP21" s="232"/>
      <c r="LPQ21" s="232"/>
      <c r="LPR21" s="232"/>
      <c r="LPS21" s="232"/>
      <c r="LPT21" s="232"/>
      <c r="LPU21" s="232"/>
      <c r="LPV21" s="232"/>
      <c r="LPW21" s="232"/>
      <c r="LPX21" s="232"/>
      <c r="LPY21" s="232"/>
      <c r="LPZ21" s="232"/>
      <c r="LQA21" s="232"/>
      <c r="LQB21" s="232"/>
      <c r="LQC21" s="232"/>
      <c r="LQD21" s="232"/>
      <c r="LQE21" s="232"/>
      <c r="LQF21" s="232"/>
      <c r="LQG21" s="232"/>
      <c r="LQH21" s="232"/>
      <c r="LQI21" s="232"/>
      <c r="LQJ21" s="232"/>
      <c r="LQK21" s="232"/>
      <c r="LQL21" s="232"/>
      <c r="LQM21" s="232"/>
      <c r="LQN21" s="232"/>
      <c r="LQO21" s="232"/>
      <c r="LQP21" s="232"/>
      <c r="LQQ21" s="232"/>
      <c r="LQR21" s="232"/>
      <c r="LQS21" s="232"/>
      <c r="LQT21" s="232"/>
      <c r="LQU21" s="232"/>
      <c r="LQV21" s="232"/>
      <c r="LQW21" s="232"/>
      <c r="LQX21" s="232"/>
      <c r="LQY21" s="232"/>
      <c r="LQZ21" s="232"/>
      <c r="LRA21" s="232"/>
      <c r="LRB21" s="232"/>
      <c r="LRC21" s="232"/>
      <c r="LRD21" s="232"/>
      <c r="LRE21" s="232"/>
      <c r="LRF21" s="232"/>
      <c r="LRG21" s="232"/>
      <c r="LRH21" s="232"/>
      <c r="LRI21" s="232"/>
      <c r="LRJ21" s="232"/>
      <c r="LRK21" s="232"/>
      <c r="LRL21" s="232"/>
      <c r="LRM21" s="232"/>
      <c r="LRN21" s="232"/>
      <c r="LRO21" s="232"/>
      <c r="LRP21" s="232"/>
      <c r="LRQ21" s="232"/>
      <c r="LRR21" s="232"/>
      <c r="LRS21" s="232"/>
      <c r="LRT21" s="232"/>
      <c r="LRU21" s="232"/>
      <c r="LRV21" s="232"/>
      <c r="LRW21" s="232"/>
      <c r="LRX21" s="232"/>
      <c r="LRY21" s="232"/>
      <c r="LRZ21" s="232"/>
      <c r="LSA21" s="232"/>
      <c r="LSB21" s="232"/>
      <c r="LSC21" s="232"/>
      <c r="LSD21" s="232"/>
      <c r="LSE21" s="232"/>
      <c r="LSF21" s="232"/>
      <c r="LSG21" s="232"/>
      <c r="LSH21" s="232"/>
      <c r="LSI21" s="232"/>
      <c r="LSJ21" s="232"/>
      <c r="LSK21" s="232"/>
      <c r="LSL21" s="232"/>
      <c r="LSM21" s="232"/>
      <c r="LSN21" s="232"/>
      <c r="LSO21" s="232"/>
      <c r="LSP21" s="232"/>
      <c r="LSQ21" s="232"/>
      <c r="LSR21" s="232"/>
      <c r="LSS21" s="232"/>
      <c r="LST21" s="232"/>
      <c r="LSU21" s="232"/>
      <c r="LSV21" s="232"/>
      <c r="LSW21" s="232"/>
      <c r="LSX21" s="232"/>
      <c r="LSY21" s="232"/>
      <c r="LSZ21" s="232"/>
      <c r="LTA21" s="232"/>
      <c r="LTB21" s="232"/>
      <c r="LTC21" s="232"/>
      <c r="LTD21" s="232"/>
      <c r="LTE21" s="232"/>
      <c r="LTF21" s="232"/>
      <c r="LTG21" s="232"/>
      <c r="LTH21" s="232"/>
      <c r="LTI21" s="232"/>
      <c r="LTJ21" s="232"/>
      <c r="LTK21" s="232"/>
      <c r="LTL21" s="232"/>
      <c r="LTM21" s="232"/>
      <c r="LTN21" s="232"/>
      <c r="LTO21" s="232"/>
      <c r="LTP21" s="232"/>
      <c r="LTQ21" s="232"/>
      <c r="LTR21" s="232"/>
      <c r="LTS21" s="232"/>
      <c r="LTT21" s="232"/>
      <c r="LTU21" s="232"/>
      <c r="LTV21" s="232"/>
      <c r="LTW21" s="232"/>
      <c r="LTX21" s="232"/>
      <c r="LTY21" s="232"/>
      <c r="LTZ21" s="232"/>
      <c r="LUA21" s="232"/>
      <c r="LUB21" s="232"/>
      <c r="LUC21" s="232"/>
      <c r="LUD21" s="232"/>
      <c r="LUE21" s="232"/>
      <c r="LUF21" s="232"/>
      <c r="LUG21" s="232"/>
      <c r="LUH21" s="232"/>
      <c r="LUI21" s="232"/>
      <c r="LUJ21" s="232"/>
      <c r="LUK21" s="232"/>
      <c r="LUL21" s="232"/>
      <c r="LUM21" s="232"/>
      <c r="LUN21" s="232"/>
      <c r="LUO21" s="232"/>
      <c r="LUP21" s="232"/>
      <c r="LUQ21" s="232"/>
      <c r="LUR21" s="232"/>
      <c r="LUS21" s="232"/>
      <c r="LUT21" s="232"/>
      <c r="LUU21" s="232"/>
      <c r="LUV21" s="232"/>
      <c r="LUW21" s="232"/>
      <c r="LUX21" s="232"/>
      <c r="LUY21" s="232"/>
      <c r="LUZ21" s="232"/>
      <c r="LVA21" s="232"/>
      <c r="LVB21" s="232"/>
      <c r="LVC21" s="232"/>
      <c r="LVD21" s="232"/>
      <c r="LVE21" s="232"/>
      <c r="LVF21" s="232"/>
      <c r="LVG21" s="232"/>
      <c r="LVH21" s="232"/>
      <c r="LVI21" s="232"/>
      <c r="LVJ21" s="232"/>
      <c r="LVK21" s="232"/>
      <c r="LVL21" s="232"/>
      <c r="LVM21" s="232"/>
      <c r="LVN21" s="232"/>
      <c r="LVO21" s="232"/>
      <c r="LVP21" s="232"/>
      <c r="LVQ21" s="232"/>
      <c r="LVR21" s="232"/>
      <c r="LVS21" s="232"/>
      <c r="LVT21" s="232"/>
      <c r="LVU21" s="232"/>
      <c r="LVV21" s="232"/>
      <c r="LVW21" s="232"/>
      <c r="LVX21" s="232"/>
      <c r="LVY21" s="232"/>
      <c r="LVZ21" s="232"/>
      <c r="LWA21" s="232"/>
      <c r="LWB21" s="232"/>
      <c r="LWC21" s="232"/>
      <c r="LWD21" s="232"/>
      <c r="LWE21" s="232"/>
      <c r="LWF21" s="232"/>
      <c r="LWG21" s="232"/>
      <c r="LWH21" s="232"/>
      <c r="LWI21" s="232"/>
      <c r="LWJ21" s="232"/>
      <c r="LWK21" s="232"/>
      <c r="LWL21" s="232"/>
      <c r="LWM21" s="232"/>
      <c r="LWN21" s="232"/>
      <c r="LWO21" s="232"/>
      <c r="LWP21" s="232"/>
      <c r="LWQ21" s="232"/>
      <c r="LWR21" s="232"/>
      <c r="LWS21" s="232"/>
      <c r="LWT21" s="232"/>
      <c r="LWU21" s="232"/>
      <c r="LWV21" s="232"/>
      <c r="LWW21" s="232"/>
      <c r="LWX21" s="232"/>
      <c r="LWY21" s="232"/>
      <c r="LWZ21" s="232"/>
      <c r="LXA21" s="232"/>
      <c r="LXB21" s="232"/>
      <c r="LXC21" s="232"/>
      <c r="LXD21" s="232"/>
      <c r="LXE21" s="232"/>
      <c r="LXF21" s="232"/>
      <c r="LXG21" s="232"/>
      <c r="LXH21" s="232"/>
      <c r="LXI21" s="232"/>
      <c r="LXJ21" s="232"/>
      <c r="LXK21" s="232"/>
      <c r="LXL21" s="232"/>
      <c r="LXM21" s="232"/>
      <c r="LXN21" s="232"/>
      <c r="LXO21" s="232"/>
      <c r="LXP21" s="232"/>
      <c r="LXQ21" s="232"/>
      <c r="LXR21" s="232"/>
      <c r="LXS21" s="232"/>
      <c r="LXT21" s="232"/>
      <c r="LXU21" s="232"/>
      <c r="LXV21" s="232"/>
      <c r="LXW21" s="232"/>
      <c r="LXX21" s="232"/>
      <c r="LXY21" s="232"/>
      <c r="LXZ21" s="232"/>
      <c r="LYA21" s="232"/>
      <c r="LYB21" s="232"/>
      <c r="LYC21" s="232"/>
      <c r="LYD21" s="232"/>
      <c r="LYE21" s="232"/>
      <c r="LYF21" s="232"/>
      <c r="LYG21" s="232"/>
      <c r="LYH21" s="232"/>
      <c r="LYI21" s="232"/>
      <c r="LYJ21" s="232"/>
      <c r="LYK21" s="232"/>
      <c r="LYL21" s="232"/>
      <c r="LYM21" s="232"/>
      <c r="LYN21" s="232"/>
      <c r="LYO21" s="232"/>
      <c r="LYP21" s="232"/>
      <c r="LYQ21" s="232"/>
      <c r="LYR21" s="232"/>
      <c r="LYS21" s="232"/>
      <c r="LYT21" s="232"/>
      <c r="LYU21" s="232"/>
      <c r="LYV21" s="232"/>
      <c r="LYW21" s="232"/>
      <c r="LYX21" s="232"/>
      <c r="LYY21" s="232"/>
      <c r="LYZ21" s="232"/>
      <c r="LZA21" s="232"/>
      <c r="LZB21" s="232"/>
      <c r="LZC21" s="232"/>
      <c r="LZD21" s="232"/>
      <c r="LZE21" s="232"/>
      <c r="LZF21" s="232"/>
      <c r="LZG21" s="232"/>
      <c r="LZH21" s="232"/>
      <c r="LZI21" s="232"/>
      <c r="LZJ21" s="232"/>
      <c r="LZK21" s="232"/>
      <c r="LZL21" s="232"/>
      <c r="LZM21" s="232"/>
      <c r="LZN21" s="232"/>
      <c r="LZO21" s="232"/>
      <c r="LZP21" s="232"/>
      <c r="LZQ21" s="232"/>
      <c r="LZR21" s="232"/>
      <c r="LZS21" s="232"/>
      <c r="LZT21" s="232"/>
      <c r="LZU21" s="232"/>
      <c r="LZV21" s="232"/>
      <c r="LZW21" s="232"/>
      <c r="LZX21" s="232"/>
      <c r="LZY21" s="232"/>
      <c r="LZZ21" s="232"/>
      <c r="MAA21" s="232"/>
      <c r="MAB21" s="232"/>
      <c r="MAC21" s="232"/>
      <c r="MAD21" s="232"/>
      <c r="MAE21" s="232"/>
      <c r="MAF21" s="232"/>
      <c r="MAG21" s="232"/>
      <c r="MAH21" s="232"/>
      <c r="MAI21" s="232"/>
      <c r="MAJ21" s="232"/>
      <c r="MAK21" s="232"/>
      <c r="MAL21" s="232"/>
      <c r="MAM21" s="232"/>
      <c r="MAN21" s="232"/>
      <c r="MAO21" s="232"/>
      <c r="MAP21" s="232"/>
      <c r="MAQ21" s="232"/>
      <c r="MAR21" s="232"/>
      <c r="MAS21" s="232"/>
      <c r="MAT21" s="232"/>
      <c r="MAU21" s="232"/>
      <c r="MAV21" s="232"/>
      <c r="MAW21" s="232"/>
      <c r="MAX21" s="232"/>
      <c r="MAY21" s="232"/>
      <c r="MAZ21" s="232"/>
      <c r="MBA21" s="232"/>
      <c r="MBB21" s="232"/>
      <c r="MBC21" s="232"/>
      <c r="MBD21" s="232"/>
      <c r="MBE21" s="232"/>
      <c r="MBF21" s="232"/>
      <c r="MBG21" s="232"/>
      <c r="MBH21" s="232"/>
      <c r="MBI21" s="232"/>
      <c r="MBJ21" s="232"/>
      <c r="MBK21" s="232"/>
      <c r="MBL21" s="232"/>
      <c r="MBM21" s="232"/>
      <c r="MBN21" s="232"/>
      <c r="MBO21" s="232"/>
      <c r="MBP21" s="232"/>
      <c r="MBQ21" s="232"/>
      <c r="MBR21" s="232"/>
      <c r="MBS21" s="232"/>
      <c r="MBT21" s="232"/>
      <c r="MBU21" s="232"/>
      <c r="MBV21" s="232"/>
      <c r="MBW21" s="232"/>
      <c r="MBX21" s="232"/>
      <c r="MBY21" s="232"/>
      <c r="MBZ21" s="232"/>
      <c r="MCA21" s="232"/>
      <c r="MCB21" s="232"/>
      <c r="MCC21" s="232"/>
      <c r="MCD21" s="232"/>
      <c r="MCE21" s="232"/>
      <c r="MCF21" s="232"/>
      <c r="MCG21" s="232"/>
      <c r="MCH21" s="232"/>
      <c r="MCI21" s="232"/>
      <c r="MCJ21" s="232"/>
      <c r="MCK21" s="232"/>
      <c r="MCL21" s="232"/>
      <c r="MCM21" s="232"/>
      <c r="MCN21" s="232"/>
      <c r="MCO21" s="232"/>
      <c r="MCP21" s="232"/>
      <c r="MCQ21" s="232"/>
      <c r="MCR21" s="232"/>
      <c r="MCS21" s="232"/>
      <c r="MCT21" s="232"/>
      <c r="MCU21" s="232"/>
      <c r="MCV21" s="232"/>
      <c r="MCW21" s="232"/>
      <c r="MCX21" s="232"/>
      <c r="MCY21" s="232"/>
      <c r="MCZ21" s="232"/>
      <c r="MDA21" s="232"/>
      <c r="MDB21" s="232"/>
      <c r="MDC21" s="232"/>
      <c r="MDD21" s="232"/>
      <c r="MDE21" s="232"/>
      <c r="MDF21" s="232"/>
      <c r="MDG21" s="232"/>
      <c r="MDH21" s="232"/>
      <c r="MDI21" s="232"/>
      <c r="MDJ21" s="232"/>
      <c r="MDK21" s="232"/>
      <c r="MDL21" s="232"/>
      <c r="MDM21" s="232"/>
      <c r="MDN21" s="232"/>
      <c r="MDO21" s="232"/>
      <c r="MDP21" s="232"/>
      <c r="MDQ21" s="232"/>
      <c r="MDR21" s="232"/>
      <c r="MDS21" s="232"/>
      <c r="MDT21" s="232"/>
      <c r="MDU21" s="232"/>
      <c r="MDV21" s="232"/>
      <c r="MDW21" s="232"/>
      <c r="MDX21" s="232"/>
      <c r="MDY21" s="232"/>
      <c r="MDZ21" s="232"/>
      <c r="MEA21" s="232"/>
      <c r="MEB21" s="232"/>
      <c r="MEC21" s="232"/>
      <c r="MED21" s="232"/>
      <c r="MEE21" s="232"/>
      <c r="MEF21" s="232"/>
      <c r="MEG21" s="232"/>
      <c r="MEH21" s="232"/>
      <c r="MEI21" s="232"/>
      <c r="MEJ21" s="232"/>
      <c r="MEK21" s="232"/>
      <c r="MEL21" s="232"/>
      <c r="MEM21" s="232"/>
      <c r="MEN21" s="232"/>
      <c r="MEO21" s="232"/>
      <c r="MEP21" s="232"/>
      <c r="MEQ21" s="232"/>
      <c r="MER21" s="232"/>
      <c r="MES21" s="232"/>
      <c r="MET21" s="232"/>
      <c r="MEU21" s="232"/>
      <c r="MEV21" s="232"/>
      <c r="MEW21" s="232"/>
      <c r="MEX21" s="232"/>
      <c r="MEY21" s="232"/>
      <c r="MEZ21" s="232"/>
      <c r="MFA21" s="232"/>
      <c r="MFB21" s="232"/>
      <c r="MFC21" s="232"/>
      <c r="MFD21" s="232"/>
      <c r="MFE21" s="232"/>
      <c r="MFF21" s="232"/>
      <c r="MFG21" s="232"/>
      <c r="MFH21" s="232"/>
      <c r="MFI21" s="232"/>
      <c r="MFJ21" s="232"/>
      <c r="MFK21" s="232"/>
      <c r="MFL21" s="232"/>
      <c r="MFM21" s="232"/>
      <c r="MFN21" s="232"/>
      <c r="MFO21" s="232"/>
      <c r="MFP21" s="232"/>
      <c r="MFQ21" s="232"/>
      <c r="MFR21" s="232"/>
      <c r="MFS21" s="232"/>
      <c r="MFT21" s="232"/>
      <c r="MFU21" s="232"/>
      <c r="MFV21" s="232"/>
      <c r="MFW21" s="232"/>
      <c r="MFX21" s="232"/>
      <c r="MFY21" s="232"/>
      <c r="MFZ21" s="232"/>
      <c r="MGA21" s="232"/>
      <c r="MGB21" s="232"/>
      <c r="MGC21" s="232"/>
      <c r="MGD21" s="232"/>
      <c r="MGE21" s="232"/>
      <c r="MGF21" s="232"/>
      <c r="MGG21" s="232"/>
      <c r="MGH21" s="232"/>
      <c r="MGI21" s="232"/>
      <c r="MGJ21" s="232"/>
      <c r="MGK21" s="232"/>
      <c r="MGL21" s="232"/>
      <c r="MGM21" s="232"/>
      <c r="MGN21" s="232"/>
      <c r="MGO21" s="232"/>
      <c r="MGP21" s="232"/>
      <c r="MGQ21" s="232"/>
      <c r="MGR21" s="232"/>
      <c r="MGS21" s="232"/>
      <c r="MGT21" s="232"/>
      <c r="MGU21" s="232"/>
      <c r="MGV21" s="232"/>
      <c r="MGW21" s="232"/>
      <c r="MGX21" s="232"/>
      <c r="MGY21" s="232"/>
      <c r="MGZ21" s="232"/>
      <c r="MHA21" s="232"/>
      <c r="MHB21" s="232"/>
      <c r="MHC21" s="232"/>
      <c r="MHD21" s="232"/>
      <c r="MHE21" s="232"/>
      <c r="MHF21" s="232"/>
      <c r="MHG21" s="232"/>
      <c r="MHH21" s="232"/>
      <c r="MHI21" s="232"/>
      <c r="MHJ21" s="232"/>
      <c r="MHK21" s="232"/>
      <c r="MHL21" s="232"/>
      <c r="MHM21" s="232"/>
      <c r="MHN21" s="232"/>
      <c r="MHO21" s="232"/>
      <c r="MHP21" s="232"/>
      <c r="MHQ21" s="232"/>
      <c r="MHR21" s="232"/>
      <c r="MHS21" s="232"/>
      <c r="MHT21" s="232"/>
      <c r="MHU21" s="232"/>
      <c r="MHV21" s="232"/>
      <c r="MHW21" s="232"/>
      <c r="MHX21" s="232"/>
      <c r="MHY21" s="232"/>
      <c r="MHZ21" s="232"/>
      <c r="MIA21" s="232"/>
      <c r="MIB21" s="232"/>
      <c r="MIC21" s="232"/>
      <c r="MID21" s="232"/>
      <c r="MIE21" s="232"/>
      <c r="MIF21" s="232"/>
      <c r="MIG21" s="232"/>
      <c r="MIH21" s="232"/>
      <c r="MII21" s="232"/>
      <c r="MIJ21" s="232"/>
      <c r="MIK21" s="232"/>
      <c r="MIL21" s="232"/>
      <c r="MIM21" s="232"/>
      <c r="MIN21" s="232"/>
      <c r="MIO21" s="232"/>
      <c r="MIP21" s="232"/>
      <c r="MIQ21" s="232"/>
      <c r="MIR21" s="232"/>
      <c r="MIS21" s="232"/>
      <c r="MIT21" s="232"/>
      <c r="MIU21" s="232"/>
      <c r="MIV21" s="232"/>
      <c r="MIW21" s="232"/>
      <c r="MIX21" s="232"/>
      <c r="MIY21" s="232"/>
      <c r="MIZ21" s="232"/>
      <c r="MJA21" s="232"/>
      <c r="MJB21" s="232"/>
      <c r="MJC21" s="232"/>
      <c r="MJD21" s="232"/>
      <c r="MJE21" s="232"/>
      <c r="MJF21" s="232"/>
      <c r="MJG21" s="232"/>
      <c r="MJH21" s="232"/>
      <c r="MJI21" s="232"/>
      <c r="MJJ21" s="232"/>
      <c r="MJK21" s="232"/>
      <c r="MJL21" s="232"/>
      <c r="MJM21" s="232"/>
      <c r="MJN21" s="232"/>
      <c r="MJO21" s="232"/>
      <c r="MJP21" s="232"/>
      <c r="MJQ21" s="232"/>
      <c r="MJR21" s="232"/>
      <c r="MJS21" s="232"/>
      <c r="MJT21" s="232"/>
      <c r="MJU21" s="232"/>
      <c r="MJV21" s="232"/>
      <c r="MJW21" s="232"/>
      <c r="MJX21" s="232"/>
      <c r="MJY21" s="232"/>
      <c r="MJZ21" s="232"/>
      <c r="MKA21" s="232"/>
      <c r="MKB21" s="232"/>
      <c r="MKC21" s="232"/>
      <c r="MKD21" s="232"/>
      <c r="MKE21" s="232"/>
      <c r="MKF21" s="232"/>
      <c r="MKG21" s="232"/>
      <c r="MKH21" s="232"/>
      <c r="MKI21" s="232"/>
      <c r="MKJ21" s="232"/>
      <c r="MKK21" s="232"/>
      <c r="MKL21" s="232"/>
      <c r="MKM21" s="232"/>
      <c r="MKN21" s="232"/>
      <c r="MKO21" s="232"/>
      <c r="MKP21" s="232"/>
      <c r="MKQ21" s="232"/>
      <c r="MKR21" s="232"/>
      <c r="MKS21" s="232"/>
      <c r="MKT21" s="232"/>
      <c r="MKU21" s="232"/>
      <c r="MKV21" s="232"/>
      <c r="MKW21" s="232"/>
      <c r="MKX21" s="232"/>
      <c r="MKY21" s="232"/>
      <c r="MKZ21" s="232"/>
      <c r="MLA21" s="232"/>
      <c r="MLB21" s="232"/>
      <c r="MLC21" s="232"/>
      <c r="MLD21" s="232"/>
      <c r="MLE21" s="232"/>
      <c r="MLF21" s="232"/>
      <c r="MLG21" s="232"/>
      <c r="MLH21" s="232"/>
      <c r="MLI21" s="232"/>
      <c r="MLJ21" s="232"/>
      <c r="MLK21" s="232"/>
      <c r="MLL21" s="232"/>
      <c r="MLM21" s="232"/>
      <c r="MLN21" s="232"/>
      <c r="MLO21" s="232"/>
      <c r="MLP21" s="232"/>
      <c r="MLQ21" s="232"/>
      <c r="MLR21" s="232"/>
      <c r="MLS21" s="232"/>
      <c r="MLT21" s="232"/>
      <c r="MLU21" s="232"/>
      <c r="MLV21" s="232"/>
      <c r="MLW21" s="232"/>
      <c r="MLX21" s="232"/>
      <c r="MLY21" s="232"/>
      <c r="MLZ21" s="232"/>
      <c r="MMA21" s="232"/>
      <c r="MMB21" s="232"/>
      <c r="MMC21" s="232"/>
      <c r="MMD21" s="232"/>
      <c r="MME21" s="232"/>
      <c r="MMF21" s="232"/>
      <c r="MMG21" s="232"/>
      <c r="MMH21" s="232"/>
      <c r="MMI21" s="232"/>
      <c r="MMJ21" s="232"/>
      <c r="MMK21" s="232"/>
      <c r="MML21" s="232"/>
      <c r="MMM21" s="232"/>
      <c r="MMN21" s="232"/>
      <c r="MMO21" s="232"/>
      <c r="MMP21" s="232"/>
      <c r="MMQ21" s="232"/>
      <c r="MMR21" s="232"/>
      <c r="MMS21" s="232"/>
      <c r="MMT21" s="232"/>
      <c r="MMU21" s="232"/>
      <c r="MMV21" s="232"/>
      <c r="MMW21" s="232"/>
      <c r="MMX21" s="232"/>
      <c r="MMY21" s="232"/>
      <c r="MMZ21" s="232"/>
      <c r="MNA21" s="232"/>
      <c r="MNB21" s="232"/>
      <c r="MNC21" s="232"/>
      <c r="MND21" s="232"/>
      <c r="MNE21" s="232"/>
      <c r="MNF21" s="232"/>
      <c r="MNG21" s="232"/>
      <c r="MNH21" s="232"/>
      <c r="MNI21" s="232"/>
      <c r="MNJ21" s="232"/>
      <c r="MNK21" s="232"/>
      <c r="MNL21" s="232"/>
      <c r="MNM21" s="232"/>
      <c r="MNN21" s="232"/>
      <c r="MNO21" s="232"/>
      <c r="MNP21" s="232"/>
      <c r="MNQ21" s="232"/>
      <c r="MNR21" s="232"/>
      <c r="MNS21" s="232"/>
      <c r="MNT21" s="232"/>
      <c r="MNU21" s="232"/>
      <c r="MNV21" s="232"/>
      <c r="MNW21" s="232"/>
      <c r="MNX21" s="232"/>
      <c r="MNY21" s="232"/>
      <c r="MNZ21" s="232"/>
      <c r="MOA21" s="232"/>
      <c r="MOB21" s="232"/>
      <c r="MOC21" s="232"/>
      <c r="MOD21" s="232"/>
      <c r="MOE21" s="232"/>
      <c r="MOF21" s="232"/>
      <c r="MOG21" s="232"/>
      <c r="MOH21" s="232"/>
      <c r="MOI21" s="232"/>
      <c r="MOJ21" s="232"/>
      <c r="MOK21" s="232"/>
      <c r="MOL21" s="232"/>
      <c r="MOM21" s="232"/>
      <c r="MON21" s="232"/>
      <c r="MOO21" s="232"/>
      <c r="MOP21" s="232"/>
      <c r="MOQ21" s="232"/>
      <c r="MOR21" s="232"/>
      <c r="MOS21" s="232"/>
      <c r="MOT21" s="232"/>
      <c r="MOU21" s="232"/>
      <c r="MOV21" s="232"/>
      <c r="MOW21" s="232"/>
      <c r="MOX21" s="232"/>
      <c r="MOY21" s="232"/>
      <c r="MOZ21" s="232"/>
      <c r="MPA21" s="232"/>
      <c r="MPB21" s="232"/>
      <c r="MPC21" s="232"/>
      <c r="MPD21" s="232"/>
      <c r="MPE21" s="232"/>
      <c r="MPF21" s="232"/>
      <c r="MPG21" s="232"/>
      <c r="MPH21" s="232"/>
      <c r="MPI21" s="232"/>
      <c r="MPJ21" s="232"/>
      <c r="MPK21" s="232"/>
      <c r="MPL21" s="232"/>
      <c r="MPM21" s="232"/>
      <c r="MPN21" s="232"/>
      <c r="MPO21" s="232"/>
      <c r="MPP21" s="232"/>
      <c r="MPQ21" s="232"/>
      <c r="MPR21" s="232"/>
      <c r="MPS21" s="232"/>
      <c r="MPT21" s="232"/>
      <c r="MPU21" s="232"/>
      <c r="MPV21" s="232"/>
      <c r="MPW21" s="232"/>
      <c r="MPX21" s="232"/>
      <c r="MPY21" s="232"/>
      <c r="MPZ21" s="232"/>
      <c r="MQA21" s="232"/>
      <c r="MQB21" s="232"/>
      <c r="MQC21" s="232"/>
      <c r="MQD21" s="232"/>
      <c r="MQE21" s="232"/>
      <c r="MQF21" s="232"/>
      <c r="MQG21" s="232"/>
      <c r="MQH21" s="232"/>
      <c r="MQI21" s="232"/>
      <c r="MQJ21" s="232"/>
      <c r="MQK21" s="232"/>
      <c r="MQL21" s="232"/>
      <c r="MQM21" s="232"/>
      <c r="MQN21" s="232"/>
      <c r="MQO21" s="232"/>
      <c r="MQP21" s="232"/>
      <c r="MQQ21" s="232"/>
      <c r="MQR21" s="232"/>
      <c r="MQS21" s="232"/>
      <c r="MQT21" s="232"/>
      <c r="MQU21" s="232"/>
      <c r="MQV21" s="232"/>
      <c r="MQW21" s="232"/>
      <c r="MQX21" s="232"/>
      <c r="MQY21" s="232"/>
      <c r="MQZ21" s="232"/>
      <c r="MRA21" s="232"/>
      <c r="MRB21" s="232"/>
      <c r="MRC21" s="232"/>
      <c r="MRD21" s="232"/>
      <c r="MRE21" s="232"/>
      <c r="MRF21" s="232"/>
      <c r="MRG21" s="232"/>
      <c r="MRH21" s="232"/>
      <c r="MRI21" s="232"/>
      <c r="MRJ21" s="232"/>
      <c r="MRK21" s="232"/>
      <c r="MRL21" s="232"/>
      <c r="MRM21" s="232"/>
      <c r="MRN21" s="232"/>
      <c r="MRO21" s="232"/>
      <c r="MRP21" s="232"/>
      <c r="MRQ21" s="232"/>
      <c r="MRR21" s="232"/>
      <c r="MRS21" s="232"/>
      <c r="MRT21" s="232"/>
      <c r="MRU21" s="232"/>
      <c r="MRV21" s="232"/>
      <c r="MRW21" s="232"/>
      <c r="MRX21" s="232"/>
      <c r="MRY21" s="232"/>
      <c r="MRZ21" s="232"/>
      <c r="MSA21" s="232"/>
      <c r="MSB21" s="232"/>
      <c r="MSC21" s="232"/>
      <c r="MSD21" s="232"/>
      <c r="MSE21" s="232"/>
      <c r="MSF21" s="232"/>
      <c r="MSG21" s="232"/>
      <c r="MSH21" s="232"/>
      <c r="MSI21" s="232"/>
      <c r="MSJ21" s="232"/>
      <c r="MSK21" s="232"/>
      <c r="MSL21" s="232"/>
      <c r="MSM21" s="232"/>
      <c r="MSN21" s="232"/>
      <c r="MSO21" s="232"/>
      <c r="MSP21" s="232"/>
      <c r="MSQ21" s="232"/>
      <c r="MSR21" s="232"/>
      <c r="MSS21" s="232"/>
      <c r="MST21" s="232"/>
      <c r="MSU21" s="232"/>
      <c r="MSV21" s="232"/>
      <c r="MSW21" s="232"/>
      <c r="MSX21" s="232"/>
      <c r="MSY21" s="232"/>
      <c r="MSZ21" s="232"/>
      <c r="MTA21" s="232"/>
      <c r="MTB21" s="232"/>
      <c r="MTC21" s="232"/>
      <c r="MTD21" s="232"/>
      <c r="MTE21" s="232"/>
      <c r="MTF21" s="232"/>
      <c r="MTG21" s="232"/>
      <c r="MTH21" s="232"/>
      <c r="MTI21" s="232"/>
      <c r="MTJ21" s="232"/>
      <c r="MTK21" s="232"/>
      <c r="MTL21" s="232"/>
      <c r="MTM21" s="232"/>
      <c r="MTN21" s="232"/>
      <c r="MTO21" s="232"/>
      <c r="MTP21" s="232"/>
      <c r="MTQ21" s="232"/>
      <c r="MTR21" s="232"/>
      <c r="MTS21" s="232"/>
      <c r="MTT21" s="232"/>
      <c r="MTU21" s="232"/>
      <c r="MTV21" s="232"/>
      <c r="MTW21" s="232"/>
      <c r="MTX21" s="232"/>
      <c r="MTY21" s="232"/>
      <c r="MTZ21" s="232"/>
      <c r="MUA21" s="232"/>
      <c r="MUB21" s="232"/>
      <c r="MUC21" s="232"/>
      <c r="MUD21" s="232"/>
      <c r="MUE21" s="232"/>
      <c r="MUF21" s="232"/>
      <c r="MUG21" s="232"/>
      <c r="MUH21" s="232"/>
      <c r="MUI21" s="232"/>
      <c r="MUJ21" s="232"/>
      <c r="MUK21" s="232"/>
      <c r="MUL21" s="232"/>
      <c r="MUM21" s="232"/>
      <c r="MUN21" s="232"/>
      <c r="MUO21" s="232"/>
      <c r="MUP21" s="232"/>
      <c r="MUQ21" s="232"/>
      <c r="MUR21" s="232"/>
      <c r="MUS21" s="232"/>
      <c r="MUT21" s="232"/>
      <c r="MUU21" s="232"/>
      <c r="MUV21" s="232"/>
      <c r="MUW21" s="232"/>
      <c r="MUX21" s="232"/>
      <c r="MUY21" s="232"/>
      <c r="MUZ21" s="232"/>
      <c r="MVA21" s="232"/>
      <c r="MVB21" s="232"/>
      <c r="MVC21" s="232"/>
      <c r="MVD21" s="232"/>
      <c r="MVE21" s="232"/>
      <c r="MVF21" s="232"/>
      <c r="MVG21" s="232"/>
      <c r="MVH21" s="232"/>
      <c r="MVI21" s="232"/>
      <c r="MVJ21" s="232"/>
      <c r="MVK21" s="232"/>
      <c r="MVL21" s="232"/>
      <c r="MVM21" s="232"/>
      <c r="MVN21" s="232"/>
      <c r="MVO21" s="232"/>
      <c r="MVP21" s="232"/>
      <c r="MVQ21" s="232"/>
      <c r="MVR21" s="232"/>
      <c r="MVS21" s="232"/>
      <c r="MVT21" s="232"/>
      <c r="MVU21" s="232"/>
      <c r="MVV21" s="232"/>
      <c r="MVW21" s="232"/>
      <c r="MVX21" s="232"/>
      <c r="MVY21" s="232"/>
      <c r="MVZ21" s="232"/>
      <c r="MWA21" s="232"/>
      <c r="MWB21" s="232"/>
      <c r="MWC21" s="232"/>
      <c r="MWD21" s="232"/>
      <c r="MWE21" s="232"/>
      <c r="MWF21" s="232"/>
      <c r="MWG21" s="232"/>
      <c r="MWH21" s="232"/>
      <c r="MWI21" s="232"/>
      <c r="MWJ21" s="232"/>
      <c r="MWK21" s="232"/>
      <c r="MWL21" s="232"/>
      <c r="MWM21" s="232"/>
      <c r="MWN21" s="232"/>
      <c r="MWO21" s="232"/>
      <c r="MWP21" s="232"/>
      <c r="MWQ21" s="232"/>
      <c r="MWR21" s="232"/>
      <c r="MWS21" s="232"/>
      <c r="MWT21" s="232"/>
      <c r="MWU21" s="232"/>
      <c r="MWV21" s="232"/>
      <c r="MWW21" s="232"/>
      <c r="MWX21" s="232"/>
      <c r="MWY21" s="232"/>
      <c r="MWZ21" s="232"/>
      <c r="MXA21" s="232"/>
      <c r="MXB21" s="232"/>
      <c r="MXC21" s="232"/>
      <c r="MXD21" s="232"/>
      <c r="MXE21" s="232"/>
      <c r="MXF21" s="232"/>
      <c r="MXG21" s="232"/>
      <c r="MXH21" s="232"/>
      <c r="MXI21" s="232"/>
      <c r="MXJ21" s="232"/>
      <c r="MXK21" s="232"/>
      <c r="MXL21" s="232"/>
      <c r="MXM21" s="232"/>
      <c r="MXN21" s="232"/>
      <c r="MXO21" s="232"/>
      <c r="MXP21" s="232"/>
      <c r="MXQ21" s="232"/>
      <c r="MXR21" s="232"/>
      <c r="MXS21" s="232"/>
      <c r="MXT21" s="232"/>
      <c r="MXU21" s="232"/>
      <c r="MXV21" s="232"/>
      <c r="MXW21" s="232"/>
      <c r="MXX21" s="232"/>
      <c r="MXY21" s="232"/>
      <c r="MXZ21" s="232"/>
      <c r="MYA21" s="232"/>
      <c r="MYB21" s="232"/>
      <c r="MYC21" s="232"/>
      <c r="MYD21" s="232"/>
      <c r="MYE21" s="232"/>
      <c r="MYF21" s="232"/>
      <c r="MYG21" s="232"/>
      <c r="MYH21" s="232"/>
      <c r="MYI21" s="232"/>
      <c r="MYJ21" s="232"/>
      <c r="MYK21" s="232"/>
      <c r="MYL21" s="232"/>
      <c r="MYM21" s="232"/>
      <c r="MYN21" s="232"/>
      <c r="MYO21" s="232"/>
      <c r="MYP21" s="232"/>
      <c r="MYQ21" s="232"/>
      <c r="MYR21" s="232"/>
      <c r="MYS21" s="232"/>
      <c r="MYT21" s="232"/>
      <c r="MYU21" s="232"/>
      <c r="MYV21" s="232"/>
      <c r="MYW21" s="232"/>
      <c r="MYX21" s="232"/>
      <c r="MYY21" s="232"/>
      <c r="MYZ21" s="232"/>
      <c r="MZA21" s="232"/>
      <c r="MZB21" s="232"/>
      <c r="MZC21" s="232"/>
      <c r="MZD21" s="232"/>
      <c r="MZE21" s="232"/>
      <c r="MZF21" s="232"/>
      <c r="MZG21" s="232"/>
      <c r="MZH21" s="232"/>
      <c r="MZI21" s="232"/>
      <c r="MZJ21" s="232"/>
      <c r="MZK21" s="232"/>
      <c r="MZL21" s="232"/>
      <c r="MZM21" s="232"/>
      <c r="MZN21" s="232"/>
      <c r="MZO21" s="232"/>
      <c r="MZP21" s="232"/>
      <c r="MZQ21" s="232"/>
      <c r="MZR21" s="232"/>
      <c r="MZS21" s="232"/>
      <c r="MZT21" s="232"/>
      <c r="MZU21" s="232"/>
      <c r="MZV21" s="232"/>
      <c r="MZW21" s="232"/>
      <c r="MZX21" s="232"/>
      <c r="MZY21" s="232"/>
      <c r="MZZ21" s="232"/>
      <c r="NAA21" s="232"/>
      <c r="NAB21" s="232"/>
      <c r="NAC21" s="232"/>
      <c r="NAD21" s="232"/>
      <c r="NAE21" s="232"/>
      <c r="NAF21" s="232"/>
      <c r="NAG21" s="232"/>
      <c r="NAH21" s="232"/>
      <c r="NAI21" s="232"/>
      <c r="NAJ21" s="232"/>
      <c r="NAK21" s="232"/>
      <c r="NAL21" s="232"/>
      <c r="NAM21" s="232"/>
      <c r="NAN21" s="232"/>
      <c r="NAO21" s="232"/>
      <c r="NAP21" s="232"/>
      <c r="NAQ21" s="232"/>
      <c r="NAR21" s="232"/>
      <c r="NAS21" s="232"/>
      <c r="NAT21" s="232"/>
      <c r="NAU21" s="232"/>
      <c r="NAV21" s="232"/>
      <c r="NAW21" s="232"/>
      <c r="NAX21" s="232"/>
      <c r="NAY21" s="232"/>
      <c r="NAZ21" s="232"/>
      <c r="NBA21" s="232"/>
      <c r="NBB21" s="232"/>
      <c r="NBC21" s="232"/>
      <c r="NBD21" s="232"/>
      <c r="NBE21" s="232"/>
      <c r="NBF21" s="232"/>
      <c r="NBG21" s="232"/>
      <c r="NBH21" s="232"/>
      <c r="NBI21" s="232"/>
      <c r="NBJ21" s="232"/>
      <c r="NBK21" s="232"/>
      <c r="NBL21" s="232"/>
      <c r="NBM21" s="232"/>
      <c r="NBN21" s="232"/>
      <c r="NBO21" s="232"/>
      <c r="NBP21" s="232"/>
      <c r="NBQ21" s="232"/>
      <c r="NBR21" s="232"/>
      <c r="NBS21" s="232"/>
      <c r="NBT21" s="232"/>
      <c r="NBU21" s="232"/>
      <c r="NBV21" s="232"/>
      <c r="NBW21" s="232"/>
      <c r="NBX21" s="232"/>
      <c r="NBY21" s="232"/>
      <c r="NBZ21" s="232"/>
      <c r="NCA21" s="232"/>
      <c r="NCB21" s="232"/>
      <c r="NCC21" s="232"/>
      <c r="NCD21" s="232"/>
      <c r="NCE21" s="232"/>
      <c r="NCF21" s="232"/>
      <c r="NCG21" s="232"/>
      <c r="NCH21" s="232"/>
      <c r="NCI21" s="232"/>
      <c r="NCJ21" s="232"/>
      <c r="NCK21" s="232"/>
      <c r="NCL21" s="232"/>
      <c r="NCM21" s="232"/>
      <c r="NCN21" s="232"/>
      <c r="NCO21" s="232"/>
      <c r="NCP21" s="232"/>
      <c r="NCQ21" s="232"/>
      <c r="NCR21" s="232"/>
      <c r="NCS21" s="232"/>
      <c r="NCT21" s="232"/>
      <c r="NCU21" s="232"/>
      <c r="NCV21" s="232"/>
      <c r="NCW21" s="232"/>
      <c r="NCX21" s="232"/>
      <c r="NCY21" s="232"/>
      <c r="NCZ21" s="232"/>
      <c r="NDA21" s="232"/>
      <c r="NDB21" s="232"/>
      <c r="NDC21" s="232"/>
      <c r="NDD21" s="232"/>
      <c r="NDE21" s="232"/>
      <c r="NDF21" s="232"/>
      <c r="NDG21" s="232"/>
      <c r="NDH21" s="232"/>
      <c r="NDI21" s="232"/>
      <c r="NDJ21" s="232"/>
      <c r="NDK21" s="232"/>
      <c r="NDL21" s="232"/>
      <c r="NDM21" s="232"/>
      <c r="NDN21" s="232"/>
      <c r="NDO21" s="232"/>
      <c r="NDP21" s="232"/>
      <c r="NDQ21" s="232"/>
      <c r="NDR21" s="232"/>
      <c r="NDS21" s="232"/>
      <c r="NDT21" s="232"/>
      <c r="NDU21" s="232"/>
      <c r="NDV21" s="232"/>
      <c r="NDW21" s="232"/>
      <c r="NDX21" s="232"/>
      <c r="NDY21" s="232"/>
      <c r="NDZ21" s="232"/>
      <c r="NEA21" s="232"/>
      <c r="NEB21" s="232"/>
      <c r="NEC21" s="232"/>
      <c r="NED21" s="232"/>
      <c r="NEE21" s="232"/>
      <c r="NEF21" s="232"/>
      <c r="NEG21" s="232"/>
      <c r="NEH21" s="232"/>
      <c r="NEI21" s="232"/>
      <c r="NEJ21" s="232"/>
      <c r="NEK21" s="232"/>
      <c r="NEL21" s="232"/>
      <c r="NEM21" s="232"/>
      <c r="NEN21" s="232"/>
      <c r="NEO21" s="232"/>
      <c r="NEP21" s="232"/>
      <c r="NEQ21" s="232"/>
      <c r="NER21" s="232"/>
      <c r="NES21" s="232"/>
      <c r="NET21" s="232"/>
      <c r="NEU21" s="232"/>
      <c r="NEV21" s="232"/>
      <c r="NEW21" s="232"/>
      <c r="NEX21" s="232"/>
      <c r="NEY21" s="232"/>
      <c r="NEZ21" s="232"/>
      <c r="NFA21" s="232"/>
      <c r="NFB21" s="232"/>
      <c r="NFC21" s="232"/>
      <c r="NFD21" s="232"/>
      <c r="NFE21" s="232"/>
      <c r="NFF21" s="232"/>
      <c r="NFG21" s="232"/>
      <c r="NFH21" s="232"/>
      <c r="NFI21" s="232"/>
      <c r="NFJ21" s="232"/>
      <c r="NFK21" s="232"/>
      <c r="NFL21" s="232"/>
      <c r="NFM21" s="232"/>
      <c r="NFN21" s="232"/>
      <c r="NFO21" s="232"/>
      <c r="NFP21" s="232"/>
      <c r="NFQ21" s="232"/>
      <c r="NFR21" s="232"/>
      <c r="NFS21" s="232"/>
      <c r="NFT21" s="232"/>
      <c r="NFU21" s="232"/>
      <c r="NFV21" s="232"/>
      <c r="NFW21" s="232"/>
      <c r="NFX21" s="232"/>
      <c r="NFY21" s="232"/>
      <c r="NFZ21" s="232"/>
      <c r="NGA21" s="232"/>
      <c r="NGB21" s="232"/>
      <c r="NGC21" s="232"/>
      <c r="NGD21" s="232"/>
      <c r="NGE21" s="232"/>
      <c r="NGF21" s="232"/>
      <c r="NGG21" s="232"/>
      <c r="NGH21" s="232"/>
      <c r="NGI21" s="232"/>
      <c r="NGJ21" s="232"/>
      <c r="NGK21" s="232"/>
      <c r="NGL21" s="232"/>
      <c r="NGM21" s="232"/>
      <c r="NGN21" s="232"/>
      <c r="NGO21" s="232"/>
      <c r="NGP21" s="232"/>
      <c r="NGQ21" s="232"/>
      <c r="NGR21" s="232"/>
      <c r="NGS21" s="232"/>
      <c r="NGT21" s="232"/>
      <c r="NGU21" s="232"/>
      <c r="NGV21" s="232"/>
      <c r="NGW21" s="232"/>
      <c r="NGX21" s="232"/>
      <c r="NGY21" s="232"/>
      <c r="NGZ21" s="232"/>
      <c r="NHA21" s="232"/>
      <c r="NHB21" s="232"/>
      <c r="NHC21" s="232"/>
      <c r="NHD21" s="232"/>
      <c r="NHE21" s="232"/>
      <c r="NHF21" s="232"/>
      <c r="NHG21" s="232"/>
      <c r="NHH21" s="232"/>
      <c r="NHI21" s="232"/>
      <c r="NHJ21" s="232"/>
      <c r="NHK21" s="232"/>
      <c r="NHL21" s="232"/>
      <c r="NHM21" s="232"/>
      <c r="NHN21" s="232"/>
      <c r="NHO21" s="232"/>
      <c r="NHP21" s="232"/>
      <c r="NHQ21" s="232"/>
      <c r="NHR21" s="232"/>
      <c r="NHS21" s="232"/>
      <c r="NHT21" s="232"/>
      <c r="NHU21" s="232"/>
      <c r="NHV21" s="232"/>
      <c r="NHW21" s="232"/>
      <c r="NHX21" s="232"/>
      <c r="NHY21" s="232"/>
      <c r="NHZ21" s="232"/>
      <c r="NIA21" s="232"/>
      <c r="NIB21" s="232"/>
      <c r="NIC21" s="232"/>
      <c r="NID21" s="232"/>
      <c r="NIE21" s="232"/>
      <c r="NIF21" s="232"/>
      <c r="NIG21" s="232"/>
      <c r="NIH21" s="232"/>
      <c r="NII21" s="232"/>
      <c r="NIJ21" s="232"/>
      <c r="NIK21" s="232"/>
      <c r="NIL21" s="232"/>
      <c r="NIM21" s="232"/>
      <c r="NIN21" s="232"/>
      <c r="NIO21" s="232"/>
      <c r="NIP21" s="232"/>
      <c r="NIQ21" s="232"/>
      <c r="NIR21" s="232"/>
      <c r="NIS21" s="232"/>
      <c r="NIT21" s="232"/>
      <c r="NIU21" s="232"/>
      <c r="NIV21" s="232"/>
      <c r="NIW21" s="232"/>
      <c r="NIX21" s="232"/>
      <c r="NIY21" s="232"/>
      <c r="NIZ21" s="232"/>
      <c r="NJA21" s="232"/>
      <c r="NJB21" s="232"/>
      <c r="NJC21" s="232"/>
      <c r="NJD21" s="232"/>
      <c r="NJE21" s="232"/>
      <c r="NJF21" s="232"/>
      <c r="NJG21" s="232"/>
      <c r="NJH21" s="232"/>
      <c r="NJI21" s="232"/>
      <c r="NJJ21" s="232"/>
      <c r="NJK21" s="232"/>
      <c r="NJL21" s="232"/>
      <c r="NJM21" s="232"/>
      <c r="NJN21" s="232"/>
      <c r="NJO21" s="232"/>
      <c r="NJP21" s="232"/>
      <c r="NJQ21" s="232"/>
      <c r="NJR21" s="232"/>
      <c r="NJS21" s="232"/>
      <c r="NJT21" s="232"/>
      <c r="NJU21" s="232"/>
      <c r="NJV21" s="232"/>
      <c r="NJW21" s="232"/>
      <c r="NJX21" s="232"/>
      <c r="NJY21" s="232"/>
      <c r="NJZ21" s="232"/>
      <c r="NKA21" s="232"/>
      <c r="NKB21" s="232"/>
      <c r="NKC21" s="232"/>
      <c r="NKD21" s="232"/>
      <c r="NKE21" s="232"/>
      <c r="NKF21" s="232"/>
      <c r="NKG21" s="232"/>
      <c r="NKH21" s="232"/>
      <c r="NKI21" s="232"/>
      <c r="NKJ21" s="232"/>
      <c r="NKK21" s="232"/>
      <c r="NKL21" s="232"/>
      <c r="NKM21" s="232"/>
      <c r="NKN21" s="232"/>
      <c r="NKO21" s="232"/>
      <c r="NKP21" s="232"/>
      <c r="NKQ21" s="232"/>
      <c r="NKR21" s="232"/>
      <c r="NKS21" s="232"/>
      <c r="NKT21" s="232"/>
      <c r="NKU21" s="232"/>
      <c r="NKV21" s="232"/>
      <c r="NKW21" s="232"/>
      <c r="NKX21" s="232"/>
      <c r="NKY21" s="232"/>
      <c r="NKZ21" s="232"/>
      <c r="NLA21" s="232"/>
      <c r="NLB21" s="232"/>
      <c r="NLC21" s="232"/>
      <c r="NLD21" s="232"/>
      <c r="NLE21" s="232"/>
      <c r="NLF21" s="232"/>
      <c r="NLG21" s="232"/>
      <c r="NLH21" s="232"/>
      <c r="NLI21" s="232"/>
      <c r="NLJ21" s="232"/>
      <c r="NLK21" s="232"/>
      <c r="NLL21" s="232"/>
      <c r="NLM21" s="232"/>
      <c r="NLN21" s="232"/>
      <c r="NLO21" s="232"/>
      <c r="NLP21" s="232"/>
      <c r="NLQ21" s="232"/>
      <c r="NLR21" s="232"/>
      <c r="NLS21" s="232"/>
      <c r="NLT21" s="232"/>
      <c r="NLU21" s="232"/>
      <c r="NLV21" s="232"/>
      <c r="NLW21" s="232"/>
      <c r="NLX21" s="232"/>
      <c r="NLY21" s="232"/>
      <c r="NLZ21" s="232"/>
      <c r="NMA21" s="232"/>
      <c r="NMB21" s="232"/>
      <c r="NMC21" s="232"/>
      <c r="NMD21" s="232"/>
      <c r="NME21" s="232"/>
      <c r="NMF21" s="232"/>
      <c r="NMG21" s="232"/>
      <c r="NMH21" s="232"/>
      <c r="NMI21" s="232"/>
      <c r="NMJ21" s="232"/>
      <c r="NMK21" s="232"/>
      <c r="NML21" s="232"/>
      <c r="NMM21" s="232"/>
      <c r="NMN21" s="232"/>
      <c r="NMO21" s="232"/>
      <c r="NMP21" s="232"/>
      <c r="NMQ21" s="232"/>
      <c r="NMR21" s="232"/>
      <c r="NMS21" s="232"/>
      <c r="NMT21" s="232"/>
      <c r="NMU21" s="232"/>
      <c r="NMV21" s="232"/>
      <c r="NMW21" s="232"/>
      <c r="NMX21" s="232"/>
      <c r="NMY21" s="232"/>
      <c r="NMZ21" s="232"/>
      <c r="NNA21" s="232"/>
      <c r="NNB21" s="232"/>
      <c r="NNC21" s="232"/>
      <c r="NND21" s="232"/>
      <c r="NNE21" s="232"/>
      <c r="NNF21" s="232"/>
      <c r="NNG21" s="232"/>
      <c r="NNH21" s="232"/>
      <c r="NNI21" s="232"/>
      <c r="NNJ21" s="232"/>
      <c r="NNK21" s="232"/>
      <c r="NNL21" s="232"/>
      <c r="NNM21" s="232"/>
      <c r="NNN21" s="232"/>
      <c r="NNO21" s="232"/>
      <c r="NNP21" s="232"/>
      <c r="NNQ21" s="232"/>
      <c r="NNR21" s="232"/>
      <c r="NNS21" s="232"/>
      <c r="NNT21" s="232"/>
      <c r="NNU21" s="232"/>
      <c r="NNV21" s="232"/>
      <c r="NNW21" s="232"/>
      <c r="NNX21" s="232"/>
      <c r="NNY21" s="232"/>
      <c r="NNZ21" s="232"/>
      <c r="NOA21" s="232"/>
      <c r="NOB21" s="232"/>
      <c r="NOC21" s="232"/>
      <c r="NOD21" s="232"/>
      <c r="NOE21" s="232"/>
      <c r="NOF21" s="232"/>
      <c r="NOG21" s="232"/>
      <c r="NOH21" s="232"/>
      <c r="NOI21" s="232"/>
      <c r="NOJ21" s="232"/>
      <c r="NOK21" s="232"/>
      <c r="NOL21" s="232"/>
      <c r="NOM21" s="232"/>
      <c r="NON21" s="232"/>
      <c r="NOO21" s="232"/>
      <c r="NOP21" s="232"/>
      <c r="NOQ21" s="232"/>
      <c r="NOR21" s="232"/>
      <c r="NOS21" s="232"/>
      <c r="NOT21" s="232"/>
      <c r="NOU21" s="232"/>
      <c r="NOV21" s="232"/>
      <c r="NOW21" s="232"/>
      <c r="NOX21" s="232"/>
      <c r="NOY21" s="232"/>
      <c r="NOZ21" s="232"/>
      <c r="NPA21" s="232"/>
      <c r="NPB21" s="232"/>
      <c r="NPC21" s="232"/>
      <c r="NPD21" s="232"/>
      <c r="NPE21" s="232"/>
      <c r="NPF21" s="232"/>
      <c r="NPG21" s="232"/>
      <c r="NPH21" s="232"/>
      <c r="NPI21" s="232"/>
      <c r="NPJ21" s="232"/>
      <c r="NPK21" s="232"/>
      <c r="NPL21" s="232"/>
      <c r="NPM21" s="232"/>
      <c r="NPN21" s="232"/>
      <c r="NPO21" s="232"/>
      <c r="NPP21" s="232"/>
      <c r="NPQ21" s="232"/>
      <c r="NPR21" s="232"/>
      <c r="NPS21" s="232"/>
      <c r="NPT21" s="232"/>
      <c r="NPU21" s="232"/>
      <c r="NPV21" s="232"/>
      <c r="NPW21" s="232"/>
      <c r="NPX21" s="232"/>
      <c r="NPY21" s="232"/>
      <c r="NPZ21" s="232"/>
      <c r="NQA21" s="232"/>
      <c r="NQB21" s="232"/>
      <c r="NQC21" s="232"/>
      <c r="NQD21" s="232"/>
      <c r="NQE21" s="232"/>
      <c r="NQF21" s="232"/>
      <c r="NQG21" s="232"/>
      <c r="NQH21" s="232"/>
      <c r="NQI21" s="232"/>
      <c r="NQJ21" s="232"/>
      <c r="NQK21" s="232"/>
      <c r="NQL21" s="232"/>
      <c r="NQM21" s="232"/>
      <c r="NQN21" s="232"/>
      <c r="NQO21" s="232"/>
      <c r="NQP21" s="232"/>
      <c r="NQQ21" s="232"/>
      <c r="NQR21" s="232"/>
      <c r="NQS21" s="232"/>
      <c r="NQT21" s="232"/>
      <c r="NQU21" s="232"/>
      <c r="NQV21" s="232"/>
      <c r="NQW21" s="232"/>
      <c r="NQX21" s="232"/>
      <c r="NQY21" s="232"/>
      <c r="NQZ21" s="232"/>
      <c r="NRA21" s="232"/>
      <c r="NRB21" s="232"/>
      <c r="NRC21" s="232"/>
      <c r="NRD21" s="232"/>
      <c r="NRE21" s="232"/>
      <c r="NRF21" s="232"/>
      <c r="NRG21" s="232"/>
      <c r="NRH21" s="232"/>
      <c r="NRI21" s="232"/>
      <c r="NRJ21" s="232"/>
      <c r="NRK21" s="232"/>
      <c r="NRL21" s="232"/>
      <c r="NRM21" s="232"/>
      <c r="NRN21" s="232"/>
      <c r="NRO21" s="232"/>
      <c r="NRP21" s="232"/>
      <c r="NRQ21" s="232"/>
      <c r="NRR21" s="232"/>
      <c r="NRS21" s="232"/>
      <c r="NRT21" s="232"/>
      <c r="NRU21" s="232"/>
      <c r="NRV21" s="232"/>
      <c r="NRW21" s="232"/>
      <c r="NRX21" s="232"/>
      <c r="NRY21" s="232"/>
      <c r="NRZ21" s="232"/>
      <c r="NSA21" s="232"/>
      <c r="NSB21" s="232"/>
      <c r="NSC21" s="232"/>
      <c r="NSD21" s="232"/>
      <c r="NSE21" s="232"/>
      <c r="NSF21" s="232"/>
      <c r="NSG21" s="232"/>
      <c r="NSH21" s="232"/>
      <c r="NSI21" s="232"/>
      <c r="NSJ21" s="232"/>
      <c r="NSK21" s="232"/>
      <c r="NSL21" s="232"/>
      <c r="NSM21" s="232"/>
      <c r="NSN21" s="232"/>
      <c r="NSO21" s="232"/>
      <c r="NSP21" s="232"/>
      <c r="NSQ21" s="232"/>
      <c r="NSR21" s="232"/>
      <c r="NSS21" s="232"/>
      <c r="NST21" s="232"/>
      <c r="NSU21" s="232"/>
      <c r="NSV21" s="232"/>
      <c r="NSW21" s="232"/>
      <c r="NSX21" s="232"/>
      <c r="NSY21" s="232"/>
      <c r="NSZ21" s="232"/>
      <c r="NTA21" s="232"/>
      <c r="NTB21" s="232"/>
      <c r="NTC21" s="232"/>
      <c r="NTD21" s="232"/>
      <c r="NTE21" s="232"/>
      <c r="NTF21" s="232"/>
      <c r="NTG21" s="232"/>
      <c r="NTH21" s="232"/>
      <c r="NTI21" s="232"/>
      <c r="NTJ21" s="232"/>
      <c r="NTK21" s="232"/>
      <c r="NTL21" s="232"/>
      <c r="NTM21" s="232"/>
      <c r="NTN21" s="232"/>
      <c r="NTO21" s="232"/>
      <c r="NTP21" s="232"/>
      <c r="NTQ21" s="232"/>
      <c r="NTR21" s="232"/>
      <c r="NTS21" s="232"/>
      <c r="NTT21" s="232"/>
      <c r="NTU21" s="232"/>
      <c r="NTV21" s="232"/>
      <c r="NTW21" s="232"/>
      <c r="NTX21" s="232"/>
      <c r="NTY21" s="232"/>
      <c r="NTZ21" s="232"/>
      <c r="NUA21" s="232"/>
      <c r="NUB21" s="232"/>
      <c r="NUC21" s="232"/>
      <c r="NUD21" s="232"/>
      <c r="NUE21" s="232"/>
      <c r="NUF21" s="232"/>
      <c r="NUG21" s="232"/>
      <c r="NUH21" s="232"/>
      <c r="NUI21" s="232"/>
      <c r="NUJ21" s="232"/>
      <c r="NUK21" s="232"/>
      <c r="NUL21" s="232"/>
      <c r="NUM21" s="232"/>
      <c r="NUN21" s="232"/>
      <c r="NUO21" s="232"/>
      <c r="NUP21" s="232"/>
      <c r="NUQ21" s="232"/>
      <c r="NUR21" s="232"/>
      <c r="NUS21" s="232"/>
      <c r="NUT21" s="232"/>
      <c r="NUU21" s="232"/>
      <c r="NUV21" s="232"/>
      <c r="NUW21" s="232"/>
      <c r="NUX21" s="232"/>
      <c r="NUY21" s="232"/>
      <c r="NUZ21" s="232"/>
      <c r="NVA21" s="232"/>
      <c r="NVB21" s="232"/>
      <c r="NVC21" s="232"/>
      <c r="NVD21" s="232"/>
      <c r="NVE21" s="232"/>
      <c r="NVF21" s="232"/>
      <c r="NVG21" s="232"/>
      <c r="NVH21" s="232"/>
      <c r="NVI21" s="232"/>
      <c r="NVJ21" s="232"/>
      <c r="NVK21" s="232"/>
      <c r="NVL21" s="232"/>
      <c r="NVM21" s="232"/>
      <c r="NVN21" s="232"/>
      <c r="NVO21" s="232"/>
      <c r="NVP21" s="232"/>
      <c r="NVQ21" s="232"/>
      <c r="NVR21" s="232"/>
      <c r="NVS21" s="232"/>
      <c r="NVT21" s="232"/>
      <c r="NVU21" s="232"/>
      <c r="NVV21" s="232"/>
      <c r="NVW21" s="232"/>
      <c r="NVX21" s="232"/>
      <c r="NVY21" s="232"/>
      <c r="NVZ21" s="232"/>
      <c r="NWA21" s="232"/>
      <c r="NWB21" s="232"/>
      <c r="NWC21" s="232"/>
      <c r="NWD21" s="232"/>
      <c r="NWE21" s="232"/>
      <c r="NWF21" s="232"/>
      <c r="NWG21" s="232"/>
      <c r="NWH21" s="232"/>
      <c r="NWI21" s="232"/>
      <c r="NWJ21" s="232"/>
      <c r="NWK21" s="232"/>
      <c r="NWL21" s="232"/>
      <c r="NWM21" s="232"/>
      <c r="NWN21" s="232"/>
      <c r="NWO21" s="232"/>
      <c r="NWP21" s="232"/>
      <c r="NWQ21" s="232"/>
      <c r="NWR21" s="232"/>
      <c r="NWS21" s="232"/>
      <c r="NWT21" s="232"/>
      <c r="NWU21" s="232"/>
      <c r="NWV21" s="232"/>
      <c r="NWW21" s="232"/>
      <c r="NWX21" s="232"/>
      <c r="NWY21" s="232"/>
      <c r="NWZ21" s="232"/>
      <c r="NXA21" s="232"/>
      <c r="NXB21" s="232"/>
      <c r="NXC21" s="232"/>
      <c r="NXD21" s="232"/>
      <c r="NXE21" s="232"/>
      <c r="NXF21" s="232"/>
      <c r="NXG21" s="232"/>
      <c r="NXH21" s="232"/>
      <c r="NXI21" s="232"/>
      <c r="NXJ21" s="232"/>
      <c r="NXK21" s="232"/>
      <c r="NXL21" s="232"/>
      <c r="NXM21" s="232"/>
      <c r="NXN21" s="232"/>
      <c r="NXO21" s="232"/>
      <c r="NXP21" s="232"/>
      <c r="NXQ21" s="232"/>
      <c r="NXR21" s="232"/>
      <c r="NXS21" s="232"/>
      <c r="NXT21" s="232"/>
      <c r="NXU21" s="232"/>
      <c r="NXV21" s="232"/>
      <c r="NXW21" s="232"/>
      <c r="NXX21" s="232"/>
      <c r="NXY21" s="232"/>
      <c r="NXZ21" s="232"/>
      <c r="NYA21" s="232"/>
      <c r="NYB21" s="232"/>
      <c r="NYC21" s="232"/>
      <c r="NYD21" s="232"/>
      <c r="NYE21" s="232"/>
      <c r="NYF21" s="232"/>
      <c r="NYG21" s="232"/>
      <c r="NYH21" s="232"/>
      <c r="NYI21" s="232"/>
      <c r="NYJ21" s="232"/>
      <c r="NYK21" s="232"/>
      <c r="NYL21" s="232"/>
      <c r="NYM21" s="232"/>
      <c r="NYN21" s="232"/>
      <c r="NYO21" s="232"/>
      <c r="NYP21" s="232"/>
      <c r="NYQ21" s="232"/>
      <c r="NYR21" s="232"/>
      <c r="NYS21" s="232"/>
      <c r="NYT21" s="232"/>
      <c r="NYU21" s="232"/>
      <c r="NYV21" s="232"/>
      <c r="NYW21" s="232"/>
      <c r="NYX21" s="232"/>
      <c r="NYY21" s="232"/>
      <c r="NYZ21" s="232"/>
      <c r="NZA21" s="232"/>
      <c r="NZB21" s="232"/>
      <c r="NZC21" s="232"/>
      <c r="NZD21" s="232"/>
      <c r="NZE21" s="232"/>
      <c r="NZF21" s="232"/>
      <c r="NZG21" s="232"/>
      <c r="NZH21" s="232"/>
      <c r="NZI21" s="232"/>
      <c r="NZJ21" s="232"/>
      <c r="NZK21" s="232"/>
      <c r="NZL21" s="232"/>
      <c r="NZM21" s="232"/>
      <c r="NZN21" s="232"/>
      <c r="NZO21" s="232"/>
      <c r="NZP21" s="232"/>
      <c r="NZQ21" s="232"/>
      <c r="NZR21" s="232"/>
      <c r="NZS21" s="232"/>
      <c r="NZT21" s="232"/>
      <c r="NZU21" s="232"/>
      <c r="NZV21" s="232"/>
      <c r="NZW21" s="232"/>
      <c r="NZX21" s="232"/>
      <c r="NZY21" s="232"/>
      <c r="NZZ21" s="232"/>
      <c r="OAA21" s="232"/>
      <c r="OAB21" s="232"/>
      <c r="OAC21" s="232"/>
      <c r="OAD21" s="232"/>
      <c r="OAE21" s="232"/>
      <c r="OAF21" s="232"/>
      <c r="OAG21" s="232"/>
      <c r="OAH21" s="232"/>
      <c r="OAI21" s="232"/>
      <c r="OAJ21" s="232"/>
      <c r="OAK21" s="232"/>
      <c r="OAL21" s="232"/>
      <c r="OAM21" s="232"/>
      <c r="OAN21" s="232"/>
      <c r="OAO21" s="232"/>
      <c r="OAP21" s="232"/>
      <c r="OAQ21" s="232"/>
      <c r="OAR21" s="232"/>
      <c r="OAS21" s="232"/>
      <c r="OAT21" s="232"/>
      <c r="OAU21" s="232"/>
      <c r="OAV21" s="232"/>
      <c r="OAW21" s="232"/>
      <c r="OAX21" s="232"/>
      <c r="OAY21" s="232"/>
      <c r="OAZ21" s="232"/>
      <c r="OBA21" s="232"/>
      <c r="OBB21" s="232"/>
      <c r="OBC21" s="232"/>
      <c r="OBD21" s="232"/>
      <c r="OBE21" s="232"/>
      <c r="OBF21" s="232"/>
      <c r="OBG21" s="232"/>
      <c r="OBH21" s="232"/>
      <c r="OBI21" s="232"/>
      <c r="OBJ21" s="232"/>
      <c r="OBK21" s="232"/>
      <c r="OBL21" s="232"/>
      <c r="OBM21" s="232"/>
      <c r="OBN21" s="232"/>
      <c r="OBO21" s="232"/>
      <c r="OBP21" s="232"/>
      <c r="OBQ21" s="232"/>
      <c r="OBR21" s="232"/>
      <c r="OBS21" s="232"/>
      <c r="OBT21" s="232"/>
      <c r="OBU21" s="232"/>
      <c r="OBV21" s="232"/>
      <c r="OBW21" s="232"/>
      <c r="OBX21" s="232"/>
      <c r="OBY21" s="232"/>
      <c r="OBZ21" s="232"/>
      <c r="OCA21" s="232"/>
      <c r="OCB21" s="232"/>
      <c r="OCC21" s="232"/>
      <c r="OCD21" s="232"/>
      <c r="OCE21" s="232"/>
      <c r="OCF21" s="232"/>
      <c r="OCG21" s="232"/>
      <c r="OCH21" s="232"/>
      <c r="OCI21" s="232"/>
      <c r="OCJ21" s="232"/>
      <c r="OCK21" s="232"/>
      <c r="OCL21" s="232"/>
      <c r="OCM21" s="232"/>
      <c r="OCN21" s="232"/>
      <c r="OCO21" s="232"/>
      <c r="OCP21" s="232"/>
      <c r="OCQ21" s="232"/>
      <c r="OCR21" s="232"/>
      <c r="OCS21" s="232"/>
      <c r="OCT21" s="232"/>
      <c r="OCU21" s="232"/>
      <c r="OCV21" s="232"/>
      <c r="OCW21" s="232"/>
      <c r="OCX21" s="232"/>
      <c r="OCY21" s="232"/>
      <c r="OCZ21" s="232"/>
      <c r="ODA21" s="232"/>
      <c r="ODB21" s="232"/>
      <c r="ODC21" s="232"/>
      <c r="ODD21" s="232"/>
      <c r="ODE21" s="232"/>
      <c r="ODF21" s="232"/>
      <c r="ODG21" s="232"/>
      <c r="ODH21" s="232"/>
      <c r="ODI21" s="232"/>
      <c r="ODJ21" s="232"/>
      <c r="ODK21" s="232"/>
      <c r="ODL21" s="232"/>
      <c r="ODM21" s="232"/>
      <c r="ODN21" s="232"/>
      <c r="ODO21" s="232"/>
      <c r="ODP21" s="232"/>
      <c r="ODQ21" s="232"/>
      <c r="ODR21" s="232"/>
      <c r="ODS21" s="232"/>
      <c r="ODT21" s="232"/>
      <c r="ODU21" s="232"/>
      <c r="ODV21" s="232"/>
      <c r="ODW21" s="232"/>
      <c r="ODX21" s="232"/>
      <c r="ODY21" s="232"/>
      <c r="ODZ21" s="232"/>
      <c r="OEA21" s="232"/>
      <c r="OEB21" s="232"/>
      <c r="OEC21" s="232"/>
      <c r="OED21" s="232"/>
      <c r="OEE21" s="232"/>
      <c r="OEF21" s="232"/>
      <c r="OEG21" s="232"/>
      <c r="OEH21" s="232"/>
      <c r="OEI21" s="232"/>
      <c r="OEJ21" s="232"/>
      <c r="OEK21" s="232"/>
      <c r="OEL21" s="232"/>
      <c r="OEM21" s="232"/>
      <c r="OEN21" s="232"/>
      <c r="OEO21" s="232"/>
      <c r="OEP21" s="232"/>
      <c r="OEQ21" s="232"/>
      <c r="OER21" s="232"/>
      <c r="OES21" s="232"/>
      <c r="OET21" s="232"/>
      <c r="OEU21" s="232"/>
      <c r="OEV21" s="232"/>
      <c r="OEW21" s="232"/>
      <c r="OEX21" s="232"/>
      <c r="OEY21" s="232"/>
      <c r="OEZ21" s="232"/>
      <c r="OFA21" s="232"/>
      <c r="OFB21" s="232"/>
      <c r="OFC21" s="232"/>
      <c r="OFD21" s="232"/>
      <c r="OFE21" s="232"/>
      <c r="OFF21" s="232"/>
      <c r="OFG21" s="232"/>
      <c r="OFH21" s="232"/>
      <c r="OFI21" s="232"/>
      <c r="OFJ21" s="232"/>
      <c r="OFK21" s="232"/>
      <c r="OFL21" s="232"/>
      <c r="OFM21" s="232"/>
      <c r="OFN21" s="232"/>
      <c r="OFO21" s="232"/>
      <c r="OFP21" s="232"/>
      <c r="OFQ21" s="232"/>
      <c r="OFR21" s="232"/>
      <c r="OFS21" s="232"/>
      <c r="OFT21" s="232"/>
      <c r="OFU21" s="232"/>
      <c r="OFV21" s="232"/>
      <c r="OFW21" s="232"/>
      <c r="OFX21" s="232"/>
      <c r="OFY21" s="232"/>
      <c r="OFZ21" s="232"/>
      <c r="OGA21" s="232"/>
      <c r="OGB21" s="232"/>
      <c r="OGC21" s="232"/>
      <c r="OGD21" s="232"/>
      <c r="OGE21" s="232"/>
      <c r="OGF21" s="232"/>
      <c r="OGG21" s="232"/>
      <c r="OGH21" s="232"/>
      <c r="OGI21" s="232"/>
      <c r="OGJ21" s="232"/>
      <c r="OGK21" s="232"/>
      <c r="OGL21" s="232"/>
      <c r="OGM21" s="232"/>
      <c r="OGN21" s="232"/>
      <c r="OGO21" s="232"/>
      <c r="OGP21" s="232"/>
      <c r="OGQ21" s="232"/>
      <c r="OGR21" s="232"/>
      <c r="OGS21" s="232"/>
      <c r="OGT21" s="232"/>
      <c r="OGU21" s="232"/>
      <c r="OGV21" s="232"/>
      <c r="OGW21" s="232"/>
      <c r="OGX21" s="232"/>
      <c r="OGY21" s="232"/>
      <c r="OGZ21" s="232"/>
      <c r="OHA21" s="232"/>
      <c r="OHB21" s="232"/>
      <c r="OHC21" s="232"/>
      <c r="OHD21" s="232"/>
      <c r="OHE21" s="232"/>
      <c r="OHF21" s="232"/>
      <c r="OHG21" s="232"/>
      <c r="OHH21" s="232"/>
      <c r="OHI21" s="232"/>
      <c r="OHJ21" s="232"/>
      <c r="OHK21" s="232"/>
      <c r="OHL21" s="232"/>
      <c r="OHM21" s="232"/>
      <c r="OHN21" s="232"/>
      <c r="OHO21" s="232"/>
      <c r="OHP21" s="232"/>
      <c r="OHQ21" s="232"/>
      <c r="OHR21" s="232"/>
      <c r="OHS21" s="232"/>
      <c r="OHT21" s="232"/>
      <c r="OHU21" s="232"/>
      <c r="OHV21" s="232"/>
      <c r="OHW21" s="232"/>
      <c r="OHX21" s="232"/>
      <c r="OHY21" s="232"/>
      <c r="OHZ21" s="232"/>
      <c r="OIA21" s="232"/>
      <c r="OIB21" s="232"/>
      <c r="OIC21" s="232"/>
      <c r="OID21" s="232"/>
      <c r="OIE21" s="232"/>
      <c r="OIF21" s="232"/>
      <c r="OIG21" s="232"/>
      <c r="OIH21" s="232"/>
      <c r="OII21" s="232"/>
      <c r="OIJ21" s="232"/>
      <c r="OIK21" s="232"/>
      <c r="OIL21" s="232"/>
      <c r="OIM21" s="232"/>
      <c r="OIN21" s="232"/>
      <c r="OIO21" s="232"/>
      <c r="OIP21" s="232"/>
      <c r="OIQ21" s="232"/>
      <c r="OIR21" s="232"/>
      <c r="OIS21" s="232"/>
      <c r="OIT21" s="232"/>
      <c r="OIU21" s="232"/>
      <c r="OIV21" s="232"/>
      <c r="OIW21" s="232"/>
      <c r="OIX21" s="232"/>
      <c r="OIY21" s="232"/>
      <c r="OIZ21" s="232"/>
      <c r="OJA21" s="232"/>
      <c r="OJB21" s="232"/>
      <c r="OJC21" s="232"/>
      <c r="OJD21" s="232"/>
      <c r="OJE21" s="232"/>
      <c r="OJF21" s="232"/>
      <c r="OJG21" s="232"/>
      <c r="OJH21" s="232"/>
      <c r="OJI21" s="232"/>
      <c r="OJJ21" s="232"/>
      <c r="OJK21" s="232"/>
      <c r="OJL21" s="232"/>
      <c r="OJM21" s="232"/>
      <c r="OJN21" s="232"/>
      <c r="OJO21" s="232"/>
      <c r="OJP21" s="232"/>
      <c r="OJQ21" s="232"/>
      <c r="OJR21" s="232"/>
      <c r="OJS21" s="232"/>
      <c r="OJT21" s="232"/>
      <c r="OJU21" s="232"/>
      <c r="OJV21" s="232"/>
      <c r="OJW21" s="232"/>
      <c r="OJX21" s="232"/>
      <c r="OJY21" s="232"/>
      <c r="OJZ21" s="232"/>
      <c r="OKA21" s="232"/>
      <c r="OKB21" s="232"/>
      <c r="OKC21" s="232"/>
      <c r="OKD21" s="232"/>
      <c r="OKE21" s="232"/>
      <c r="OKF21" s="232"/>
      <c r="OKG21" s="232"/>
      <c r="OKH21" s="232"/>
      <c r="OKI21" s="232"/>
      <c r="OKJ21" s="232"/>
      <c r="OKK21" s="232"/>
      <c r="OKL21" s="232"/>
      <c r="OKM21" s="232"/>
      <c r="OKN21" s="232"/>
      <c r="OKO21" s="232"/>
      <c r="OKP21" s="232"/>
      <c r="OKQ21" s="232"/>
      <c r="OKR21" s="232"/>
      <c r="OKS21" s="232"/>
      <c r="OKT21" s="232"/>
      <c r="OKU21" s="232"/>
      <c r="OKV21" s="232"/>
      <c r="OKW21" s="232"/>
      <c r="OKX21" s="232"/>
      <c r="OKY21" s="232"/>
      <c r="OKZ21" s="232"/>
      <c r="OLA21" s="232"/>
      <c r="OLB21" s="232"/>
      <c r="OLC21" s="232"/>
      <c r="OLD21" s="232"/>
      <c r="OLE21" s="232"/>
      <c r="OLF21" s="232"/>
      <c r="OLG21" s="232"/>
      <c r="OLH21" s="232"/>
      <c r="OLI21" s="232"/>
      <c r="OLJ21" s="232"/>
      <c r="OLK21" s="232"/>
      <c r="OLL21" s="232"/>
      <c r="OLM21" s="232"/>
      <c r="OLN21" s="232"/>
      <c r="OLO21" s="232"/>
      <c r="OLP21" s="232"/>
      <c r="OLQ21" s="232"/>
      <c r="OLR21" s="232"/>
      <c r="OLS21" s="232"/>
      <c r="OLT21" s="232"/>
      <c r="OLU21" s="232"/>
      <c r="OLV21" s="232"/>
      <c r="OLW21" s="232"/>
      <c r="OLX21" s="232"/>
      <c r="OLY21" s="232"/>
      <c r="OLZ21" s="232"/>
      <c r="OMA21" s="232"/>
      <c r="OMB21" s="232"/>
      <c r="OMC21" s="232"/>
      <c r="OMD21" s="232"/>
      <c r="OME21" s="232"/>
      <c r="OMF21" s="232"/>
      <c r="OMG21" s="232"/>
      <c r="OMH21" s="232"/>
      <c r="OMI21" s="232"/>
      <c r="OMJ21" s="232"/>
      <c r="OMK21" s="232"/>
      <c r="OML21" s="232"/>
      <c r="OMM21" s="232"/>
      <c r="OMN21" s="232"/>
      <c r="OMO21" s="232"/>
      <c r="OMP21" s="232"/>
      <c r="OMQ21" s="232"/>
      <c r="OMR21" s="232"/>
      <c r="OMS21" s="232"/>
      <c r="OMT21" s="232"/>
      <c r="OMU21" s="232"/>
      <c r="OMV21" s="232"/>
      <c r="OMW21" s="232"/>
      <c r="OMX21" s="232"/>
      <c r="OMY21" s="232"/>
      <c r="OMZ21" s="232"/>
      <c r="ONA21" s="232"/>
      <c r="ONB21" s="232"/>
      <c r="ONC21" s="232"/>
      <c r="OND21" s="232"/>
      <c r="ONE21" s="232"/>
      <c r="ONF21" s="232"/>
      <c r="ONG21" s="232"/>
      <c r="ONH21" s="232"/>
      <c r="ONI21" s="232"/>
      <c r="ONJ21" s="232"/>
      <c r="ONK21" s="232"/>
      <c r="ONL21" s="232"/>
      <c r="ONM21" s="232"/>
      <c r="ONN21" s="232"/>
      <c r="ONO21" s="232"/>
      <c r="ONP21" s="232"/>
      <c r="ONQ21" s="232"/>
      <c r="ONR21" s="232"/>
      <c r="ONS21" s="232"/>
      <c r="ONT21" s="232"/>
      <c r="ONU21" s="232"/>
      <c r="ONV21" s="232"/>
      <c r="ONW21" s="232"/>
      <c r="ONX21" s="232"/>
      <c r="ONY21" s="232"/>
      <c r="ONZ21" s="232"/>
      <c r="OOA21" s="232"/>
      <c r="OOB21" s="232"/>
      <c r="OOC21" s="232"/>
      <c r="OOD21" s="232"/>
      <c r="OOE21" s="232"/>
      <c r="OOF21" s="232"/>
      <c r="OOG21" s="232"/>
      <c r="OOH21" s="232"/>
      <c r="OOI21" s="232"/>
      <c r="OOJ21" s="232"/>
      <c r="OOK21" s="232"/>
      <c r="OOL21" s="232"/>
      <c r="OOM21" s="232"/>
      <c r="OON21" s="232"/>
      <c r="OOO21" s="232"/>
      <c r="OOP21" s="232"/>
      <c r="OOQ21" s="232"/>
      <c r="OOR21" s="232"/>
      <c r="OOS21" s="232"/>
      <c r="OOT21" s="232"/>
      <c r="OOU21" s="232"/>
      <c r="OOV21" s="232"/>
      <c r="OOW21" s="232"/>
      <c r="OOX21" s="232"/>
      <c r="OOY21" s="232"/>
      <c r="OOZ21" s="232"/>
      <c r="OPA21" s="232"/>
      <c r="OPB21" s="232"/>
      <c r="OPC21" s="232"/>
      <c r="OPD21" s="232"/>
      <c r="OPE21" s="232"/>
      <c r="OPF21" s="232"/>
      <c r="OPG21" s="232"/>
      <c r="OPH21" s="232"/>
      <c r="OPI21" s="232"/>
      <c r="OPJ21" s="232"/>
      <c r="OPK21" s="232"/>
      <c r="OPL21" s="232"/>
      <c r="OPM21" s="232"/>
      <c r="OPN21" s="232"/>
      <c r="OPO21" s="232"/>
      <c r="OPP21" s="232"/>
      <c r="OPQ21" s="232"/>
      <c r="OPR21" s="232"/>
      <c r="OPS21" s="232"/>
      <c r="OPT21" s="232"/>
      <c r="OPU21" s="232"/>
      <c r="OPV21" s="232"/>
      <c r="OPW21" s="232"/>
      <c r="OPX21" s="232"/>
      <c r="OPY21" s="232"/>
      <c r="OPZ21" s="232"/>
      <c r="OQA21" s="232"/>
      <c r="OQB21" s="232"/>
      <c r="OQC21" s="232"/>
      <c r="OQD21" s="232"/>
      <c r="OQE21" s="232"/>
      <c r="OQF21" s="232"/>
      <c r="OQG21" s="232"/>
      <c r="OQH21" s="232"/>
      <c r="OQI21" s="232"/>
      <c r="OQJ21" s="232"/>
      <c r="OQK21" s="232"/>
      <c r="OQL21" s="232"/>
      <c r="OQM21" s="232"/>
      <c r="OQN21" s="232"/>
      <c r="OQO21" s="232"/>
      <c r="OQP21" s="232"/>
      <c r="OQQ21" s="232"/>
      <c r="OQR21" s="232"/>
      <c r="OQS21" s="232"/>
      <c r="OQT21" s="232"/>
      <c r="OQU21" s="232"/>
      <c r="OQV21" s="232"/>
      <c r="OQW21" s="232"/>
      <c r="OQX21" s="232"/>
      <c r="OQY21" s="232"/>
      <c r="OQZ21" s="232"/>
      <c r="ORA21" s="232"/>
      <c r="ORB21" s="232"/>
      <c r="ORC21" s="232"/>
      <c r="ORD21" s="232"/>
      <c r="ORE21" s="232"/>
      <c r="ORF21" s="232"/>
      <c r="ORG21" s="232"/>
      <c r="ORH21" s="232"/>
      <c r="ORI21" s="232"/>
      <c r="ORJ21" s="232"/>
      <c r="ORK21" s="232"/>
      <c r="ORL21" s="232"/>
      <c r="ORM21" s="232"/>
      <c r="ORN21" s="232"/>
      <c r="ORO21" s="232"/>
      <c r="ORP21" s="232"/>
      <c r="ORQ21" s="232"/>
      <c r="ORR21" s="232"/>
      <c r="ORS21" s="232"/>
      <c r="ORT21" s="232"/>
      <c r="ORU21" s="232"/>
      <c r="ORV21" s="232"/>
      <c r="ORW21" s="232"/>
      <c r="ORX21" s="232"/>
      <c r="ORY21" s="232"/>
      <c r="ORZ21" s="232"/>
      <c r="OSA21" s="232"/>
      <c r="OSB21" s="232"/>
      <c r="OSC21" s="232"/>
      <c r="OSD21" s="232"/>
      <c r="OSE21" s="232"/>
      <c r="OSF21" s="232"/>
      <c r="OSG21" s="232"/>
      <c r="OSH21" s="232"/>
      <c r="OSI21" s="232"/>
      <c r="OSJ21" s="232"/>
      <c r="OSK21" s="232"/>
      <c r="OSL21" s="232"/>
      <c r="OSM21" s="232"/>
      <c r="OSN21" s="232"/>
      <c r="OSO21" s="232"/>
      <c r="OSP21" s="232"/>
      <c r="OSQ21" s="232"/>
      <c r="OSR21" s="232"/>
      <c r="OSS21" s="232"/>
      <c r="OST21" s="232"/>
      <c r="OSU21" s="232"/>
      <c r="OSV21" s="232"/>
      <c r="OSW21" s="232"/>
      <c r="OSX21" s="232"/>
      <c r="OSY21" s="232"/>
      <c r="OSZ21" s="232"/>
      <c r="OTA21" s="232"/>
      <c r="OTB21" s="232"/>
      <c r="OTC21" s="232"/>
      <c r="OTD21" s="232"/>
      <c r="OTE21" s="232"/>
      <c r="OTF21" s="232"/>
      <c r="OTG21" s="232"/>
      <c r="OTH21" s="232"/>
      <c r="OTI21" s="232"/>
      <c r="OTJ21" s="232"/>
      <c r="OTK21" s="232"/>
      <c r="OTL21" s="232"/>
      <c r="OTM21" s="232"/>
      <c r="OTN21" s="232"/>
      <c r="OTO21" s="232"/>
      <c r="OTP21" s="232"/>
      <c r="OTQ21" s="232"/>
      <c r="OTR21" s="232"/>
      <c r="OTS21" s="232"/>
      <c r="OTT21" s="232"/>
      <c r="OTU21" s="232"/>
      <c r="OTV21" s="232"/>
      <c r="OTW21" s="232"/>
      <c r="OTX21" s="232"/>
      <c r="OTY21" s="232"/>
      <c r="OTZ21" s="232"/>
      <c r="OUA21" s="232"/>
      <c r="OUB21" s="232"/>
      <c r="OUC21" s="232"/>
      <c r="OUD21" s="232"/>
      <c r="OUE21" s="232"/>
      <c r="OUF21" s="232"/>
      <c r="OUG21" s="232"/>
      <c r="OUH21" s="232"/>
      <c r="OUI21" s="232"/>
      <c r="OUJ21" s="232"/>
      <c r="OUK21" s="232"/>
      <c r="OUL21" s="232"/>
      <c r="OUM21" s="232"/>
      <c r="OUN21" s="232"/>
      <c r="OUO21" s="232"/>
      <c r="OUP21" s="232"/>
      <c r="OUQ21" s="232"/>
      <c r="OUR21" s="232"/>
      <c r="OUS21" s="232"/>
      <c r="OUT21" s="232"/>
      <c r="OUU21" s="232"/>
      <c r="OUV21" s="232"/>
      <c r="OUW21" s="232"/>
      <c r="OUX21" s="232"/>
      <c r="OUY21" s="232"/>
      <c r="OUZ21" s="232"/>
      <c r="OVA21" s="232"/>
      <c r="OVB21" s="232"/>
      <c r="OVC21" s="232"/>
      <c r="OVD21" s="232"/>
      <c r="OVE21" s="232"/>
      <c r="OVF21" s="232"/>
      <c r="OVG21" s="232"/>
      <c r="OVH21" s="232"/>
      <c r="OVI21" s="232"/>
      <c r="OVJ21" s="232"/>
      <c r="OVK21" s="232"/>
      <c r="OVL21" s="232"/>
      <c r="OVM21" s="232"/>
      <c r="OVN21" s="232"/>
      <c r="OVO21" s="232"/>
      <c r="OVP21" s="232"/>
      <c r="OVQ21" s="232"/>
      <c r="OVR21" s="232"/>
      <c r="OVS21" s="232"/>
      <c r="OVT21" s="232"/>
      <c r="OVU21" s="232"/>
      <c r="OVV21" s="232"/>
      <c r="OVW21" s="232"/>
      <c r="OVX21" s="232"/>
      <c r="OVY21" s="232"/>
      <c r="OVZ21" s="232"/>
      <c r="OWA21" s="232"/>
      <c r="OWB21" s="232"/>
      <c r="OWC21" s="232"/>
      <c r="OWD21" s="232"/>
      <c r="OWE21" s="232"/>
      <c r="OWF21" s="232"/>
      <c r="OWG21" s="232"/>
      <c r="OWH21" s="232"/>
      <c r="OWI21" s="232"/>
      <c r="OWJ21" s="232"/>
      <c r="OWK21" s="232"/>
      <c r="OWL21" s="232"/>
      <c r="OWM21" s="232"/>
      <c r="OWN21" s="232"/>
      <c r="OWO21" s="232"/>
      <c r="OWP21" s="232"/>
      <c r="OWQ21" s="232"/>
      <c r="OWR21" s="232"/>
      <c r="OWS21" s="232"/>
      <c r="OWT21" s="232"/>
      <c r="OWU21" s="232"/>
      <c r="OWV21" s="232"/>
      <c r="OWW21" s="232"/>
      <c r="OWX21" s="232"/>
      <c r="OWY21" s="232"/>
      <c r="OWZ21" s="232"/>
      <c r="OXA21" s="232"/>
      <c r="OXB21" s="232"/>
      <c r="OXC21" s="232"/>
      <c r="OXD21" s="232"/>
      <c r="OXE21" s="232"/>
      <c r="OXF21" s="232"/>
      <c r="OXG21" s="232"/>
      <c r="OXH21" s="232"/>
      <c r="OXI21" s="232"/>
      <c r="OXJ21" s="232"/>
      <c r="OXK21" s="232"/>
      <c r="OXL21" s="232"/>
      <c r="OXM21" s="232"/>
      <c r="OXN21" s="232"/>
      <c r="OXO21" s="232"/>
      <c r="OXP21" s="232"/>
      <c r="OXQ21" s="232"/>
      <c r="OXR21" s="232"/>
      <c r="OXS21" s="232"/>
      <c r="OXT21" s="232"/>
      <c r="OXU21" s="232"/>
      <c r="OXV21" s="232"/>
      <c r="OXW21" s="232"/>
      <c r="OXX21" s="232"/>
      <c r="OXY21" s="232"/>
      <c r="OXZ21" s="232"/>
      <c r="OYA21" s="232"/>
      <c r="OYB21" s="232"/>
      <c r="OYC21" s="232"/>
      <c r="OYD21" s="232"/>
      <c r="OYE21" s="232"/>
      <c r="OYF21" s="232"/>
      <c r="OYG21" s="232"/>
      <c r="OYH21" s="232"/>
      <c r="OYI21" s="232"/>
      <c r="OYJ21" s="232"/>
      <c r="OYK21" s="232"/>
      <c r="OYL21" s="232"/>
      <c r="OYM21" s="232"/>
      <c r="OYN21" s="232"/>
      <c r="OYO21" s="232"/>
      <c r="OYP21" s="232"/>
      <c r="OYQ21" s="232"/>
      <c r="OYR21" s="232"/>
      <c r="OYS21" s="232"/>
      <c r="OYT21" s="232"/>
      <c r="OYU21" s="232"/>
      <c r="OYV21" s="232"/>
      <c r="OYW21" s="232"/>
      <c r="OYX21" s="232"/>
      <c r="OYY21" s="232"/>
      <c r="OYZ21" s="232"/>
      <c r="OZA21" s="232"/>
      <c r="OZB21" s="232"/>
      <c r="OZC21" s="232"/>
      <c r="OZD21" s="232"/>
      <c r="OZE21" s="232"/>
      <c r="OZF21" s="232"/>
      <c r="OZG21" s="232"/>
      <c r="OZH21" s="232"/>
      <c r="OZI21" s="232"/>
      <c r="OZJ21" s="232"/>
      <c r="OZK21" s="232"/>
      <c r="OZL21" s="232"/>
      <c r="OZM21" s="232"/>
      <c r="OZN21" s="232"/>
      <c r="OZO21" s="232"/>
      <c r="OZP21" s="232"/>
      <c r="OZQ21" s="232"/>
      <c r="OZR21" s="232"/>
      <c r="OZS21" s="232"/>
      <c r="OZT21" s="232"/>
      <c r="OZU21" s="232"/>
      <c r="OZV21" s="232"/>
      <c r="OZW21" s="232"/>
      <c r="OZX21" s="232"/>
      <c r="OZY21" s="232"/>
      <c r="OZZ21" s="232"/>
      <c r="PAA21" s="232"/>
      <c r="PAB21" s="232"/>
      <c r="PAC21" s="232"/>
      <c r="PAD21" s="232"/>
      <c r="PAE21" s="232"/>
      <c r="PAF21" s="232"/>
      <c r="PAG21" s="232"/>
      <c r="PAH21" s="232"/>
      <c r="PAI21" s="232"/>
      <c r="PAJ21" s="232"/>
      <c r="PAK21" s="232"/>
      <c r="PAL21" s="232"/>
      <c r="PAM21" s="232"/>
      <c r="PAN21" s="232"/>
      <c r="PAO21" s="232"/>
      <c r="PAP21" s="232"/>
      <c r="PAQ21" s="232"/>
      <c r="PAR21" s="232"/>
      <c r="PAS21" s="232"/>
      <c r="PAT21" s="232"/>
      <c r="PAU21" s="232"/>
      <c r="PAV21" s="232"/>
      <c r="PAW21" s="232"/>
      <c r="PAX21" s="232"/>
      <c r="PAY21" s="232"/>
      <c r="PAZ21" s="232"/>
      <c r="PBA21" s="232"/>
      <c r="PBB21" s="232"/>
      <c r="PBC21" s="232"/>
      <c r="PBD21" s="232"/>
      <c r="PBE21" s="232"/>
      <c r="PBF21" s="232"/>
      <c r="PBG21" s="232"/>
      <c r="PBH21" s="232"/>
      <c r="PBI21" s="232"/>
      <c r="PBJ21" s="232"/>
      <c r="PBK21" s="232"/>
      <c r="PBL21" s="232"/>
      <c r="PBM21" s="232"/>
      <c r="PBN21" s="232"/>
      <c r="PBO21" s="232"/>
      <c r="PBP21" s="232"/>
      <c r="PBQ21" s="232"/>
      <c r="PBR21" s="232"/>
      <c r="PBS21" s="232"/>
      <c r="PBT21" s="232"/>
      <c r="PBU21" s="232"/>
      <c r="PBV21" s="232"/>
      <c r="PBW21" s="232"/>
      <c r="PBX21" s="232"/>
      <c r="PBY21" s="232"/>
      <c r="PBZ21" s="232"/>
      <c r="PCA21" s="232"/>
      <c r="PCB21" s="232"/>
      <c r="PCC21" s="232"/>
      <c r="PCD21" s="232"/>
      <c r="PCE21" s="232"/>
      <c r="PCF21" s="232"/>
      <c r="PCG21" s="232"/>
      <c r="PCH21" s="232"/>
      <c r="PCI21" s="232"/>
      <c r="PCJ21" s="232"/>
      <c r="PCK21" s="232"/>
      <c r="PCL21" s="232"/>
      <c r="PCM21" s="232"/>
      <c r="PCN21" s="232"/>
      <c r="PCO21" s="232"/>
      <c r="PCP21" s="232"/>
      <c r="PCQ21" s="232"/>
      <c r="PCR21" s="232"/>
      <c r="PCS21" s="232"/>
      <c r="PCT21" s="232"/>
      <c r="PCU21" s="232"/>
      <c r="PCV21" s="232"/>
      <c r="PCW21" s="232"/>
      <c r="PCX21" s="232"/>
      <c r="PCY21" s="232"/>
      <c r="PCZ21" s="232"/>
      <c r="PDA21" s="232"/>
      <c r="PDB21" s="232"/>
      <c r="PDC21" s="232"/>
      <c r="PDD21" s="232"/>
      <c r="PDE21" s="232"/>
      <c r="PDF21" s="232"/>
      <c r="PDG21" s="232"/>
      <c r="PDH21" s="232"/>
      <c r="PDI21" s="232"/>
      <c r="PDJ21" s="232"/>
      <c r="PDK21" s="232"/>
      <c r="PDL21" s="232"/>
      <c r="PDM21" s="232"/>
      <c r="PDN21" s="232"/>
      <c r="PDO21" s="232"/>
      <c r="PDP21" s="232"/>
      <c r="PDQ21" s="232"/>
      <c r="PDR21" s="232"/>
      <c r="PDS21" s="232"/>
      <c r="PDT21" s="232"/>
      <c r="PDU21" s="232"/>
      <c r="PDV21" s="232"/>
      <c r="PDW21" s="232"/>
      <c r="PDX21" s="232"/>
      <c r="PDY21" s="232"/>
      <c r="PDZ21" s="232"/>
      <c r="PEA21" s="232"/>
      <c r="PEB21" s="232"/>
      <c r="PEC21" s="232"/>
      <c r="PED21" s="232"/>
      <c r="PEE21" s="232"/>
      <c r="PEF21" s="232"/>
      <c r="PEG21" s="232"/>
      <c r="PEH21" s="232"/>
      <c r="PEI21" s="232"/>
      <c r="PEJ21" s="232"/>
      <c r="PEK21" s="232"/>
      <c r="PEL21" s="232"/>
      <c r="PEM21" s="232"/>
      <c r="PEN21" s="232"/>
      <c r="PEO21" s="232"/>
      <c r="PEP21" s="232"/>
      <c r="PEQ21" s="232"/>
      <c r="PER21" s="232"/>
      <c r="PES21" s="232"/>
      <c r="PET21" s="232"/>
      <c r="PEU21" s="232"/>
      <c r="PEV21" s="232"/>
      <c r="PEW21" s="232"/>
      <c r="PEX21" s="232"/>
      <c r="PEY21" s="232"/>
      <c r="PEZ21" s="232"/>
      <c r="PFA21" s="232"/>
      <c r="PFB21" s="232"/>
      <c r="PFC21" s="232"/>
      <c r="PFD21" s="232"/>
      <c r="PFE21" s="232"/>
      <c r="PFF21" s="232"/>
      <c r="PFG21" s="232"/>
      <c r="PFH21" s="232"/>
      <c r="PFI21" s="232"/>
      <c r="PFJ21" s="232"/>
      <c r="PFK21" s="232"/>
      <c r="PFL21" s="232"/>
      <c r="PFM21" s="232"/>
      <c r="PFN21" s="232"/>
      <c r="PFO21" s="232"/>
      <c r="PFP21" s="232"/>
      <c r="PFQ21" s="232"/>
      <c r="PFR21" s="232"/>
      <c r="PFS21" s="232"/>
      <c r="PFT21" s="232"/>
      <c r="PFU21" s="232"/>
      <c r="PFV21" s="232"/>
      <c r="PFW21" s="232"/>
      <c r="PFX21" s="232"/>
      <c r="PFY21" s="232"/>
      <c r="PFZ21" s="232"/>
      <c r="PGA21" s="232"/>
      <c r="PGB21" s="232"/>
      <c r="PGC21" s="232"/>
      <c r="PGD21" s="232"/>
      <c r="PGE21" s="232"/>
      <c r="PGF21" s="232"/>
      <c r="PGG21" s="232"/>
      <c r="PGH21" s="232"/>
      <c r="PGI21" s="232"/>
      <c r="PGJ21" s="232"/>
      <c r="PGK21" s="232"/>
      <c r="PGL21" s="232"/>
      <c r="PGM21" s="232"/>
      <c r="PGN21" s="232"/>
      <c r="PGO21" s="232"/>
      <c r="PGP21" s="232"/>
      <c r="PGQ21" s="232"/>
      <c r="PGR21" s="232"/>
      <c r="PGS21" s="232"/>
      <c r="PGT21" s="232"/>
      <c r="PGU21" s="232"/>
      <c r="PGV21" s="232"/>
      <c r="PGW21" s="232"/>
      <c r="PGX21" s="232"/>
      <c r="PGY21" s="232"/>
      <c r="PGZ21" s="232"/>
      <c r="PHA21" s="232"/>
      <c r="PHB21" s="232"/>
      <c r="PHC21" s="232"/>
      <c r="PHD21" s="232"/>
      <c r="PHE21" s="232"/>
      <c r="PHF21" s="232"/>
      <c r="PHG21" s="232"/>
      <c r="PHH21" s="232"/>
      <c r="PHI21" s="232"/>
      <c r="PHJ21" s="232"/>
      <c r="PHK21" s="232"/>
      <c r="PHL21" s="232"/>
      <c r="PHM21" s="232"/>
      <c r="PHN21" s="232"/>
      <c r="PHO21" s="232"/>
      <c r="PHP21" s="232"/>
      <c r="PHQ21" s="232"/>
      <c r="PHR21" s="232"/>
      <c r="PHS21" s="232"/>
      <c r="PHT21" s="232"/>
      <c r="PHU21" s="232"/>
      <c r="PHV21" s="232"/>
      <c r="PHW21" s="232"/>
      <c r="PHX21" s="232"/>
      <c r="PHY21" s="232"/>
      <c r="PHZ21" s="232"/>
      <c r="PIA21" s="232"/>
      <c r="PIB21" s="232"/>
      <c r="PIC21" s="232"/>
      <c r="PID21" s="232"/>
      <c r="PIE21" s="232"/>
      <c r="PIF21" s="232"/>
      <c r="PIG21" s="232"/>
      <c r="PIH21" s="232"/>
      <c r="PII21" s="232"/>
      <c r="PIJ21" s="232"/>
      <c r="PIK21" s="232"/>
      <c r="PIL21" s="232"/>
      <c r="PIM21" s="232"/>
      <c r="PIN21" s="232"/>
      <c r="PIO21" s="232"/>
      <c r="PIP21" s="232"/>
      <c r="PIQ21" s="232"/>
      <c r="PIR21" s="232"/>
      <c r="PIS21" s="232"/>
      <c r="PIT21" s="232"/>
      <c r="PIU21" s="232"/>
      <c r="PIV21" s="232"/>
      <c r="PIW21" s="232"/>
      <c r="PIX21" s="232"/>
      <c r="PIY21" s="232"/>
      <c r="PIZ21" s="232"/>
      <c r="PJA21" s="232"/>
      <c r="PJB21" s="232"/>
      <c r="PJC21" s="232"/>
      <c r="PJD21" s="232"/>
      <c r="PJE21" s="232"/>
      <c r="PJF21" s="232"/>
      <c r="PJG21" s="232"/>
      <c r="PJH21" s="232"/>
      <c r="PJI21" s="232"/>
      <c r="PJJ21" s="232"/>
      <c r="PJK21" s="232"/>
      <c r="PJL21" s="232"/>
      <c r="PJM21" s="232"/>
      <c r="PJN21" s="232"/>
      <c r="PJO21" s="232"/>
      <c r="PJP21" s="232"/>
      <c r="PJQ21" s="232"/>
      <c r="PJR21" s="232"/>
      <c r="PJS21" s="232"/>
      <c r="PJT21" s="232"/>
      <c r="PJU21" s="232"/>
      <c r="PJV21" s="232"/>
      <c r="PJW21" s="232"/>
      <c r="PJX21" s="232"/>
      <c r="PJY21" s="232"/>
      <c r="PJZ21" s="232"/>
      <c r="PKA21" s="232"/>
      <c r="PKB21" s="232"/>
      <c r="PKC21" s="232"/>
      <c r="PKD21" s="232"/>
      <c r="PKE21" s="232"/>
      <c r="PKF21" s="232"/>
      <c r="PKG21" s="232"/>
      <c r="PKH21" s="232"/>
      <c r="PKI21" s="232"/>
      <c r="PKJ21" s="232"/>
      <c r="PKK21" s="232"/>
      <c r="PKL21" s="232"/>
      <c r="PKM21" s="232"/>
      <c r="PKN21" s="232"/>
      <c r="PKO21" s="232"/>
      <c r="PKP21" s="232"/>
      <c r="PKQ21" s="232"/>
      <c r="PKR21" s="232"/>
      <c r="PKS21" s="232"/>
      <c r="PKT21" s="232"/>
      <c r="PKU21" s="232"/>
      <c r="PKV21" s="232"/>
      <c r="PKW21" s="232"/>
      <c r="PKX21" s="232"/>
      <c r="PKY21" s="232"/>
      <c r="PKZ21" s="232"/>
      <c r="PLA21" s="232"/>
      <c r="PLB21" s="232"/>
      <c r="PLC21" s="232"/>
      <c r="PLD21" s="232"/>
      <c r="PLE21" s="232"/>
      <c r="PLF21" s="232"/>
      <c r="PLG21" s="232"/>
      <c r="PLH21" s="232"/>
      <c r="PLI21" s="232"/>
      <c r="PLJ21" s="232"/>
      <c r="PLK21" s="232"/>
      <c r="PLL21" s="232"/>
      <c r="PLM21" s="232"/>
      <c r="PLN21" s="232"/>
      <c r="PLO21" s="232"/>
      <c r="PLP21" s="232"/>
      <c r="PLQ21" s="232"/>
      <c r="PLR21" s="232"/>
      <c r="PLS21" s="232"/>
      <c r="PLT21" s="232"/>
      <c r="PLU21" s="232"/>
      <c r="PLV21" s="232"/>
      <c r="PLW21" s="232"/>
      <c r="PLX21" s="232"/>
      <c r="PLY21" s="232"/>
      <c r="PLZ21" s="232"/>
      <c r="PMA21" s="232"/>
      <c r="PMB21" s="232"/>
      <c r="PMC21" s="232"/>
      <c r="PMD21" s="232"/>
      <c r="PME21" s="232"/>
      <c r="PMF21" s="232"/>
      <c r="PMG21" s="232"/>
      <c r="PMH21" s="232"/>
      <c r="PMI21" s="232"/>
      <c r="PMJ21" s="232"/>
      <c r="PMK21" s="232"/>
      <c r="PML21" s="232"/>
      <c r="PMM21" s="232"/>
      <c r="PMN21" s="232"/>
      <c r="PMO21" s="232"/>
      <c r="PMP21" s="232"/>
      <c r="PMQ21" s="232"/>
      <c r="PMR21" s="232"/>
      <c r="PMS21" s="232"/>
      <c r="PMT21" s="232"/>
      <c r="PMU21" s="232"/>
      <c r="PMV21" s="232"/>
      <c r="PMW21" s="232"/>
      <c r="PMX21" s="232"/>
      <c r="PMY21" s="232"/>
      <c r="PMZ21" s="232"/>
      <c r="PNA21" s="232"/>
      <c r="PNB21" s="232"/>
      <c r="PNC21" s="232"/>
      <c r="PND21" s="232"/>
      <c r="PNE21" s="232"/>
      <c r="PNF21" s="232"/>
      <c r="PNG21" s="232"/>
      <c r="PNH21" s="232"/>
      <c r="PNI21" s="232"/>
      <c r="PNJ21" s="232"/>
      <c r="PNK21" s="232"/>
      <c r="PNL21" s="232"/>
      <c r="PNM21" s="232"/>
      <c r="PNN21" s="232"/>
      <c r="PNO21" s="232"/>
      <c r="PNP21" s="232"/>
      <c r="PNQ21" s="232"/>
      <c r="PNR21" s="232"/>
      <c r="PNS21" s="232"/>
      <c r="PNT21" s="232"/>
      <c r="PNU21" s="232"/>
      <c r="PNV21" s="232"/>
      <c r="PNW21" s="232"/>
      <c r="PNX21" s="232"/>
      <c r="PNY21" s="232"/>
      <c r="PNZ21" s="232"/>
      <c r="POA21" s="232"/>
      <c r="POB21" s="232"/>
      <c r="POC21" s="232"/>
      <c r="POD21" s="232"/>
      <c r="POE21" s="232"/>
      <c r="POF21" s="232"/>
      <c r="POG21" s="232"/>
      <c r="POH21" s="232"/>
      <c r="POI21" s="232"/>
      <c r="POJ21" s="232"/>
      <c r="POK21" s="232"/>
      <c r="POL21" s="232"/>
      <c r="POM21" s="232"/>
      <c r="PON21" s="232"/>
      <c r="POO21" s="232"/>
      <c r="POP21" s="232"/>
      <c r="POQ21" s="232"/>
      <c r="POR21" s="232"/>
      <c r="POS21" s="232"/>
      <c r="POT21" s="232"/>
      <c r="POU21" s="232"/>
      <c r="POV21" s="232"/>
      <c r="POW21" s="232"/>
      <c r="POX21" s="232"/>
      <c r="POY21" s="232"/>
      <c r="POZ21" s="232"/>
      <c r="PPA21" s="232"/>
      <c r="PPB21" s="232"/>
      <c r="PPC21" s="232"/>
      <c r="PPD21" s="232"/>
      <c r="PPE21" s="232"/>
      <c r="PPF21" s="232"/>
      <c r="PPG21" s="232"/>
      <c r="PPH21" s="232"/>
      <c r="PPI21" s="232"/>
      <c r="PPJ21" s="232"/>
      <c r="PPK21" s="232"/>
      <c r="PPL21" s="232"/>
      <c r="PPM21" s="232"/>
      <c r="PPN21" s="232"/>
      <c r="PPO21" s="232"/>
      <c r="PPP21" s="232"/>
      <c r="PPQ21" s="232"/>
      <c r="PPR21" s="232"/>
      <c r="PPS21" s="232"/>
      <c r="PPT21" s="232"/>
      <c r="PPU21" s="232"/>
      <c r="PPV21" s="232"/>
      <c r="PPW21" s="232"/>
      <c r="PPX21" s="232"/>
      <c r="PPY21" s="232"/>
      <c r="PPZ21" s="232"/>
      <c r="PQA21" s="232"/>
      <c r="PQB21" s="232"/>
      <c r="PQC21" s="232"/>
      <c r="PQD21" s="232"/>
      <c r="PQE21" s="232"/>
      <c r="PQF21" s="232"/>
      <c r="PQG21" s="232"/>
      <c r="PQH21" s="232"/>
      <c r="PQI21" s="232"/>
      <c r="PQJ21" s="232"/>
      <c r="PQK21" s="232"/>
      <c r="PQL21" s="232"/>
      <c r="PQM21" s="232"/>
      <c r="PQN21" s="232"/>
      <c r="PQO21" s="232"/>
      <c r="PQP21" s="232"/>
      <c r="PQQ21" s="232"/>
      <c r="PQR21" s="232"/>
      <c r="PQS21" s="232"/>
      <c r="PQT21" s="232"/>
      <c r="PQU21" s="232"/>
      <c r="PQV21" s="232"/>
      <c r="PQW21" s="232"/>
      <c r="PQX21" s="232"/>
      <c r="PQY21" s="232"/>
      <c r="PQZ21" s="232"/>
      <c r="PRA21" s="232"/>
      <c r="PRB21" s="232"/>
      <c r="PRC21" s="232"/>
      <c r="PRD21" s="232"/>
      <c r="PRE21" s="232"/>
      <c r="PRF21" s="232"/>
      <c r="PRG21" s="232"/>
      <c r="PRH21" s="232"/>
      <c r="PRI21" s="232"/>
      <c r="PRJ21" s="232"/>
      <c r="PRK21" s="232"/>
      <c r="PRL21" s="232"/>
      <c r="PRM21" s="232"/>
      <c r="PRN21" s="232"/>
      <c r="PRO21" s="232"/>
      <c r="PRP21" s="232"/>
      <c r="PRQ21" s="232"/>
      <c r="PRR21" s="232"/>
      <c r="PRS21" s="232"/>
      <c r="PRT21" s="232"/>
      <c r="PRU21" s="232"/>
      <c r="PRV21" s="232"/>
      <c r="PRW21" s="232"/>
      <c r="PRX21" s="232"/>
      <c r="PRY21" s="232"/>
      <c r="PRZ21" s="232"/>
      <c r="PSA21" s="232"/>
      <c r="PSB21" s="232"/>
      <c r="PSC21" s="232"/>
      <c r="PSD21" s="232"/>
      <c r="PSE21" s="232"/>
      <c r="PSF21" s="232"/>
      <c r="PSG21" s="232"/>
      <c r="PSH21" s="232"/>
      <c r="PSI21" s="232"/>
      <c r="PSJ21" s="232"/>
      <c r="PSK21" s="232"/>
      <c r="PSL21" s="232"/>
      <c r="PSM21" s="232"/>
      <c r="PSN21" s="232"/>
      <c r="PSO21" s="232"/>
      <c r="PSP21" s="232"/>
      <c r="PSQ21" s="232"/>
      <c r="PSR21" s="232"/>
      <c r="PSS21" s="232"/>
      <c r="PST21" s="232"/>
      <c r="PSU21" s="232"/>
      <c r="PSV21" s="232"/>
      <c r="PSW21" s="232"/>
      <c r="PSX21" s="232"/>
      <c r="PSY21" s="232"/>
      <c r="PSZ21" s="232"/>
      <c r="PTA21" s="232"/>
      <c r="PTB21" s="232"/>
      <c r="PTC21" s="232"/>
      <c r="PTD21" s="232"/>
      <c r="PTE21" s="232"/>
      <c r="PTF21" s="232"/>
      <c r="PTG21" s="232"/>
      <c r="PTH21" s="232"/>
      <c r="PTI21" s="232"/>
      <c r="PTJ21" s="232"/>
      <c r="PTK21" s="232"/>
      <c r="PTL21" s="232"/>
      <c r="PTM21" s="232"/>
      <c r="PTN21" s="232"/>
      <c r="PTO21" s="232"/>
      <c r="PTP21" s="232"/>
      <c r="PTQ21" s="232"/>
      <c r="PTR21" s="232"/>
      <c r="PTS21" s="232"/>
      <c r="PTT21" s="232"/>
      <c r="PTU21" s="232"/>
      <c r="PTV21" s="232"/>
      <c r="PTW21" s="232"/>
      <c r="PTX21" s="232"/>
      <c r="PTY21" s="232"/>
      <c r="PTZ21" s="232"/>
      <c r="PUA21" s="232"/>
      <c r="PUB21" s="232"/>
      <c r="PUC21" s="232"/>
      <c r="PUD21" s="232"/>
      <c r="PUE21" s="232"/>
      <c r="PUF21" s="232"/>
      <c r="PUG21" s="232"/>
      <c r="PUH21" s="232"/>
      <c r="PUI21" s="232"/>
      <c r="PUJ21" s="232"/>
      <c r="PUK21" s="232"/>
      <c r="PUL21" s="232"/>
      <c r="PUM21" s="232"/>
      <c r="PUN21" s="232"/>
      <c r="PUO21" s="232"/>
      <c r="PUP21" s="232"/>
      <c r="PUQ21" s="232"/>
      <c r="PUR21" s="232"/>
      <c r="PUS21" s="232"/>
      <c r="PUT21" s="232"/>
      <c r="PUU21" s="232"/>
      <c r="PUV21" s="232"/>
      <c r="PUW21" s="232"/>
      <c r="PUX21" s="232"/>
      <c r="PUY21" s="232"/>
      <c r="PUZ21" s="232"/>
      <c r="PVA21" s="232"/>
      <c r="PVB21" s="232"/>
      <c r="PVC21" s="232"/>
      <c r="PVD21" s="232"/>
      <c r="PVE21" s="232"/>
      <c r="PVF21" s="232"/>
      <c r="PVG21" s="232"/>
      <c r="PVH21" s="232"/>
      <c r="PVI21" s="232"/>
      <c r="PVJ21" s="232"/>
      <c r="PVK21" s="232"/>
      <c r="PVL21" s="232"/>
      <c r="PVM21" s="232"/>
      <c r="PVN21" s="232"/>
      <c r="PVO21" s="232"/>
      <c r="PVP21" s="232"/>
      <c r="PVQ21" s="232"/>
      <c r="PVR21" s="232"/>
      <c r="PVS21" s="232"/>
      <c r="PVT21" s="232"/>
      <c r="PVU21" s="232"/>
      <c r="PVV21" s="232"/>
      <c r="PVW21" s="232"/>
      <c r="PVX21" s="232"/>
      <c r="PVY21" s="232"/>
      <c r="PVZ21" s="232"/>
      <c r="PWA21" s="232"/>
      <c r="PWB21" s="232"/>
      <c r="PWC21" s="232"/>
      <c r="PWD21" s="232"/>
      <c r="PWE21" s="232"/>
      <c r="PWF21" s="232"/>
      <c r="PWG21" s="232"/>
      <c r="PWH21" s="232"/>
      <c r="PWI21" s="232"/>
      <c r="PWJ21" s="232"/>
      <c r="PWK21" s="232"/>
      <c r="PWL21" s="232"/>
      <c r="PWM21" s="232"/>
      <c r="PWN21" s="232"/>
      <c r="PWO21" s="232"/>
      <c r="PWP21" s="232"/>
      <c r="PWQ21" s="232"/>
      <c r="PWR21" s="232"/>
      <c r="PWS21" s="232"/>
      <c r="PWT21" s="232"/>
      <c r="PWU21" s="232"/>
      <c r="PWV21" s="232"/>
      <c r="PWW21" s="232"/>
      <c r="PWX21" s="232"/>
      <c r="PWY21" s="232"/>
      <c r="PWZ21" s="232"/>
      <c r="PXA21" s="232"/>
      <c r="PXB21" s="232"/>
      <c r="PXC21" s="232"/>
      <c r="PXD21" s="232"/>
      <c r="PXE21" s="232"/>
      <c r="PXF21" s="232"/>
      <c r="PXG21" s="232"/>
      <c r="PXH21" s="232"/>
      <c r="PXI21" s="232"/>
      <c r="PXJ21" s="232"/>
      <c r="PXK21" s="232"/>
      <c r="PXL21" s="232"/>
      <c r="PXM21" s="232"/>
      <c r="PXN21" s="232"/>
      <c r="PXO21" s="232"/>
      <c r="PXP21" s="232"/>
      <c r="PXQ21" s="232"/>
      <c r="PXR21" s="232"/>
      <c r="PXS21" s="232"/>
      <c r="PXT21" s="232"/>
      <c r="PXU21" s="232"/>
      <c r="PXV21" s="232"/>
      <c r="PXW21" s="232"/>
      <c r="PXX21" s="232"/>
      <c r="PXY21" s="232"/>
      <c r="PXZ21" s="232"/>
      <c r="PYA21" s="232"/>
      <c r="PYB21" s="232"/>
      <c r="PYC21" s="232"/>
      <c r="PYD21" s="232"/>
      <c r="PYE21" s="232"/>
      <c r="PYF21" s="232"/>
      <c r="PYG21" s="232"/>
      <c r="PYH21" s="232"/>
      <c r="PYI21" s="232"/>
      <c r="PYJ21" s="232"/>
      <c r="PYK21" s="232"/>
      <c r="PYL21" s="232"/>
      <c r="PYM21" s="232"/>
      <c r="PYN21" s="232"/>
      <c r="PYO21" s="232"/>
      <c r="PYP21" s="232"/>
      <c r="PYQ21" s="232"/>
      <c r="PYR21" s="232"/>
      <c r="PYS21" s="232"/>
      <c r="PYT21" s="232"/>
      <c r="PYU21" s="232"/>
      <c r="PYV21" s="232"/>
      <c r="PYW21" s="232"/>
      <c r="PYX21" s="232"/>
      <c r="PYY21" s="232"/>
      <c r="PYZ21" s="232"/>
      <c r="PZA21" s="232"/>
      <c r="PZB21" s="232"/>
      <c r="PZC21" s="232"/>
      <c r="PZD21" s="232"/>
      <c r="PZE21" s="232"/>
      <c r="PZF21" s="232"/>
      <c r="PZG21" s="232"/>
      <c r="PZH21" s="232"/>
      <c r="PZI21" s="232"/>
      <c r="PZJ21" s="232"/>
      <c r="PZK21" s="232"/>
      <c r="PZL21" s="232"/>
      <c r="PZM21" s="232"/>
      <c r="PZN21" s="232"/>
      <c r="PZO21" s="232"/>
      <c r="PZP21" s="232"/>
      <c r="PZQ21" s="232"/>
      <c r="PZR21" s="232"/>
      <c r="PZS21" s="232"/>
      <c r="PZT21" s="232"/>
      <c r="PZU21" s="232"/>
      <c r="PZV21" s="232"/>
      <c r="PZW21" s="232"/>
      <c r="PZX21" s="232"/>
      <c r="PZY21" s="232"/>
      <c r="PZZ21" s="232"/>
      <c r="QAA21" s="232"/>
      <c r="QAB21" s="232"/>
      <c r="QAC21" s="232"/>
      <c r="QAD21" s="232"/>
      <c r="QAE21" s="232"/>
      <c r="QAF21" s="232"/>
      <c r="QAG21" s="232"/>
      <c r="QAH21" s="232"/>
      <c r="QAI21" s="232"/>
      <c r="QAJ21" s="232"/>
      <c r="QAK21" s="232"/>
      <c r="QAL21" s="232"/>
      <c r="QAM21" s="232"/>
      <c r="QAN21" s="232"/>
      <c r="QAO21" s="232"/>
      <c r="QAP21" s="232"/>
      <c r="QAQ21" s="232"/>
      <c r="QAR21" s="232"/>
      <c r="QAS21" s="232"/>
      <c r="QAT21" s="232"/>
      <c r="QAU21" s="232"/>
      <c r="QAV21" s="232"/>
      <c r="QAW21" s="232"/>
      <c r="QAX21" s="232"/>
      <c r="QAY21" s="232"/>
      <c r="QAZ21" s="232"/>
      <c r="QBA21" s="232"/>
      <c r="QBB21" s="232"/>
      <c r="QBC21" s="232"/>
      <c r="QBD21" s="232"/>
      <c r="QBE21" s="232"/>
      <c r="QBF21" s="232"/>
      <c r="QBG21" s="232"/>
      <c r="QBH21" s="232"/>
      <c r="QBI21" s="232"/>
      <c r="QBJ21" s="232"/>
      <c r="QBK21" s="232"/>
      <c r="QBL21" s="232"/>
      <c r="QBM21" s="232"/>
      <c r="QBN21" s="232"/>
      <c r="QBO21" s="232"/>
      <c r="QBP21" s="232"/>
      <c r="QBQ21" s="232"/>
      <c r="QBR21" s="232"/>
      <c r="QBS21" s="232"/>
      <c r="QBT21" s="232"/>
      <c r="QBU21" s="232"/>
      <c r="QBV21" s="232"/>
      <c r="QBW21" s="232"/>
      <c r="QBX21" s="232"/>
      <c r="QBY21" s="232"/>
      <c r="QBZ21" s="232"/>
      <c r="QCA21" s="232"/>
      <c r="QCB21" s="232"/>
      <c r="QCC21" s="232"/>
      <c r="QCD21" s="232"/>
      <c r="QCE21" s="232"/>
      <c r="QCF21" s="232"/>
      <c r="QCG21" s="232"/>
      <c r="QCH21" s="232"/>
      <c r="QCI21" s="232"/>
      <c r="QCJ21" s="232"/>
      <c r="QCK21" s="232"/>
      <c r="QCL21" s="232"/>
      <c r="QCM21" s="232"/>
      <c r="QCN21" s="232"/>
      <c r="QCO21" s="232"/>
      <c r="QCP21" s="232"/>
      <c r="QCQ21" s="232"/>
      <c r="QCR21" s="232"/>
      <c r="QCS21" s="232"/>
      <c r="QCT21" s="232"/>
      <c r="QCU21" s="232"/>
      <c r="QCV21" s="232"/>
      <c r="QCW21" s="232"/>
      <c r="QCX21" s="232"/>
      <c r="QCY21" s="232"/>
      <c r="QCZ21" s="232"/>
      <c r="QDA21" s="232"/>
      <c r="QDB21" s="232"/>
      <c r="QDC21" s="232"/>
      <c r="QDD21" s="232"/>
      <c r="QDE21" s="232"/>
      <c r="QDF21" s="232"/>
      <c r="QDG21" s="232"/>
      <c r="QDH21" s="232"/>
      <c r="QDI21" s="232"/>
      <c r="QDJ21" s="232"/>
      <c r="QDK21" s="232"/>
      <c r="QDL21" s="232"/>
      <c r="QDM21" s="232"/>
      <c r="QDN21" s="232"/>
      <c r="QDO21" s="232"/>
      <c r="QDP21" s="232"/>
      <c r="QDQ21" s="232"/>
      <c r="QDR21" s="232"/>
      <c r="QDS21" s="232"/>
      <c r="QDT21" s="232"/>
      <c r="QDU21" s="232"/>
      <c r="QDV21" s="232"/>
      <c r="QDW21" s="232"/>
      <c r="QDX21" s="232"/>
      <c r="QDY21" s="232"/>
      <c r="QDZ21" s="232"/>
      <c r="QEA21" s="232"/>
      <c r="QEB21" s="232"/>
      <c r="QEC21" s="232"/>
      <c r="QED21" s="232"/>
      <c r="QEE21" s="232"/>
      <c r="QEF21" s="232"/>
      <c r="QEG21" s="232"/>
      <c r="QEH21" s="232"/>
      <c r="QEI21" s="232"/>
      <c r="QEJ21" s="232"/>
      <c r="QEK21" s="232"/>
      <c r="QEL21" s="232"/>
      <c r="QEM21" s="232"/>
      <c r="QEN21" s="232"/>
      <c r="QEO21" s="232"/>
      <c r="QEP21" s="232"/>
      <c r="QEQ21" s="232"/>
      <c r="QER21" s="232"/>
      <c r="QES21" s="232"/>
      <c r="QET21" s="232"/>
      <c r="QEU21" s="232"/>
      <c r="QEV21" s="232"/>
      <c r="QEW21" s="232"/>
      <c r="QEX21" s="232"/>
      <c r="QEY21" s="232"/>
      <c r="QEZ21" s="232"/>
      <c r="QFA21" s="232"/>
      <c r="QFB21" s="232"/>
      <c r="QFC21" s="232"/>
      <c r="QFD21" s="232"/>
      <c r="QFE21" s="232"/>
      <c r="QFF21" s="232"/>
      <c r="QFG21" s="232"/>
      <c r="QFH21" s="232"/>
      <c r="QFI21" s="232"/>
      <c r="QFJ21" s="232"/>
      <c r="QFK21" s="232"/>
      <c r="QFL21" s="232"/>
      <c r="QFM21" s="232"/>
      <c r="QFN21" s="232"/>
      <c r="QFO21" s="232"/>
      <c r="QFP21" s="232"/>
      <c r="QFQ21" s="232"/>
      <c r="QFR21" s="232"/>
      <c r="QFS21" s="232"/>
      <c r="QFT21" s="232"/>
      <c r="QFU21" s="232"/>
      <c r="QFV21" s="232"/>
      <c r="QFW21" s="232"/>
      <c r="QFX21" s="232"/>
      <c r="QFY21" s="232"/>
      <c r="QFZ21" s="232"/>
      <c r="QGA21" s="232"/>
      <c r="QGB21" s="232"/>
      <c r="QGC21" s="232"/>
      <c r="QGD21" s="232"/>
      <c r="QGE21" s="232"/>
      <c r="QGF21" s="232"/>
      <c r="QGG21" s="232"/>
      <c r="QGH21" s="232"/>
      <c r="QGI21" s="232"/>
      <c r="QGJ21" s="232"/>
      <c r="QGK21" s="232"/>
      <c r="QGL21" s="232"/>
      <c r="QGM21" s="232"/>
      <c r="QGN21" s="232"/>
      <c r="QGO21" s="232"/>
      <c r="QGP21" s="232"/>
      <c r="QGQ21" s="232"/>
      <c r="QGR21" s="232"/>
      <c r="QGS21" s="232"/>
      <c r="QGT21" s="232"/>
      <c r="QGU21" s="232"/>
      <c r="QGV21" s="232"/>
      <c r="QGW21" s="232"/>
      <c r="QGX21" s="232"/>
      <c r="QGY21" s="232"/>
      <c r="QGZ21" s="232"/>
      <c r="QHA21" s="232"/>
      <c r="QHB21" s="232"/>
      <c r="QHC21" s="232"/>
      <c r="QHD21" s="232"/>
      <c r="QHE21" s="232"/>
      <c r="QHF21" s="232"/>
      <c r="QHG21" s="232"/>
      <c r="QHH21" s="232"/>
      <c r="QHI21" s="232"/>
      <c r="QHJ21" s="232"/>
      <c r="QHK21" s="232"/>
      <c r="QHL21" s="232"/>
      <c r="QHM21" s="232"/>
      <c r="QHN21" s="232"/>
      <c r="QHO21" s="232"/>
      <c r="QHP21" s="232"/>
      <c r="QHQ21" s="232"/>
      <c r="QHR21" s="232"/>
      <c r="QHS21" s="232"/>
      <c r="QHT21" s="232"/>
      <c r="QHU21" s="232"/>
      <c r="QHV21" s="232"/>
      <c r="QHW21" s="232"/>
      <c r="QHX21" s="232"/>
      <c r="QHY21" s="232"/>
      <c r="QHZ21" s="232"/>
      <c r="QIA21" s="232"/>
      <c r="QIB21" s="232"/>
      <c r="QIC21" s="232"/>
      <c r="QID21" s="232"/>
      <c r="QIE21" s="232"/>
      <c r="QIF21" s="232"/>
      <c r="QIG21" s="232"/>
      <c r="QIH21" s="232"/>
      <c r="QII21" s="232"/>
      <c r="QIJ21" s="232"/>
      <c r="QIK21" s="232"/>
      <c r="QIL21" s="232"/>
      <c r="QIM21" s="232"/>
      <c r="QIN21" s="232"/>
      <c r="QIO21" s="232"/>
      <c r="QIP21" s="232"/>
      <c r="QIQ21" s="232"/>
      <c r="QIR21" s="232"/>
      <c r="QIS21" s="232"/>
      <c r="QIT21" s="232"/>
      <c r="QIU21" s="232"/>
      <c r="QIV21" s="232"/>
      <c r="QIW21" s="232"/>
      <c r="QIX21" s="232"/>
      <c r="QIY21" s="232"/>
      <c r="QIZ21" s="232"/>
      <c r="QJA21" s="232"/>
      <c r="QJB21" s="232"/>
      <c r="QJC21" s="232"/>
      <c r="QJD21" s="232"/>
      <c r="QJE21" s="232"/>
      <c r="QJF21" s="232"/>
      <c r="QJG21" s="232"/>
      <c r="QJH21" s="232"/>
      <c r="QJI21" s="232"/>
      <c r="QJJ21" s="232"/>
      <c r="QJK21" s="232"/>
      <c r="QJL21" s="232"/>
      <c r="QJM21" s="232"/>
      <c r="QJN21" s="232"/>
      <c r="QJO21" s="232"/>
      <c r="QJP21" s="232"/>
      <c r="QJQ21" s="232"/>
      <c r="QJR21" s="232"/>
      <c r="QJS21" s="232"/>
      <c r="QJT21" s="232"/>
      <c r="QJU21" s="232"/>
      <c r="QJV21" s="232"/>
      <c r="QJW21" s="232"/>
      <c r="QJX21" s="232"/>
      <c r="QJY21" s="232"/>
      <c r="QJZ21" s="232"/>
      <c r="QKA21" s="232"/>
      <c r="QKB21" s="232"/>
      <c r="QKC21" s="232"/>
      <c r="QKD21" s="232"/>
      <c r="QKE21" s="232"/>
      <c r="QKF21" s="232"/>
      <c r="QKG21" s="232"/>
      <c r="QKH21" s="232"/>
      <c r="QKI21" s="232"/>
      <c r="QKJ21" s="232"/>
      <c r="QKK21" s="232"/>
      <c r="QKL21" s="232"/>
      <c r="QKM21" s="232"/>
      <c r="QKN21" s="232"/>
      <c r="QKO21" s="232"/>
      <c r="QKP21" s="232"/>
      <c r="QKQ21" s="232"/>
      <c r="QKR21" s="232"/>
      <c r="QKS21" s="232"/>
      <c r="QKT21" s="232"/>
      <c r="QKU21" s="232"/>
      <c r="QKV21" s="232"/>
      <c r="QKW21" s="232"/>
      <c r="QKX21" s="232"/>
      <c r="QKY21" s="232"/>
      <c r="QKZ21" s="232"/>
      <c r="QLA21" s="232"/>
      <c r="QLB21" s="232"/>
      <c r="QLC21" s="232"/>
      <c r="QLD21" s="232"/>
      <c r="QLE21" s="232"/>
      <c r="QLF21" s="232"/>
      <c r="QLG21" s="232"/>
      <c r="QLH21" s="232"/>
      <c r="QLI21" s="232"/>
      <c r="QLJ21" s="232"/>
      <c r="QLK21" s="232"/>
      <c r="QLL21" s="232"/>
      <c r="QLM21" s="232"/>
      <c r="QLN21" s="232"/>
      <c r="QLO21" s="232"/>
      <c r="QLP21" s="232"/>
      <c r="QLQ21" s="232"/>
      <c r="QLR21" s="232"/>
      <c r="QLS21" s="232"/>
      <c r="QLT21" s="232"/>
      <c r="QLU21" s="232"/>
      <c r="QLV21" s="232"/>
      <c r="QLW21" s="232"/>
      <c r="QLX21" s="232"/>
      <c r="QLY21" s="232"/>
      <c r="QLZ21" s="232"/>
      <c r="QMA21" s="232"/>
      <c r="QMB21" s="232"/>
      <c r="QMC21" s="232"/>
      <c r="QMD21" s="232"/>
      <c r="QME21" s="232"/>
      <c r="QMF21" s="232"/>
      <c r="QMG21" s="232"/>
      <c r="QMH21" s="232"/>
      <c r="QMI21" s="232"/>
      <c r="QMJ21" s="232"/>
      <c r="QMK21" s="232"/>
      <c r="QML21" s="232"/>
      <c r="QMM21" s="232"/>
      <c r="QMN21" s="232"/>
      <c r="QMO21" s="232"/>
      <c r="QMP21" s="232"/>
      <c r="QMQ21" s="232"/>
      <c r="QMR21" s="232"/>
      <c r="QMS21" s="232"/>
      <c r="QMT21" s="232"/>
      <c r="QMU21" s="232"/>
      <c r="QMV21" s="232"/>
      <c r="QMW21" s="232"/>
      <c r="QMX21" s="232"/>
      <c r="QMY21" s="232"/>
      <c r="QMZ21" s="232"/>
      <c r="QNA21" s="232"/>
      <c r="QNB21" s="232"/>
      <c r="QNC21" s="232"/>
      <c r="QND21" s="232"/>
      <c r="QNE21" s="232"/>
      <c r="QNF21" s="232"/>
      <c r="QNG21" s="232"/>
      <c r="QNH21" s="232"/>
      <c r="QNI21" s="232"/>
      <c r="QNJ21" s="232"/>
      <c r="QNK21" s="232"/>
      <c r="QNL21" s="232"/>
      <c r="QNM21" s="232"/>
      <c r="QNN21" s="232"/>
      <c r="QNO21" s="232"/>
      <c r="QNP21" s="232"/>
      <c r="QNQ21" s="232"/>
      <c r="QNR21" s="232"/>
      <c r="QNS21" s="232"/>
      <c r="QNT21" s="232"/>
      <c r="QNU21" s="232"/>
      <c r="QNV21" s="232"/>
      <c r="QNW21" s="232"/>
      <c r="QNX21" s="232"/>
      <c r="QNY21" s="232"/>
      <c r="QNZ21" s="232"/>
      <c r="QOA21" s="232"/>
      <c r="QOB21" s="232"/>
      <c r="QOC21" s="232"/>
      <c r="QOD21" s="232"/>
      <c r="QOE21" s="232"/>
      <c r="QOF21" s="232"/>
      <c r="QOG21" s="232"/>
      <c r="QOH21" s="232"/>
      <c r="QOI21" s="232"/>
      <c r="QOJ21" s="232"/>
      <c r="QOK21" s="232"/>
      <c r="QOL21" s="232"/>
      <c r="QOM21" s="232"/>
      <c r="QON21" s="232"/>
      <c r="QOO21" s="232"/>
      <c r="QOP21" s="232"/>
      <c r="QOQ21" s="232"/>
      <c r="QOR21" s="232"/>
      <c r="QOS21" s="232"/>
      <c r="QOT21" s="232"/>
      <c r="QOU21" s="232"/>
      <c r="QOV21" s="232"/>
      <c r="QOW21" s="232"/>
      <c r="QOX21" s="232"/>
      <c r="QOY21" s="232"/>
      <c r="QOZ21" s="232"/>
      <c r="QPA21" s="232"/>
      <c r="QPB21" s="232"/>
      <c r="QPC21" s="232"/>
      <c r="QPD21" s="232"/>
      <c r="QPE21" s="232"/>
      <c r="QPF21" s="232"/>
      <c r="QPG21" s="232"/>
      <c r="QPH21" s="232"/>
      <c r="QPI21" s="232"/>
      <c r="QPJ21" s="232"/>
      <c r="QPK21" s="232"/>
      <c r="QPL21" s="232"/>
      <c r="QPM21" s="232"/>
      <c r="QPN21" s="232"/>
      <c r="QPO21" s="232"/>
      <c r="QPP21" s="232"/>
      <c r="QPQ21" s="232"/>
      <c r="QPR21" s="232"/>
      <c r="QPS21" s="232"/>
      <c r="QPT21" s="232"/>
      <c r="QPU21" s="232"/>
      <c r="QPV21" s="232"/>
      <c r="QPW21" s="232"/>
      <c r="QPX21" s="232"/>
      <c r="QPY21" s="232"/>
      <c r="QPZ21" s="232"/>
      <c r="QQA21" s="232"/>
      <c r="QQB21" s="232"/>
      <c r="QQC21" s="232"/>
      <c r="QQD21" s="232"/>
      <c r="QQE21" s="232"/>
      <c r="QQF21" s="232"/>
      <c r="QQG21" s="232"/>
      <c r="QQH21" s="232"/>
      <c r="QQI21" s="232"/>
      <c r="QQJ21" s="232"/>
      <c r="QQK21" s="232"/>
      <c r="QQL21" s="232"/>
      <c r="QQM21" s="232"/>
      <c r="QQN21" s="232"/>
      <c r="QQO21" s="232"/>
      <c r="QQP21" s="232"/>
      <c r="QQQ21" s="232"/>
      <c r="QQR21" s="232"/>
      <c r="QQS21" s="232"/>
      <c r="QQT21" s="232"/>
      <c r="QQU21" s="232"/>
      <c r="QQV21" s="232"/>
      <c r="QQW21" s="232"/>
      <c r="QQX21" s="232"/>
      <c r="QQY21" s="232"/>
      <c r="QQZ21" s="232"/>
      <c r="QRA21" s="232"/>
      <c r="QRB21" s="232"/>
      <c r="QRC21" s="232"/>
      <c r="QRD21" s="232"/>
      <c r="QRE21" s="232"/>
      <c r="QRF21" s="232"/>
      <c r="QRG21" s="232"/>
      <c r="QRH21" s="232"/>
      <c r="QRI21" s="232"/>
      <c r="QRJ21" s="232"/>
      <c r="QRK21" s="232"/>
      <c r="QRL21" s="232"/>
      <c r="QRM21" s="232"/>
      <c r="QRN21" s="232"/>
      <c r="QRO21" s="232"/>
      <c r="QRP21" s="232"/>
      <c r="QRQ21" s="232"/>
      <c r="QRR21" s="232"/>
      <c r="QRS21" s="232"/>
      <c r="QRT21" s="232"/>
      <c r="QRU21" s="232"/>
      <c r="QRV21" s="232"/>
      <c r="QRW21" s="232"/>
      <c r="QRX21" s="232"/>
      <c r="QRY21" s="232"/>
      <c r="QRZ21" s="232"/>
      <c r="QSA21" s="232"/>
      <c r="QSB21" s="232"/>
      <c r="QSC21" s="232"/>
      <c r="QSD21" s="232"/>
      <c r="QSE21" s="232"/>
      <c r="QSF21" s="232"/>
      <c r="QSG21" s="232"/>
      <c r="QSH21" s="232"/>
      <c r="QSI21" s="232"/>
      <c r="QSJ21" s="232"/>
      <c r="QSK21" s="232"/>
      <c r="QSL21" s="232"/>
      <c r="QSM21" s="232"/>
      <c r="QSN21" s="232"/>
      <c r="QSO21" s="232"/>
      <c r="QSP21" s="232"/>
      <c r="QSQ21" s="232"/>
      <c r="QSR21" s="232"/>
      <c r="QSS21" s="232"/>
      <c r="QST21" s="232"/>
      <c r="QSU21" s="232"/>
      <c r="QSV21" s="232"/>
      <c r="QSW21" s="232"/>
      <c r="QSX21" s="232"/>
      <c r="QSY21" s="232"/>
      <c r="QSZ21" s="232"/>
      <c r="QTA21" s="232"/>
      <c r="QTB21" s="232"/>
      <c r="QTC21" s="232"/>
      <c r="QTD21" s="232"/>
      <c r="QTE21" s="232"/>
      <c r="QTF21" s="232"/>
      <c r="QTG21" s="232"/>
      <c r="QTH21" s="232"/>
      <c r="QTI21" s="232"/>
      <c r="QTJ21" s="232"/>
      <c r="QTK21" s="232"/>
      <c r="QTL21" s="232"/>
      <c r="QTM21" s="232"/>
      <c r="QTN21" s="232"/>
      <c r="QTO21" s="232"/>
      <c r="QTP21" s="232"/>
      <c r="QTQ21" s="232"/>
      <c r="QTR21" s="232"/>
      <c r="QTS21" s="232"/>
      <c r="QTT21" s="232"/>
      <c r="QTU21" s="232"/>
      <c r="QTV21" s="232"/>
      <c r="QTW21" s="232"/>
      <c r="QTX21" s="232"/>
      <c r="QTY21" s="232"/>
      <c r="QTZ21" s="232"/>
      <c r="QUA21" s="232"/>
      <c r="QUB21" s="232"/>
      <c r="QUC21" s="232"/>
      <c r="QUD21" s="232"/>
      <c r="QUE21" s="232"/>
      <c r="QUF21" s="232"/>
      <c r="QUG21" s="232"/>
      <c r="QUH21" s="232"/>
      <c r="QUI21" s="232"/>
      <c r="QUJ21" s="232"/>
      <c r="QUK21" s="232"/>
      <c r="QUL21" s="232"/>
      <c r="QUM21" s="232"/>
      <c r="QUN21" s="232"/>
      <c r="QUO21" s="232"/>
      <c r="QUP21" s="232"/>
      <c r="QUQ21" s="232"/>
      <c r="QUR21" s="232"/>
      <c r="QUS21" s="232"/>
      <c r="QUT21" s="232"/>
      <c r="QUU21" s="232"/>
      <c r="QUV21" s="232"/>
      <c r="QUW21" s="232"/>
      <c r="QUX21" s="232"/>
      <c r="QUY21" s="232"/>
      <c r="QUZ21" s="232"/>
      <c r="QVA21" s="232"/>
      <c r="QVB21" s="232"/>
      <c r="QVC21" s="232"/>
      <c r="QVD21" s="232"/>
      <c r="QVE21" s="232"/>
      <c r="QVF21" s="232"/>
      <c r="QVG21" s="232"/>
      <c r="QVH21" s="232"/>
      <c r="QVI21" s="232"/>
      <c r="QVJ21" s="232"/>
      <c r="QVK21" s="232"/>
      <c r="QVL21" s="232"/>
      <c r="QVM21" s="232"/>
      <c r="QVN21" s="232"/>
      <c r="QVO21" s="232"/>
      <c r="QVP21" s="232"/>
      <c r="QVQ21" s="232"/>
      <c r="QVR21" s="232"/>
      <c r="QVS21" s="232"/>
      <c r="QVT21" s="232"/>
      <c r="QVU21" s="232"/>
      <c r="QVV21" s="232"/>
      <c r="QVW21" s="232"/>
      <c r="QVX21" s="232"/>
      <c r="QVY21" s="232"/>
      <c r="QVZ21" s="232"/>
      <c r="QWA21" s="232"/>
      <c r="QWB21" s="232"/>
      <c r="QWC21" s="232"/>
      <c r="QWD21" s="232"/>
      <c r="QWE21" s="232"/>
      <c r="QWF21" s="232"/>
      <c r="QWG21" s="232"/>
      <c r="QWH21" s="232"/>
      <c r="QWI21" s="232"/>
      <c r="QWJ21" s="232"/>
      <c r="QWK21" s="232"/>
      <c r="QWL21" s="232"/>
      <c r="QWM21" s="232"/>
      <c r="QWN21" s="232"/>
      <c r="QWO21" s="232"/>
      <c r="QWP21" s="232"/>
      <c r="QWQ21" s="232"/>
      <c r="QWR21" s="232"/>
      <c r="QWS21" s="232"/>
      <c r="QWT21" s="232"/>
      <c r="QWU21" s="232"/>
      <c r="QWV21" s="232"/>
      <c r="QWW21" s="232"/>
      <c r="QWX21" s="232"/>
      <c r="QWY21" s="232"/>
      <c r="QWZ21" s="232"/>
      <c r="QXA21" s="232"/>
      <c r="QXB21" s="232"/>
      <c r="QXC21" s="232"/>
      <c r="QXD21" s="232"/>
      <c r="QXE21" s="232"/>
      <c r="QXF21" s="232"/>
      <c r="QXG21" s="232"/>
      <c r="QXH21" s="232"/>
      <c r="QXI21" s="232"/>
      <c r="QXJ21" s="232"/>
      <c r="QXK21" s="232"/>
      <c r="QXL21" s="232"/>
      <c r="QXM21" s="232"/>
      <c r="QXN21" s="232"/>
      <c r="QXO21" s="232"/>
      <c r="QXP21" s="232"/>
      <c r="QXQ21" s="232"/>
      <c r="QXR21" s="232"/>
      <c r="QXS21" s="232"/>
      <c r="QXT21" s="232"/>
      <c r="QXU21" s="232"/>
      <c r="QXV21" s="232"/>
      <c r="QXW21" s="232"/>
      <c r="QXX21" s="232"/>
      <c r="QXY21" s="232"/>
      <c r="QXZ21" s="232"/>
      <c r="QYA21" s="232"/>
      <c r="QYB21" s="232"/>
      <c r="QYC21" s="232"/>
      <c r="QYD21" s="232"/>
      <c r="QYE21" s="232"/>
      <c r="QYF21" s="232"/>
      <c r="QYG21" s="232"/>
      <c r="QYH21" s="232"/>
      <c r="QYI21" s="232"/>
      <c r="QYJ21" s="232"/>
      <c r="QYK21" s="232"/>
      <c r="QYL21" s="232"/>
      <c r="QYM21" s="232"/>
      <c r="QYN21" s="232"/>
      <c r="QYO21" s="232"/>
      <c r="QYP21" s="232"/>
      <c r="QYQ21" s="232"/>
      <c r="QYR21" s="232"/>
      <c r="QYS21" s="232"/>
      <c r="QYT21" s="232"/>
      <c r="QYU21" s="232"/>
      <c r="QYV21" s="232"/>
      <c r="QYW21" s="232"/>
      <c r="QYX21" s="232"/>
      <c r="QYY21" s="232"/>
      <c r="QYZ21" s="232"/>
      <c r="QZA21" s="232"/>
      <c r="QZB21" s="232"/>
      <c r="QZC21" s="232"/>
      <c r="QZD21" s="232"/>
      <c r="QZE21" s="232"/>
      <c r="QZF21" s="232"/>
      <c r="QZG21" s="232"/>
      <c r="QZH21" s="232"/>
      <c r="QZI21" s="232"/>
      <c r="QZJ21" s="232"/>
      <c r="QZK21" s="232"/>
      <c r="QZL21" s="232"/>
      <c r="QZM21" s="232"/>
      <c r="QZN21" s="232"/>
      <c r="QZO21" s="232"/>
      <c r="QZP21" s="232"/>
      <c r="QZQ21" s="232"/>
      <c r="QZR21" s="232"/>
      <c r="QZS21" s="232"/>
      <c r="QZT21" s="232"/>
      <c r="QZU21" s="232"/>
      <c r="QZV21" s="232"/>
      <c r="QZW21" s="232"/>
      <c r="QZX21" s="232"/>
      <c r="QZY21" s="232"/>
      <c r="QZZ21" s="232"/>
      <c r="RAA21" s="232"/>
      <c r="RAB21" s="232"/>
      <c r="RAC21" s="232"/>
      <c r="RAD21" s="232"/>
      <c r="RAE21" s="232"/>
      <c r="RAF21" s="232"/>
      <c r="RAG21" s="232"/>
      <c r="RAH21" s="232"/>
      <c r="RAI21" s="232"/>
      <c r="RAJ21" s="232"/>
      <c r="RAK21" s="232"/>
      <c r="RAL21" s="232"/>
      <c r="RAM21" s="232"/>
      <c r="RAN21" s="232"/>
      <c r="RAO21" s="232"/>
      <c r="RAP21" s="232"/>
      <c r="RAQ21" s="232"/>
      <c r="RAR21" s="232"/>
      <c r="RAS21" s="232"/>
      <c r="RAT21" s="232"/>
      <c r="RAU21" s="232"/>
      <c r="RAV21" s="232"/>
      <c r="RAW21" s="232"/>
      <c r="RAX21" s="232"/>
      <c r="RAY21" s="232"/>
      <c r="RAZ21" s="232"/>
      <c r="RBA21" s="232"/>
      <c r="RBB21" s="232"/>
      <c r="RBC21" s="232"/>
      <c r="RBD21" s="232"/>
      <c r="RBE21" s="232"/>
      <c r="RBF21" s="232"/>
      <c r="RBG21" s="232"/>
      <c r="RBH21" s="232"/>
      <c r="RBI21" s="232"/>
      <c r="RBJ21" s="232"/>
      <c r="RBK21" s="232"/>
      <c r="RBL21" s="232"/>
      <c r="RBM21" s="232"/>
      <c r="RBN21" s="232"/>
      <c r="RBO21" s="232"/>
      <c r="RBP21" s="232"/>
      <c r="RBQ21" s="232"/>
      <c r="RBR21" s="232"/>
      <c r="RBS21" s="232"/>
      <c r="RBT21" s="232"/>
      <c r="RBU21" s="232"/>
      <c r="RBV21" s="232"/>
      <c r="RBW21" s="232"/>
      <c r="RBX21" s="232"/>
      <c r="RBY21" s="232"/>
      <c r="RBZ21" s="232"/>
      <c r="RCA21" s="232"/>
      <c r="RCB21" s="232"/>
      <c r="RCC21" s="232"/>
      <c r="RCD21" s="232"/>
      <c r="RCE21" s="232"/>
      <c r="RCF21" s="232"/>
      <c r="RCG21" s="232"/>
      <c r="RCH21" s="232"/>
      <c r="RCI21" s="232"/>
      <c r="RCJ21" s="232"/>
      <c r="RCK21" s="232"/>
      <c r="RCL21" s="232"/>
      <c r="RCM21" s="232"/>
      <c r="RCN21" s="232"/>
      <c r="RCO21" s="232"/>
      <c r="RCP21" s="232"/>
      <c r="RCQ21" s="232"/>
      <c r="RCR21" s="232"/>
      <c r="RCS21" s="232"/>
      <c r="RCT21" s="232"/>
      <c r="RCU21" s="232"/>
      <c r="RCV21" s="232"/>
      <c r="RCW21" s="232"/>
      <c r="RCX21" s="232"/>
      <c r="RCY21" s="232"/>
      <c r="RCZ21" s="232"/>
      <c r="RDA21" s="232"/>
      <c r="RDB21" s="232"/>
      <c r="RDC21" s="232"/>
      <c r="RDD21" s="232"/>
      <c r="RDE21" s="232"/>
      <c r="RDF21" s="232"/>
      <c r="RDG21" s="232"/>
      <c r="RDH21" s="232"/>
      <c r="RDI21" s="232"/>
      <c r="RDJ21" s="232"/>
      <c r="RDK21" s="232"/>
      <c r="RDL21" s="232"/>
      <c r="RDM21" s="232"/>
      <c r="RDN21" s="232"/>
      <c r="RDO21" s="232"/>
      <c r="RDP21" s="232"/>
      <c r="RDQ21" s="232"/>
      <c r="RDR21" s="232"/>
      <c r="RDS21" s="232"/>
      <c r="RDT21" s="232"/>
      <c r="RDU21" s="232"/>
      <c r="RDV21" s="232"/>
      <c r="RDW21" s="232"/>
      <c r="RDX21" s="232"/>
      <c r="RDY21" s="232"/>
      <c r="RDZ21" s="232"/>
      <c r="REA21" s="232"/>
      <c r="REB21" s="232"/>
      <c r="REC21" s="232"/>
      <c r="RED21" s="232"/>
      <c r="REE21" s="232"/>
      <c r="REF21" s="232"/>
      <c r="REG21" s="232"/>
      <c r="REH21" s="232"/>
      <c r="REI21" s="232"/>
      <c r="REJ21" s="232"/>
      <c r="REK21" s="232"/>
      <c r="REL21" s="232"/>
      <c r="REM21" s="232"/>
      <c r="REN21" s="232"/>
      <c r="REO21" s="232"/>
      <c r="REP21" s="232"/>
      <c r="REQ21" s="232"/>
      <c r="RER21" s="232"/>
      <c r="RES21" s="232"/>
      <c r="RET21" s="232"/>
      <c r="REU21" s="232"/>
      <c r="REV21" s="232"/>
      <c r="REW21" s="232"/>
      <c r="REX21" s="232"/>
      <c r="REY21" s="232"/>
      <c r="REZ21" s="232"/>
      <c r="RFA21" s="232"/>
      <c r="RFB21" s="232"/>
      <c r="RFC21" s="232"/>
      <c r="RFD21" s="232"/>
      <c r="RFE21" s="232"/>
      <c r="RFF21" s="232"/>
      <c r="RFG21" s="232"/>
      <c r="RFH21" s="232"/>
      <c r="RFI21" s="232"/>
      <c r="RFJ21" s="232"/>
      <c r="RFK21" s="232"/>
      <c r="RFL21" s="232"/>
      <c r="RFM21" s="232"/>
      <c r="RFN21" s="232"/>
      <c r="RFO21" s="232"/>
      <c r="RFP21" s="232"/>
      <c r="RFQ21" s="232"/>
      <c r="RFR21" s="232"/>
      <c r="RFS21" s="232"/>
      <c r="RFT21" s="232"/>
      <c r="RFU21" s="232"/>
      <c r="RFV21" s="232"/>
      <c r="RFW21" s="232"/>
      <c r="RFX21" s="232"/>
      <c r="RFY21" s="232"/>
      <c r="RFZ21" s="232"/>
      <c r="RGA21" s="232"/>
      <c r="RGB21" s="232"/>
      <c r="RGC21" s="232"/>
      <c r="RGD21" s="232"/>
      <c r="RGE21" s="232"/>
      <c r="RGF21" s="232"/>
      <c r="RGG21" s="232"/>
      <c r="RGH21" s="232"/>
      <c r="RGI21" s="232"/>
      <c r="RGJ21" s="232"/>
      <c r="RGK21" s="232"/>
      <c r="RGL21" s="232"/>
      <c r="RGM21" s="232"/>
      <c r="RGN21" s="232"/>
      <c r="RGO21" s="232"/>
      <c r="RGP21" s="232"/>
      <c r="RGQ21" s="232"/>
      <c r="RGR21" s="232"/>
      <c r="RGS21" s="232"/>
      <c r="RGT21" s="232"/>
      <c r="RGU21" s="232"/>
      <c r="RGV21" s="232"/>
      <c r="RGW21" s="232"/>
      <c r="RGX21" s="232"/>
      <c r="RGY21" s="232"/>
      <c r="RGZ21" s="232"/>
      <c r="RHA21" s="232"/>
      <c r="RHB21" s="232"/>
      <c r="RHC21" s="232"/>
      <c r="RHD21" s="232"/>
      <c r="RHE21" s="232"/>
      <c r="RHF21" s="232"/>
      <c r="RHG21" s="232"/>
      <c r="RHH21" s="232"/>
      <c r="RHI21" s="232"/>
      <c r="RHJ21" s="232"/>
      <c r="RHK21" s="232"/>
      <c r="RHL21" s="232"/>
      <c r="RHM21" s="232"/>
      <c r="RHN21" s="232"/>
      <c r="RHO21" s="232"/>
      <c r="RHP21" s="232"/>
      <c r="RHQ21" s="232"/>
      <c r="RHR21" s="232"/>
      <c r="RHS21" s="232"/>
      <c r="RHT21" s="232"/>
      <c r="RHU21" s="232"/>
      <c r="RHV21" s="232"/>
      <c r="RHW21" s="232"/>
      <c r="RHX21" s="232"/>
      <c r="RHY21" s="232"/>
      <c r="RHZ21" s="232"/>
      <c r="RIA21" s="232"/>
      <c r="RIB21" s="232"/>
      <c r="RIC21" s="232"/>
      <c r="RID21" s="232"/>
      <c r="RIE21" s="232"/>
      <c r="RIF21" s="232"/>
      <c r="RIG21" s="232"/>
      <c r="RIH21" s="232"/>
      <c r="RII21" s="232"/>
      <c r="RIJ21" s="232"/>
      <c r="RIK21" s="232"/>
      <c r="RIL21" s="232"/>
      <c r="RIM21" s="232"/>
      <c r="RIN21" s="232"/>
      <c r="RIO21" s="232"/>
      <c r="RIP21" s="232"/>
      <c r="RIQ21" s="232"/>
      <c r="RIR21" s="232"/>
      <c r="RIS21" s="232"/>
      <c r="RIT21" s="232"/>
      <c r="RIU21" s="232"/>
      <c r="RIV21" s="232"/>
      <c r="RIW21" s="232"/>
      <c r="RIX21" s="232"/>
      <c r="RIY21" s="232"/>
      <c r="RIZ21" s="232"/>
      <c r="RJA21" s="232"/>
      <c r="RJB21" s="232"/>
      <c r="RJC21" s="232"/>
      <c r="RJD21" s="232"/>
      <c r="RJE21" s="232"/>
      <c r="RJF21" s="232"/>
      <c r="RJG21" s="232"/>
      <c r="RJH21" s="232"/>
      <c r="RJI21" s="232"/>
      <c r="RJJ21" s="232"/>
      <c r="RJK21" s="232"/>
      <c r="RJL21" s="232"/>
      <c r="RJM21" s="232"/>
      <c r="RJN21" s="232"/>
      <c r="RJO21" s="232"/>
      <c r="RJP21" s="232"/>
      <c r="RJQ21" s="232"/>
      <c r="RJR21" s="232"/>
      <c r="RJS21" s="232"/>
      <c r="RJT21" s="232"/>
      <c r="RJU21" s="232"/>
      <c r="RJV21" s="232"/>
      <c r="RJW21" s="232"/>
      <c r="RJX21" s="232"/>
      <c r="RJY21" s="232"/>
      <c r="RJZ21" s="232"/>
      <c r="RKA21" s="232"/>
      <c r="RKB21" s="232"/>
      <c r="RKC21" s="232"/>
      <c r="RKD21" s="232"/>
      <c r="RKE21" s="232"/>
      <c r="RKF21" s="232"/>
      <c r="RKG21" s="232"/>
      <c r="RKH21" s="232"/>
      <c r="RKI21" s="232"/>
      <c r="RKJ21" s="232"/>
      <c r="RKK21" s="232"/>
      <c r="RKL21" s="232"/>
      <c r="RKM21" s="232"/>
      <c r="RKN21" s="232"/>
      <c r="RKO21" s="232"/>
      <c r="RKP21" s="232"/>
      <c r="RKQ21" s="232"/>
      <c r="RKR21" s="232"/>
      <c r="RKS21" s="232"/>
      <c r="RKT21" s="232"/>
      <c r="RKU21" s="232"/>
      <c r="RKV21" s="232"/>
      <c r="RKW21" s="232"/>
      <c r="RKX21" s="232"/>
      <c r="RKY21" s="232"/>
      <c r="RKZ21" s="232"/>
      <c r="RLA21" s="232"/>
      <c r="RLB21" s="232"/>
      <c r="RLC21" s="232"/>
      <c r="RLD21" s="232"/>
      <c r="RLE21" s="232"/>
      <c r="RLF21" s="232"/>
      <c r="RLG21" s="232"/>
      <c r="RLH21" s="232"/>
      <c r="RLI21" s="232"/>
      <c r="RLJ21" s="232"/>
      <c r="RLK21" s="232"/>
      <c r="RLL21" s="232"/>
      <c r="RLM21" s="232"/>
      <c r="RLN21" s="232"/>
      <c r="RLO21" s="232"/>
      <c r="RLP21" s="232"/>
      <c r="RLQ21" s="232"/>
      <c r="RLR21" s="232"/>
      <c r="RLS21" s="232"/>
      <c r="RLT21" s="232"/>
      <c r="RLU21" s="232"/>
      <c r="RLV21" s="232"/>
      <c r="RLW21" s="232"/>
      <c r="RLX21" s="232"/>
      <c r="RLY21" s="232"/>
      <c r="RLZ21" s="232"/>
      <c r="RMA21" s="232"/>
      <c r="RMB21" s="232"/>
      <c r="RMC21" s="232"/>
      <c r="RMD21" s="232"/>
      <c r="RME21" s="232"/>
      <c r="RMF21" s="232"/>
      <c r="RMG21" s="232"/>
      <c r="RMH21" s="232"/>
      <c r="RMI21" s="232"/>
      <c r="RMJ21" s="232"/>
      <c r="RMK21" s="232"/>
      <c r="RML21" s="232"/>
      <c r="RMM21" s="232"/>
      <c r="RMN21" s="232"/>
      <c r="RMO21" s="232"/>
      <c r="RMP21" s="232"/>
      <c r="RMQ21" s="232"/>
      <c r="RMR21" s="232"/>
      <c r="RMS21" s="232"/>
      <c r="RMT21" s="232"/>
      <c r="RMU21" s="232"/>
      <c r="RMV21" s="232"/>
      <c r="RMW21" s="232"/>
      <c r="RMX21" s="232"/>
      <c r="RMY21" s="232"/>
      <c r="RMZ21" s="232"/>
      <c r="RNA21" s="232"/>
      <c r="RNB21" s="232"/>
      <c r="RNC21" s="232"/>
      <c r="RND21" s="232"/>
      <c r="RNE21" s="232"/>
      <c r="RNF21" s="232"/>
      <c r="RNG21" s="232"/>
      <c r="RNH21" s="232"/>
      <c r="RNI21" s="232"/>
      <c r="RNJ21" s="232"/>
      <c r="RNK21" s="232"/>
      <c r="RNL21" s="232"/>
      <c r="RNM21" s="232"/>
      <c r="RNN21" s="232"/>
      <c r="RNO21" s="232"/>
      <c r="RNP21" s="232"/>
      <c r="RNQ21" s="232"/>
      <c r="RNR21" s="232"/>
      <c r="RNS21" s="232"/>
      <c r="RNT21" s="232"/>
      <c r="RNU21" s="232"/>
      <c r="RNV21" s="232"/>
      <c r="RNW21" s="232"/>
      <c r="RNX21" s="232"/>
      <c r="RNY21" s="232"/>
      <c r="RNZ21" s="232"/>
      <c r="ROA21" s="232"/>
      <c r="ROB21" s="232"/>
      <c r="ROC21" s="232"/>
      <c r="ROD21" s="232"/>
      <c r="ROE21" s="232"/>
      <c r="ROF21" s="232"/>
      <c r="ROG21" s="232"/>
      <c r="ROH21" s="232"/>
      <c r="ROI21" s="232"/>
      <c r="ROJ21" s="232"/>
      <c r="ROK21" s="232"/>
      <c r="ROL21" s="232"/>
      <c r="ROM21" s="232"/>
      <c r="RON21" s="232"/>
      <c r="ROO21" s="232"/>
      <c r="ROP21" s="232"/>
      <c r="ROQ21" s="232"/>
      <c r="ROR21" s="232"/>
      <c r="ROS21" s="232"/>
      <c r="ROT21" s="232"/>
      <c r="ROU21" s="232"/>
      <c r="ROV21" s="232"/>
      <c r="ROW21" s="232"/>
      <c r="ROX21" s="232"/>
      <c r="ROY21" s="232"/>
      <c r="ROZ21" s="232"/>
      <c r="RPA21" s="232"/>
      <c r="RPB21" s="232"/>
      <c r="RPC21" s="232"/>
      <c r="RPD21" s="232"/>
      <c r="RPE21" s="232"/>
      <c r="RPF21" s="232"/>
      <c r="RPG21" s="232"/>
      <c r="RPH21" s="232"/>
      <c r="RPI21" s="232"/>
      <c r="RPJ21" s="232"/>
      <c r="RPK21" s="232"/>
      <c r="RPL21" s="232"/>
      <c r="RPM21" s="232"/>
      <c r="RPN21" s="232"/>
      <c r="RPO21" s="232"/>
      <c r="RPP21" s="232"/>
      <c r="RPQ21" s="232"/>
      <c r="RPR21" s="232"/>
      <c r="RPS21" s="232"/>
      <c r="RPT21" s="232"/>
      <c r="RPU21" s="232"/>
      <c r="RPV21" s="232"/>
      <c r="RPW21" s="232"/>
      <c r="RPX21" s="232"/>
      <c r="RPY21" s="232"/>
      <c r="RPZ21" s="232"/>
      <c r="RQA21" s="232"/>
      <c r="RQB21" s="232"/>
      <c r="RQC21" s="232"/>
      <c r="RQD21" s="232"/>
      <c r="RQE21" s="232"/>
      <c r="RQF21" s="232"/>
      <c r="RQG21" s="232"/>
      <c r="RQH21" s="232"/>
      <c r="RQI21" s="232"/>
      <c r="RQJ21" s="232"/>
      <c r="RQK21" s="232"/>
      <c r="RQL21" s="232"/>
      <c r="RQM21" s="232"/>
      <c r="RQN21" s="232"/>
      <c r="RQO21" s="232"/>
      <c r="RQP21" s="232"/>
      <c r="RQQ21" s="232"/>
      <c r="RQR21" s="232"/>
      <c r="RQS21" s="232"/>
      <c r="RQT21" s="232"/>
      <c r="RQU21" s="232"/>
      <c r="RQV21" s="232"/>
      <c r="RQW21" s="232"/>
      <c r="RQX21" s="232"/>
      <c r="RQY21" s="232"/>
      <c r="RQZ21" s="232"/>
      <c r="RRA21" s="232"/>
      <c r="RRB21" s="232"/>
      <c r="RRC21" s="232"/>
      <c r="RRD21" s="232"/>
      <c r="RRE21" s="232"/>
      <c r="RRF21" s="232"/>
      <c r="RRG21" s="232"/>
      <c r="RRH21" s="232"/>
      <c r="RRI21" s="232"/>
      <c r="RRJ21" s="232"/>
      <c r="RRK21" s="232"/>
      <c r="RRL21" s="232"/>
      <c r="RRM21" s="232"/>
      <c r="RRN21" s="232"/>
      <c r="RRO21" s="232"/>
      <c r="RRP21" s="232"/>
      <c r="RRQ21" s="232"/>
      <c r="RRR21" s="232"/>
      <c r="RRS21" s="232"/>
      <c r="RRT21" s="232"/>
      <c r="RRU21" s="232"/>
      <c r="RRV21" s="232"/>
      <c r="RRW21" s="232"/>
      <c r="RRX21" s="232"/>
      <c r="RRY21" s="232"/>
      <c r="RRZ21" s="232"/>
      <c r="RSA21" s="232"/>
      <c r="RSB21" s="232"/>
      <c r="RSC21" s="232"/>
      <c r="RSD21" s="232"/>
      <c r="RSE21" s="232"/>
      <c r="RSF21" s="232"/>
      <c r="RSG21" s="232"/>
      <c r="RSH21" s="232"/>
      <c r="RSI21" s="232"/>
      <c r="RSJ21" s="232"/>
      <c r="RSK21" s="232"/>
      <c r="RSL21" s="232"/>
      <c r="RSM21" s="232"/>
      <c r="RSN21" s="232"/>
      <c r="RSO21" s="232"/>
      <c r="RSP21" s="232"/>
      <c r="RSQ21" s="232"/>
      <c r="RSR21" s="232"/>
      <c r="RSS21" s="232"/>
      <c r="RST21" s="232"/>
      <c r="RSU21" s="232"/>
      <c r="RSV21" s="232"/>
      <c r="RSW21" s="232"/>
      <c r="RSX21" s="232"/>
      <c r="RSY21" s="232"/>
      <c r="RSZ21" s="232"/>
      <c r="RTA21" s="232"/>
      <c r="RTB21" s="232"/>
      <c r="RTC21" s="232"/>
      <c r="RTD21" s="232"/>
      <c r="RTE21" s="232"/>
      <c r="RTF21" s="232"/>
      <c r="RTG21" s="232"/>
      <c r="RTH21" s="232"/>
      <c r="RTI21" s="232"/>
      <c r="RTJ21" s="232"/>
      <c r="RTK21" s="232"/>
      <c r="RTL21" s="232"/>
      <c r="RTM21" s="232"/>
      <c r="RTN21" s="232"/>
      <c r="RTO21" s="232"/>
      <c r="RTP21" s="232"/>
      <c r="RTQ21" s="232"/>
      <c r="RTR21" s="232"/>
      <c r="RTS21" s="232"/>
      <c r="RTT21" s="232"/>
      <c r="RTU21" s="232"/>
      <c r="RTV21" s="232"/>
      <c r="RTW21" s="232"/>
      <c r="RTX21" s="232"/>
      <c r="RTY21" s="232"/>
      <c r="RTZ21" s="232"/>
      <c r="RUA21" s="232"/>
      <c r="RUB21" s="232"/>
      <c r="RUC21" s="232"/>
      <c r="RUD21" s="232"/>
      <c r="RUE21" s="232"/>
      <c r="RUF21" s="232"/>
      <c r="RUG21" s="232"/>
      <c r="RUH21" s="232"/>
      <c r="RUI21" s="232"/>
      <c r="RUJ21" s="232"/>
      <c r="RUK21" s="232"/>
      <c r="RUL21" s="232"/>
      <c r="RUM21" s="232"/>
      <c r="RUN21" s="232"/>
      <c r="RUO21" s="232"/>
      <c r="RUP21" s="232"/>
      <c r="RUQ21" s="232"/>
      <c r="RUR21" s="232"/>
      <c r="RUS21" s="232"/>
      <c r="RUT21" s="232"/>
      <c r="RUU21" s="232"/>
      <c r="RUV21" s="232"/>
      <c r="RUW21" s="232"/>
      <c r="RUX21" s="232"/>
      <c r="RUY21" s="232"/>
      <c r="RUZ21" s="232"/>
      <c r="RVA21" s="232"/>
      <c r="RVB21" s="232"/>
      <c r="RVC21" s="232"/>
      <c r="RVD21" s="232"/>
      <c r="RVE21" s="232"/>
      <c r="RVF21" s="232"/>
      <c r="RVG21" s="232"/>
      <c r="RVH21" s="232"/>
      <c r="RVI21" s="232"/>
      <c r="RVJ21" s="232"/>
      <c r="RVK21" s="232"/>
      <c r="RVL21" s="232"/>
      <c r="RVM21" s="232"/>
      <c r="RVN21" s="232"/>
      <c r="RVO21" s="232"/>
      <c r="RVP21" s="232"/>
      <c r="RVQ21" s="232"/>
      <c r="RVR21" s="232"/>
      <c r="RVS21" s="232"/>
      <c r="RVT21" s="232"/>
      <c r="RVU21" s="232"/>
      <c r="RVV21" s="232"/>
      <c r="RVW21" s="232"/>
      <c r="RVX21" s="232"/>
      <c r="RVY21" s="232"/>
      <c r="RVZ21" s="232"/>
      <c r="RWA21" s="232"/>
      <c r="RWB21" s="232"/>
      <c r="RWC21" s="232"/>
      <c r="RWD21" s="232"/>
      <c r="RWE21" s="232"/>
      <c r="RWF21" s="232"/>
      <c r="RWG21" s="232"/>
      <c r="RWH21" s="232"/>
      <c r="RWI21" s="232"/>
      <c r="RWJ21" s="232"/>
      <c r="RWK21" s="232"/>
      <c r="RWL21" s="232"/>
      <c r="RWM21" s="232"/>
      <c r="RWN21" s="232"/>
      <c r="RWO21" s="232"/>
      <c r="RWP21" s="232"/>
      <c r="RWQ21" s="232"/>
      <c r="RWR21" s="232"/>
      <c r="RWS21" s="232"/>
      <c r="RWT21" s="232"/>
      <c r="RWU21" s="232"/>
      <c r="RWV21" s="232"/>
      <c r="RWW21" s="232"/>
      <c r="RWX21" s="232"/>
      <c r="RWY21" s="232"/>
      <c r="RWZ21" s="232"/>
      <c r="RXA21" s="232"/>
      <c r="RXB21" s="232"/>
      <c r="RXC21" s="232"/>
      <c r="RXD21" s="232"/>
      <c r="RXE21" s="232"/>
      <c r="RXF21" s="232"/>
      <c r="RXG21" s="232"/>
      <c r="RXH21" s="232"/>
      <c r="RXI21" s="232"/>
      <c r="RXJ21" s="232"/>
      <c r="RXK21" s="232"/>
      <c r="RXL21" s="232"/>
      <c r="RXM21" s="232"/>
      <c r="RXN21" s="232"/>
      <c r="RXO21" s="232"/>
      <c r="RXP21" s="232"/>
      <c r="RXQ21" s="232"/>
      <c r="RXR21" s="232"/>
      <c r="RXS21" s="232"/>
      <c r="RXT21" s="232"/>
      <c r="RXU21" s="232"/>
      <c r="RXV21" s="232"/>
      <c r="RXW21" s="232"/>
      <c r="RXX21" s="232"/>
      <c r="RXY21" s="232"/>
      <c r="RXZ21" s="232"/>
      <c r="RYA21" s="232"/>
      <c r="RYB21" s="232"/>
      <c r="RYC21" s="232"/>
      <c r="RYD21" s="232"/>
      <c r="RYE21" s="232"/>
      <c r="RYF21" s="232"/>
      <c r="RYG21" s="232"/>
      <c r="RYH21" s="232"/>
      <c r="RYI21" s="232"/>
      <c r="RYJ21" s="232"/>
      <c r="RYK21" s="232"/>
      <c r="RYL21" s="232"/>
      <c r="RYM21" s="232"/>
      <c r="RYN21" s="232"/>
      <c r="RYO21" s="232"/>
      <c r="RYP21" s="232"/>
      <c r="RYQ21" s="232"/>
      <c r="RYR21" s="232"/>
      <c r="RYS21" s="232"/>
      <c r="RYT21" s="232"/>
      <c r="RYU21" s="232"/>
      <c r="RYV21" s="232"/>
      <c r="RYW21" s="232"/>
      <c r="RYX21" s="232"/>
      <c r="RYY21" s="232"/>
      <c r="RYZ21" s="232"/>
      <c r="RZA21" s="232"/>
      <c r="RZB21" s="232"/>
      <c r="RZC21" s="232"/>
      <c r="RZD21" s="232"/>
      <c r="RZE21" s="232"/>
      <c r="RZF21" s="232"/>
      <c r="RZG21" s="232"/>
      <c r="RZH21" s="232"/>
      <c r="RZI21" s="232"/>
      <c r="RZJ21" s="232"/>
      <c r="RZK21" s="232"/>
      <c r="RZL21" s="232"/>
      <c r="RZM21" s="232"/>
      <c r="RZN21" s="232"/>
      <c r="RZO21" s="232"/>
      <c r="RZP21" s="232"/>
      <c r="RZQ21" s="232"/>
      <c r="RZR21" s="232"/>
      <c r="RZS21" s="232"/>
      <c r="RZT21" s="232"/>
      <c r="RZU21" s="232"/>
      <c r="RZV21" s="232"/>
      <c r="RZW21" s="232"/>
      <c r="RZX21" s="232"/>
      <c r="RZY21" s="232"/>
      <c r="RZZ21" s="232"/>
      <c r="SAA21" s="232"/>
      <c r="SAB21" s="232"/>
      <c r="SAC21" s="232"/>
      <c r="SAD21" s="232"/>
      <c r="SAE21" s="232"/>
      <c r="SAF21" s="232"/>
      <c r="SAG21" s="232"/>
      <c r="SAH21" s="232"/>
      <c r="SAI21" s="232"/>
      <c r="SAJ21" s="232"/>
      <c r="SAK21" s="232"/>
      <c r="SAL21" s="232"/>
      <c r="SAM21" s="232"/>
      <c r="SAN21" s="232"/>
      <c r="SAO21" s="232"/>
      <c r="SAP21" s="232"/>
      <c r="SAQ21" s="232"/>
      <c r="SAR21" s="232"/>
      <c r="SAS21" s="232"/>
      <c r="SAT21" s="232"/>
      <c r="SAU21" s="232"/>
      <c r="SAV21" s="232"/>
      <c r="SAW21" s="232"/>
      <c r="SAX21" s="232"/>
      <c r="SAY21" s="232"/>
      <c r="SAZ21" s="232"/>
      <c r="SBA21" s="232"/>
      <c r="SBB21" s="232"/>
      <c r="SBC21" s="232"/>
      <c r="SBD21" s="232"/>
      <c r="SBE21" s="232"/>
      <c r="SBF21" s="232"/>
      <c r="SBG21" s="232"/>
      <c r="SBH21" s="232"/>
      <c r="SBI21" s="232"/>
      <c r="SBJ21" s="232"/>
      <c r="SBK21" s="232"/>
      <c r="SBL21" s="232"/>
      <c r="SBM21" s="232"/>
      <c r="SBN21" s="232"/>
      <c r="SBO21" s="232"/>
      <c r="SBP21" s="232"/>
      <c r="SBQ21" s="232"/>
      <c r="SBR21" s="232"/>
      <c r="SBS21" s="232"/>
      <c r="SBT21" s="232"/>
      <c r="SBU21" s="232"/>
      <c r="SBV21" s="232"/>
      <c r="SBW21" s="232"/>
      <c r="SBX21" s="232"/>
      <c r="SBY21" s="232"/>
      <c r="SBZ21" s="232"/>
      <c r="SCA21" s="232"/>
      <c r="SCB21" s="232"/>
      <c r="SCC21" s="232"/>
      <c r="SCD21" s="232"/>
      <c r="SCE21" s="232"/>
      <c r="SCF21" s="232"/>
      <c r="SCG21" s="232"/>
      <c r="SCH21" s="232"/>
      <c r="SCI21" s="232"/>
      <c r="SCJ21" s="232"/>
      <c r="SCK21" s="232"/>
      <c r="SCL21" s="232"/>
      <c r="SCM21" s="232"/>
      <c r="SCN21" s="232"/>
      <c r="SCO21" s="232"/>
      <c r="SCP21" s="232"/>
      <c r="SCQ21" s="232"/>
      <c r="SCR21" s="232"/>
      <c r="SCS21" s="232"/>
      <c r="SCT21" s="232"/>
      <c r="SCU21" s="232"/>
      <c r="SCV21" s="232"/>
      <c r="SCW21" s="232"/>
      <c r="SCX21" s="232"/>
      <c r="SCY21" s="232"/>
      <c r="SCZ21" s="232"/>
      <c r="SDA21" s="232"/>
      <c r="SDB21" s="232"/>
      <c r="SDC21" s="232"/>
      <c r="SDD21" s="232"/>
      <c r="SDE21" s="232"/>
      <c r="SDF21" s="232"/>
      <c r="SDG21" s="232"/>
      <c r="SDH21" s="232"/>
      <c r="SDI21" s="232"/>
      <c r="SDJ21" s="232"/>
      <c r="SDK21" s="232"/>
      <c r="SDL21" s="232"/>
      <c r="SDM21" s="232"/>
      <c r="SDN21" s="232"/>
      <c r="SDO21" s="232"/>
      <c r="SDP21" s="232"/>
      <c r="SDQ21" s="232"/>
      <c r="SDR21" s="232"/>
      <c r="SDS21" s="232"/>
      <c r="SDT21" s="232"/>
      <c r="SDU21" s="232"/>
      <c r="SDV21" s="232"/>
      <c r="SDW21" s="232"/>
      <c r="SDX21" s="232"/>
      <c r="SDY21" s="232"/>
      <c r="SDZ21" s="232"/>
      <c r="SEA21" s="232"/>
      <c r="SEB21" s="232"/>
      <c r="SEC21" s="232"/>
      <c r="SED21" s="232"/>
      <c r="SEE21" s="232"/>
      <c r="SEF21" s="232"/>
      <c r="SEG21" s="232"/>
      <c r="SEH21" s="232"/>
      <c r="SEI21" s="232"/>
      <c r="SEJ21" s="232"/>
      <c r="SEK21" s="232"/>
      <c r="SEL21" s="232"/>
      <c r="SEM21" s="232"/>
      <c r="SEN21" s="232"/>
      <c r="SEO21" s="232"/>
      <c r="SEP21" s="232"/>
      <c r="SEQ21" s="232"/>
      <c r="SER21" s="232"/>
      <c r="SES21" s="232"/>
      <c r="SET21" s="232"/>
      <c r="SEU21" s="232"/>
      <c r="SEV21" s="232"/>
      <c r="SEW21" s="232"/>
      <c r="SEX21" s="232"/>
      <c r="SEY21" s="232"/>
      <c r="SEZ21" s="232"/>
      <c r="SFA21" s="232"/>
      <c r="SFB21" s="232"/>
      <c r="SFC21" s="232"/>
      <c r="SFD21" s="232"/>
      <c r="SFE21" s="232"/>
      <c r="SFF21" s="232"/>
      <c r="SFG21" s="232"/>
      <c r="SFH21" s="232"/>
      <c r="SFI21" s="232"/>
      <c r="SFJ21" s="232"/>
      <c r="SFK21" s="232"/>
      <c r="SFL21" s="232"/>
      <c r="SFM21" s="232"/>
      <c r="SFN21" s="232"/>
      <c r="SFO21" s="232"/>
      <c r="SFP21" s="232"/>
      <c r="SFQ21" s="232"/>
      <c r="SFR21" s="232"/>
      <c r="SFS21" s="232"/>
      <c r="SFT21" s="232"/>
      <c r="SFU21" s="232"/>
      <c r="SFV21" s="232"/>
      <c r="SFW21" s="232"/>
      <c r="SFX21" s="232"/>
      <c r="SFY21" s="232"/>
      <c r="SFZ21" s="232"/>
      <c r="SGA21" s="232"/>
      <c r="SGB21" s="232"/>
      <c r="SGC21" s="232"/>
      <c r="SGD21" s="232"/>
      <c r="SGE21" s="232"/>
      <c r="SGF21" s="232"/>
      <c r="SGG21" s="232"/>
      <c r="SGH21" s="232"/>
      <c r="SGI21" s="232"/>
      <c r="SGJ21" s="232"/>
      <c r="SGK21" s="232"/>
      <c r="SGL21" s="232"/>
      <c r="SGM21" s="232"/>
      <c r="SGN21" s="232"/>
      <c r="SGO21" s="232"/>
      <c r="SGP21" s="232"/>
      <c r="SGQ21" s="232"/>
      <c r="SGR21" s="232"/>
      <c r="SGS21" s="232"/>
      <c r="SGT21" s="232"/>
      <c r="SGU21" s="232"/>
      <c r="SGV21" s="232"/>
      <c r="SGW21" s="232"/>
      <c r="SGX21" s="232"/>
      <c r="SGY21" s="232"/>
      <c r="SGZ21" s="232"/>
      <c r="SHA21" s="232"/>
      <c r="SHB21" s="232"/>
      <c r="SHC21" s="232"/>
      <c r="SHD21" s="232"/>
      <c r="SHE21" s="232"/>
      <c r="SHF21" s="232"/>
      <c r="SHG21" s="232"/>
      <c r="SHH21" s="232"/>
      <c r="SHI21" s="232"/>
      <c r="SHJ21" s="232"/>
      <c r="SHK21" s="232"/>
      <c r="SHL21" s="232"/>
      <c r="SHM21" s="232"/>
      <c r="SHN21" s="232"/>
      <c r="SHO21" s="232"/>
      <c r="SHP21" s="232"/>
      <c r="SHQ21" s="232"/>
      <c r="SHR21" s="232"/>
      <c r="SHS21" s="232"/>
      <c r="SHT21" s="232"/>
      <c r="SHU21" s="232"/>
      <c r="SHV21" s="232"/>
      <c r="SHW21" s="232"/>
      <c r="SHX21" s="232"/>
      <c r="SHY21" s="232"/>
      <c r="SHZ21" s="232"/>
      <c r="SIA21" s="232"/>
      <c r="SIB21" s="232"/>
      <c r="SIC21" s="232"/>
      <c r="SID21" s="232"/>
      <c r="SIE21" s="232"/>
      <c r="SIF21" s="232"/>
      <c r="SIG21" s="232"/>
      <c r="SIH21" s="232"/>
      <c r="SII21" s="232"/>
      <c r="SIJ21" s="232"/>
      <c r="SIK21" s="232"/>
      <c r="SIL21" s="232"/>
      <c r="SIM21" s="232"/>
      <c r="SIN21" s="232"/>
      <c r="SIO21" s="232"/>
      <c r="SIP21" s="232"/>
      <c r="SIQ21" s="232"/>
      <c r="SIR21" s="232"/>
      <c r="SIS21" s="232"/>
      <c r="SIT21" s="232"/>
      <c r="SIU21" s="232"/>
      <c r="SIV21" s="232"/>
      <c r="SIW21" s="232"/>
      <c r="SIX21" s="232"/>
      <c r="SIY21" s="232"/>
      <c r="SIZ21" s="232"/>
      <c r="SJA21" s="232"/>
      <c r="SJB21" s="232"/>
      <c r="SJC21" s="232"/>
      <c r="SJD21" s="232"/>
      <c r="SJE21" s="232"/>
      <c r="SJF21" s="232"/>
      <c r="SJG21" s="232"/>
      <c r="SJH21" s="232"/>
      <c r="SJI21" s="232"/>
      <c r="SJJ21" s="232"/>
      <c r="SJK21" s="232"/>
      <c r="SJL21" s="232"/>
      <c r="SJM21" s="232"/>
      <c r="SJN21" s="232"/>
      <c r="SJO21" s="232"/>
      <c r="SJP21" s="232"/>
      <c r="SJQ21" s="232"/>
      <c r="SJR21" s="232"/>
      <c r="SJS21" s="232"/>
      <c r="SJT21" s="232"/>
      <c r="SJU21" s="232"/>
      <c r="SJV21" s="232"/>
      <c r="SJW21" s="232"/>
      <c r="SJX21" s="232"/>
      <c r="SJY21" s="232"/>
      <c r="SJZ21" s="232"/>
      <c r="SKA21" s="232"/>
      <c r="SKB21" s="232"/>
      <c r="SKC21" s="232"/>
      <c r="SKD21" s="232"/>
      <c r="SKE21" s="232"/>
      <c r="SKF21" s="232"/>
      <c r="SKG21" s="232"/>
      <c r="SKH21" s="232"/>
      <c r="SKI21" s="232"/>
      <c r="SKJ21" s="232"/>
      <c r="SKK21" s="232"/>
      <c r="SKL21" s="232"/>
      <c r="SKM21" s="232"/>
      <c r="SKN21" s="232"/>
      <c r="SKO21" s="232"/>
      <c r="SKP21" s="232"/>
      <c r="SKQ21" s="232"/>
      <c r="SKR21" s="232"/>
      <c r="SKS21" s="232"/>
      <c r="SKT21" s="232"/>
      <c r="SKU21" s="232"/>
      <c r="SKV21" s="232"/>
      <c r="SKW21" s="232"/>
      <c r="SKX21" s="232"/>
      <c r="SKY21" s="232"/>
      <c r="SKZ21" s="232"/>
      <c r="SLA21" s="232"/>
      <c r="SLB21" s="232"/>
      <c r="SLC21" s="232"/>
      <c r="SLD21" s="232"/>
      <c r="SLE21" s="232"/>
      <c r="SLF21" s="232"/>
      <c r="SLG21" s="232"/>
      <c r="SLH21" s="232"/>
      <c r="SLI21" s="232"/>
      <c r="SLJ21" s="232"/>
      <c r="SLK21" s="232"/>
      <c r="SLL21" s="232"/>
      <c r="SLM21" s="232"/>
      <c r="SLN21" s="232"/>
      <c r="SLO21" s="232"/>
      <c r="SLP21" s="232"/>
      <c r="SLQ21" s="232"/>
      <c r="SLR21" s="232"/>
      <c r="SLS21" s="232"/>
      <c r="SLT21" s="232"/>
      <c r="SLU21" s="232"/>
      <c r="SLV21" s="232"/>
      <c r="SLW21" s="232"/>
      <c r="SLX21" s="232"/>
      <c r="SLY21" s="232"/>
      <c r="SLZ21" s="232"/>
      <c r="SMA21" s="232"/>
      <c r="SMB21" s="232"/>
      <c r="SMC21" s="232"/>
      <c r="SMD21" s="232"/>
      <c r="SME21" s="232"/>
      <c r="SMF21" s="232"/>
      <c r="SMG21" s="232"/>
      <c r="SMH21" s="232"/>
      <c r="SMI21" s="232"/>
      <c r="SMJ21" s="232"/>
      <c r="SMK21" s="232"/>
      <c r="SML21" s="232"/>
      <c r="SMM21" s="232"/>
      <c r="SMN21" s="232"/>
      <c r="SMO21" s="232"/>
      <c r="SMP21" s="232"/>
      <c r="SMQ21" s="232"/>
      <c r="SMR21" s="232"/>
      <c r="SMS21" s="232"/>
      <c r="SMT21" s="232"/>
      <c r="SMU21" s="232"/>
      <c r="SMV21" s="232"/>
      <c r="SMW21" s="232"/>
      <c r="SMX21" s="232"/>
      <c r="SMY21" s="232"/>
      <c r="SMZ21" s="232"/>
      <c r="SNA21" s="232"/>
      <c r="SNB21" s="232"/>
      <c r="SNC21" s="232"/>
      <c r="SND21" s="232"/>
      <c r="SNE21" s="232"/>
      <c r="SNF21" s="232"/>
      <c r="SNG21" s="232"/>
      <c r="SNH21" s="232"/>
      <c r="SNI21" s="232"/>
      <c r="SNJ21" s="232"/>
      <c r="SNK21" s="232"/>
      <c r="SNL21" s="232"/>
      <c r="SNM21" s="232"/>
      <c r="SNN21" s="232"/>
      <c r="SNO21" s="232"/>
      <c r="SNP21" s="232"/>
      <c r="SNQ21" s="232"/>
      <c r="SNR21" s="232"/>
      <c r="SNS21" s="232"/>
      <c r="SNT21" s="232"/>
      <c r="SNU21" s="232"/>
      <c r="SNV21" s="232"/>
      <c r="SNW21" s="232"/>
      <c r="SNX21" s="232"/>
      <c r="SNY21" s="232"/>
      <c r="SNZ21" s="232"/>
      <c r="SOA21" s="232"/>
      <c r="SOB21" s="232"/>
      <c r="SOC21" s="232"/>
      <c r="SOD21" s="232"/>
      <c r="SOE21" s="232"/>
      <c r="SOF21" s="232"/>
      <c r="SOG21" s="232"/>
      <c r="SOH21" s="232"/>
      <c r="SOI21" s="232"/>
      <c r="SOJ21" s="232"/>
      <c r="SOK21" s="232"/>
      <c r="SOL21" s="232"/>
      <c r="SOM21" s="232"/>
      <c r="SON21" s="232"/>
      <c r="SOO21" s="232"/>
      <c r="SOP21" s="232"/>
      <c r="SOQ21" s="232"/>
      <c r="SOR21" s="232"/>
      <c r="SOS21" s="232"/>
      <c r="SOT21" s="232"/>
      <c r="SOU21" s="232"/>
      <c r="SOV21" s="232"/>
      <c r="SOW21" s="232"/>
      <c r="SOX21" s="232"/>
      <c r="SOY21" s="232"/>
      <c r="SOZ21" s="232"/>
      <c r="SPA21" s="232"/>
      <c r="SPB21" s="232"/>
      <c r="SPC21" s="232"/>
      <c r="SPD21" s="232"/>
      <c r="SPE21" s="232"/>
      <c r="SPF21" s="232"/>
      <c r="SPG21" s="232"/>
      <c r="SPH21" s="232"/>
      <c r="SPI21" s="232"/>
      <c r="SPJ21" s="232"/>
      <c r="SPK21" s="232"/>
      <c r="SPL21" s="232"/>
      <c r="SPM21" s="232"/>
      <c r="SPN21" s="232"/>
      <c r="SPO21" s="232"/>
      <c r="SPP21" s="232"/>
      <c r="SPQ21" s="232"/>
      <c r="SPR21" s="232"/>
      <c r="SPS21" s="232"/>
      <c r="SPT21" s="232"/>
      <c r="SPU21" s="232"/>
      <c r="SPV21" s="232"/>
      <c r="SPW21" s="232"/>
      <c r="SPX21" s="232"/>
      <c r="SPY21" s="232"/>
      <c r="SPZ21" s="232"/>
      <c r="SQA21" s="232"/>
      <c r="SQB21" s="232"/>
      <c r="SQC21" s="232"/>
      <c r="SQD21" s="232"/>
      <c r="SQE21" s="232"/>
      <c r="SQF21" s="232"/>
      <c r="SQG21" s="232"/>
      <c r="SQH21" s="232"/>
      <c r="SQI21" s="232"/>
      <c r="SQJ21" s="232"/>
      <c r="SQK21" s="232"/>
      <c r="SQL21" s="232"/>
      <c r="SQM21" s="232"/>
      <c r="SQN21" s="232"/>
      <c r="SQO21" s="232"/>
      <c r="SQP21" s="232"/>
      <c r="SQQ21" s="232"/>
      <c r="SQR21" s="232"/>
      <c r="SQS21" s="232"/>
      <c r="SQT21" s="232"/>
      <c r="SQU21" s="232"/>
      <c r="SQV21" s="232"/>
      <c r="SQW21" s="232"/>
      <c r="SQX21" s="232"/>
      <c r="SQY21" s="232"/>
      <c r="SQZ21" s="232"/>
      <c r="SRA21" s="232"/>
      <c r="SRB21" s="232"/>
      <c r="SRC21" s="232"/>
      <c r="SRD21" s="232"/>
      <c r="SRE21" s="232"/>
      <c r="SRF21" s="232"/>
      <c r="SRG21" s="232"/>
      <c r="SRH21" s="232"/>
      <c r="SRI21" s="232"/>
      <c r="SRJ21" s="232"/>
      <c r="SRK21" s="232"/>
      <c r="SRL21" s="232"/>
      <c r="SRM21" s="232"/>
      <c r="SRN21" s="232"/>
      <c r="SRO21" s="232"/>
      <c r="SRP21" s="232"/>
      <c r="SRQ21" s="232"/>
      <c r="SRR21" s="232"/>
      <c r="SRS21" s="232"/>
      <c r="SRT21" s="232"/>
      <c r="SRU21" s="232"/>
      <c r="SRV21" s="232"/>
      <c r="SRW21" s="232"/>
      <c r="SRX21" s="232"/>
      <c r="SRY21" s="232"/>
      <c r="SRZ21" s="232"/>
      <c r="SSA21" s="232"/>
      <c r="SSB21" s="232"/>
      <c r="SSC21" s="232"/>
      <c r="SSD21" s="232"/>
      <c r="SSE21" s="232"/>
      <c r="SSF21" s="232"/>
      <c r="SSG21" s="232"/>
      <c r="SSH21" s="232"/>
      <c r="SSI21" s="232"/>
      <c r="SSJ21" s="232"/>
      <c r="SSK21" s="232"/>
      <c r="SSL21" s="232"/>
      <c r="SSM21" s="232"/>
      <c r="SSN21" s="232"/>
      <c r="SSO21" s="232"/>
      <c r="SSP21" s="232"/>
      <c r="SSQ21" s="232"/>
      <c r="SSR21" s="232"/>
      <c r="SSS21" s="232"/>
      <c r="SST21" s="232"/>
      <c r="SSU21" s="232"/>
      <c r="SSV21" s="232"/>
      <c r="SSW21" s="232"/>
      <c r="SSX21" s="232"/>
      <c r="SSY21" s="232"/>
      <c r="SSZ21" s="232"/>
      <c r="STA21" s="232"/>
      <c r="STB21" s="232"/>
      <c r="STC21" s="232"/>
      <c r="STD21" s="232"/>
      <c r="STE21" s="232"/>
      <c r="STF21" s="232"/>
      <c r="STG21" s="232"/>
      <c r="STH21" s="232"/>
      <c r="STI21" s="232"/>
      <c r="STJ21" s="232"/>
      <c r="STK21" s="232"/>
      <c r="STL21" s="232"/>
      <c r="STM21" s="232"/>
      <c r="STN21" s="232"/>
      <c r="STO21" s="232"/>
      <c r="STP21" s="232"/>
      <c r="STQ21" s="232"/>
      <c r="STR21" s="232"/>
      <c r="STS21" s="232"/>
      <c r="STT21" s="232"/>
      <c r="STU21" s="232"/>
      <c r="STV21" s="232"/>
      <c r="STW21" s="232"/>
      <c r="STX21" s="232"/>
      <c r="STY21" s="232"/>
      <c r="STZ21" s="232"/>
      <c r="SUA21" s="232"/>
      <c r="SUB21" s="232"/>
      <c r="SUC21" s="232"/>
      <c r="SUD21" s="232"/>
      <c r="SUE21" s="232"/>
      <c r="SUF21" s="232"/>
      <c r="SUG21" s="232"/>
      <c r="SUH21" s="232"/>
      <c r="SUI21" s="232"/>
      <c r="SUJ21" s="232"/>
      <c r="SUK21" s="232"/>
      <c r="SUL21" s="232"/>
      <c r="SUM21" s="232"/>
      <c r="SUN21" s="232"/>
      <c r="SUO21" s="232"/>
      <c r="SUP21" s="232"/>
      <c r="SUQ21" s="232"/>
      <c r="SUR21" s="232"/>
      <c r="SUS21" s="232"/>
      <c r="SUT21" s="232"/>
      <c r="SUU21" s="232"/>
      <c r="SUV21" s="232"/>
      <c r="SUW21" s="232"/>
      <c r="SUX21" s="232"/>
      <c r="SUY21" s="232"/>
      <c r="SUZ21" s="232"/>
      <c r="SVA21" s="232"/>
      <c r="SVB21" s="232"/>
      <c r="SVC21" s="232"/>
      <c r="SVD21" s="232"/>
      <c r="SVE21" s="232"/>
      <c r="SVF21" s="232"/>
      <c r="SVG21" s="232"/>
      <c r="SVH21" s="232"/>
      <c r="SVI21" s="232"/>
      <c r="SVJ21" s="232"/>
      <c r="SVK21" s="232"/>
      <c r="SVL21" s="232"/>
      <c r="SVM21" s="232"/>
      <c r="SVN21" s="232"/>
      <c r="SVO21" s="232"/>
      <c r="SVP21" s="232"/>
      <c r="SVQ21" s="232"/>
      <c r="SVR21" s="232"/>
      <c r="SVS21" s="232"/>
      <c r="SVT21" s="232"/>
      <c r="SVU21" s="232"/>
      <c r="SVV21" s="232"/>
      <c r="SVW21" s="232"/>
      <c r="SVX21" s="232"/>
      <c r="SVY21" s="232"/>
      <c r="SVZ21" s="232"/>
      <c r="SWA21" s="232"/>
      <c r="SWB21" s="232"/>
      <c r="SWC21" s="232"/>
      <c r="SWD21" s="232"/>
      <c r="SWE21" s="232"/>
      <c r="SWF21" s="232"/>
      <c r="SWG21" s="232"/>
      <c r="SWH21" s="232"/>
      <c r="SWI21" s="232"/>
      <c r="SWJ21" s="232"/>
      <c r="SWK21" s="232"/>
      <c r="SWL21" s="232"/>
      <c r="SWM21" s="232"/>
      <c r="SWN21" s="232"/>
      <c r="SWO21" s="232"/>
      <c r="SWP21" s="232"/>
      <c r="SWQ21" s="232"/>
      <c r="SWR21" s="232"/>
      <c r="SWS21" s="232"/>
      <c r="SWT21" s="232"/>
      <c r="SWU21" s="232"/>
      <c r="SWV21" s="232"/>
      <c r="SWW21" s="232"/>
      <c r="SWX21" s="232"/>
      <c r="SWY21" s="232"/>
      <c r="SWZ21" s="232"/>
      <c r="SXA21" s="232"/>
      <c r="SXB21" s="232"/>
      <c r="SXC21" s="232"/>
      <c r="SXD21" s="232"/>
      <c r="SXE21" s="232"/>
      <c r="SXF21" s="232"/>
      <c r="SXG21" s="232"/>
      <c r="SXH21" s="232"/>
      <c r="SXI21" s="232"/>
      <c r="SXJ21" s="232"/>
      <c r="SXK21" s="232"/>
      <c r="SXL21" s="232"/>
      <c r="SXM21" s="232"/>
      <c r="SXN21" s="232"/>
      <c r="SXO21" s="232"/>
      <c r="SXP21" s="232"/>
      <c r="SXQ21" s="232"/>
      <c r="SXR21" s="232"/>
      <c r="SXS21" s="232"/>
      <c r="SXT21" s="232"/>
      <c r="SXU21" s="232"/>
      <c r="SXV21" s="232"/>
      <c r="SXW21" s="232"/>
      <c r="SXX21" s="232"/>
      <c r="SXY21" s="232"/>
      <c r="SXZ21" s="232"/>
      <c r="SYA21" s="232"/>
      <c r="SYB21" s="232"/>
      <c r="SYC21" s="232"/>
      <c r="SYD21" s="232"/>
      <c r="SYE21" s="232"/>
      <c r="SYF21" s="232"/>
      <c r="SYG21" s="232"/>
      <c r="SYH21" s="232"/>
      <c r="SYI21" s="232"/>
      <c r="SYJ21" s="232"/>
      <c r="SYK21" s="232"/>
      <c r="SYL21" s="232"/>
      <c r="SYM21" s="232"/>
      <c r="SYN21" s="232"/>
      <c r="SYO21" s="232"/>
      <c r="SYP21" s="232"/>
      <c r="SYQ21" s="232"/>
      <c r="SYR21" s="232"/>
      <c r="SYS21" s="232"/>
      <c r="SYT21" s="232"/>
      <c r="SYU21" s="232"/>
      <c r="SYV21" s="232"/>
      <c r="SYW21" s="232"/>
      <c r="SYX21" s="232"/>
      <c r="SYY21" s="232"/>
      <c r="SYZ21" s="232"/>
      <c r="SZA21" s="232"/>
      <c r="SZB21" s="232"/>
      <c r="SZC21" s="232"/>
      <c r="SZD21" s="232"/>
      <c r="SZE21" s="232"/>
      <c r="SZF21" s="232"/>
      <c r="SZG21" s="232"/>
      <c r="SZH21" s="232"/>
      <c r="SZI21" s="232"/>
      <c r="SZJ21" s="232"/>
      <c r="SZK21" s="232"/>
      <c r="SZL21" s="232"/>
      <c r="SZM21" s="232"/>
      <c r="SZN21" s="232"/>
      <c r="SZO21" s="232"/>
      <c r="SZP21" s="232"/>
      <c r="SZQ21" s="232"/>
      <c r="SZR21" s="232"/>
      <c r="SZS21" s="232"/>
      <c r="SZT21" s="232"/>
      <c r="SZU21" s="232"/>
      <c r="SZV21" s="232"/>
      <c r="SZW21" s="232"/>
      <c r="SZX21" s="232"/>
      <c r="SZY21" s="232"/>
      <c r="SZZ21" s="232"/>
      <c r="TAA21" s="232"/>
      <c r="TAB21" s="232"/>
      <c r="TAC21" s="232"/>
      <c r="TAD21" s="232"/>
      <c r="TAE21" s="232"/>
      <c r="TAF21" s="232"/>
      <c r="TAG21" s="232"/>
      <c r="TAH21" s="232"/>
      <c r="TAI21" s="232"/>
      <c r="TAJ21" s="232"/>
      <c r="TAK21" s="232"/>
      <c r="TAL21" s="232"/>
      <c r="TAM21" s="232"/>
      <c r="TAN21" s="232"/>
      <c r="TAO21" s="232"/>
      <c r="TAP21" s="232"/>
      <c r="TAQ21" s="232"/>
      <c r="TAR21" s="232"/>
      <c r="TAS21" s="232"/>
      <c r="TAT21" s="232"/>
      <c r="TAU21" s="232"/>
      <c r="TAV21" s="232"/>
      <c r="TAW21" s="232"/>
      <c r="TAX21" s="232"/>
      <c r="TAY21" s="232"/>
      <c r="TAZ21" s="232"/>
      <c r="TBA21" s="232"/>
      <c r="TBB21" s="232"/>
      <c r="TBC21" s="232"/>
      <c r="TBD21" s="232"/>
      <c r="TBE21" s="232"/>
      <c r="TBF21" s="232"/>
      <c r="TBG21" s="232"/>
      <c r="TBH21" s="232"/>
      <c r="TBI21" s="232"/>
      <c r="TBJ21" s="232"/>
      <c r="TBK21" s="232"/>
      <c r="TBL21" s="232"/>
      <c r="TBM21" s="232"/>
      <c r="TBN21" s="232"/>
      <c r="TBO21" s="232"/>
      <c r="TBP21" s="232"/>
      <c r="TBQ21" s="232"/>
      <c r="TBR21" s="232"/>
      <c r="TBS21" s="232"/>
      <c r="TBT21" s="232"/>
      <c r="TBU21" s="232"/>
      <c r="TBV21" s="232"/>
      <c r="TBW21" s="232"/>
      <c r="TBX21" s="232"/>
      <c r="TBY21" s="232"/>
      <c r="TBZ21" s="232"/>
      <c r="TCA21" s="232"/>
      <c r="TCB21" s="232"/>
      <c r="TCC21" s="232"/>
      <c r="TCD21" s="232"/>
      <c r="TCE21" s="232"/>
      <c r="TCF21" s="232"/>
      <c r="TCG21" s="232"/>
      <c r="TCH21" s="232"/>
      <c r="TCI21" s="232"/>
      <c r="TCJ21" s="232"/>
      <c r="TCK21" s="232"/>
      <c r="TCL21" s="232"/>
      <c r="TCM21" s="232"/>
      <c r="TCN21" s="232"/>
      <c r="TCO21" s="232"/>
      <c r="TCP21" s="232"/>
      <c r="TCQ21" s="232"/>
      <c r="TCR21" s="232"/>
      <c r="TCS21" s="232"/>
      <c r="TCT21" s="232"/>
      <c r="TCU21" s="232"/>
      <c r="TCV21" s="232"/>
      <c r="TCW21" s="232"/>
      <c r="TCX21" s="232"/>
      <c r="TCY21" s="232"/>
      <c r="TCZ21" s="232"/>
      <c r="TDA21" s="232"/>
      <c r="TDB21" s="232"/>
      <c r="TDC21" s="232"/>
      <c r="TDD21" s="232"/>
      <c r="TDE21" s="232"/>
      <c r="TDF21" s="232"/>
      <c r="TDG21" s="232"/>
      <c r="TDH21" s="232"/>
      <c r="TDI21" s="232"/>
      <c r="TDJ21" s="232"/>
      <c r="TDK21" s="232"/>
      <c r="TDL21" s="232"/>
      <c r="TDM21" s="232"/>
      <c r="TDN21" s="232"/>
      <c r="TDO21" s="232"/>
      <c r="TDP21" s="232"/>
      <c r="TDQ21" s="232"/>
      <c r="TDR21" s="232"/>
      <c r="TDS21" s="232"/>
      <c r="TDT21" s="232"/>
      <c r="TDU21" s="232"/>
      <c r="TDV21" s="232"/>
      <c r="TDW21" s="232"/>
      <c r="TDX21" s="232"/>
      <c r="TDY21" s="232"/>
      <c r="TDZ21" s="232"/>
      <c r="TEA21" s="232"/>
      <c r="TEB21" s="232"/>
      <c r="TEC21" s="232"/>
      <c r="TED21" s="232"/>
      <c r="TEE21" s="232"/>
      <c r="TEF21" s="232"/>
      <c r="TEG21" s="232"/>
      <c r="TEH21" s="232"/>
      <c r="TEI21" s="232"/>
      <c r="TEJ21" s="232"/>
      <c r="TEK21" s="232"/>
      <c r="TEL21" s="232"/>
      <c r="TEM21" s="232"/>
      <c r="TEN21" s="232"/>
      <c r="TEO21" s="232"/>
      <c r="TEP21" s="232"/>
      <c r="TEQ21" s="232"/>
      <c r="TER21" s="232"/>
      <c r="TES21" s="232"/>
      <c r="TET21" s="232"/>
      <c r="TEU21" s="232"/>
      <c r="TEV21" s="232"/>
      <c r="TEW21" s="232"/>
      <c r="TEX21" s="232"/>
      <c r="TEY21" s="232"/>
      <c r="TEZ21" s="232"/>
      <c r="TFA21" s="232"/>
      <c r="TFB21" s="232"/>
      <c r="TFC21" s="232"/>
      <c r="TFD21" s="232"/>
      <c r="TFE21" s="232"/>
      <c r="TFF21" s="232"/>
      <c r="TFG21" s="232"/>
      <c r="TFH21" s="232"/>
      <c r="TFI21" s="232"/>
      <c r="TFJ21" s="232"/>
      <c r="TFK21" s="232"/>
      <c r="TFL21" s="232"/>
      <c r="TFM21" s="232"/>
      <c r="TFN21" s="232"/>
      <c r="TFO21" s="232"/>
      <c r="TFP21" s="232"/>
      <c r="TFQ21" s="232"/>
      <c r="TFR21" s="232"/>
      <c r="TFS21" s="232"/>
      <c r="TFT21" s="232"/>
      <c r="TFU21" s="232"/>
      <c r="TFV21" s="232"/>
      <c r="TFW21" s="232"/>
      <c r="TFX21" s="232"/>
      <c r="TFY21" s="232"/>
      <c r="TFZ21" s="232"/>
      <c r="TGA21" s="232"/>
      <c r="TGB21" s="232"/>
      <c r="TGC21" s="232"/>
      <c r="TGD21" s="232"/>
      <c r="TGE21" s="232"/>
      <c r="TGF21" s="232"/>
      <c r="TGG21" s="232"/>
      <c r="TGH21" s="232"/>
      <c r="TGI21" s="232"/>
      <c r="TGJ21" s="232"/>
      <c r="TGK21" s="232"/>
      <c r="TGL21" s="232"/>
      <c r="TGM21" s="232"/>
      <c r="TGN21" s="232"/>
      <c r="TGO21" s="232"/>
      <c r="TGP21" s="232"/>
      <c r="TGQ21" s="232"/>
      <c r="TGR21" s="232"/>
      <c r="TGS21" s="232"/>
      <c r="TGT21" s="232"/>
      <c r="TGU21" s="232"/>
      <c r="TGV21" s="232"/>
      <c r="TGW21" s="232"/>
      <c r="TGX21" s="232"/>
      <c r="TGY21" s="232"/>
      <c r="TGZ21" s="232"/>
      <c r="THA21" s="232"/>
      <c r="THB21" s="232"/>
      <c r="THC21" s="232"/>
      <c r="THD21" s="232"/>
      <c r="THE21" s="232"/>
      <c r="THF21" s="232"/>
      <c r="THG21" s="232"/>
      <c r="THH21" s="232"/>
      <c r="THI21" s="232"/>
      <c r="THJ21" s="232"/>
      <c r="THK21" s="232"/>
      <c r="THL21" s="232"/>
      <c r="THM21" s="232"/>
      <c r="THN21" s="232"/>
      <c r="THO21" s="232"/>
      <c r="THP21" s="232"/>
      <c r="THQ21" s="232"/>
      <c r="THR21" s="232"/>
      <c r="THS21" s="232"/>
      <c r="THT21" s="232"/>
      <c r="THU21" s="232"/>
      <c r="THV21" s="232"/>
      <c r="THW21" s="232"/>
      <c r="THX21" s="232"/>
      <c r="THY21" s="232"/>
      <c r="THZ21" s="232"/>
      <c r="TIA21" s="232"/>
      <c r="TIB21" s="232"/>
      <c r="TIC21" s="232"/>
      <c r="TID21" s="232"/>
      <c r="TIE21" s="232"/>
      <c r="TIF21" s="232"/>
      <c r="TIG21" s="232"/>
      <c r="TIH21" s="232"/>
      <c r="TII21" s="232"/>
      <c r="TIJ21" s="232"/>
      <c r="TIK21" s="232"/>
      <c r="TIL21" s="232"/>
      <c r="TIM21" s="232"/>
      <c r="TIN21" s="232"/>
      <c r="TIO21" s="232"/>
      <c r="TIP21" s="232"/>
      <c r="TIQ21" s="232"/>
      <c r="TIR21" s="232"/>
      <c r="TIS21" s="232"/>
      <c r="TIT21" s="232"/>
      <c r="TIU21" s="232"/>
      <c r="TIV21" s="232"/>
      <c r="TIW21" s="232"/>
      <c r="TIX21" s="232"/>
      <c r="TIY21" s="232"/>
      <c r="TIZ21" s="232"/>
      <c r="TJA21" s="232"/>
      <c r="TJB21" s="232"/>
      <c r="TJC21" s="232"/>
      <c r="TJD21" s="232"/>
      <c r="TJE21" s="232"/>
      <c r="TJF21" s="232"/>
      <c r="TJG21" s="232"/>
      <c r="TJH21" s="232"/>
      <c r="TJI21" s="232"/>
      <c r="TJJ21" s="232"/>
      <c r="TJK21" s="232"/>
      <c r="TJL21" s="232"/>
      <c r="TJM21" s="232"/>
      <c r="TJN21" s="232"/>
      <c r="TJO21" s="232"/>
      <c r="TJP21" s="232"/>
      <c r="TJQ21" s="232"/>
      <c r="TJR21" s="232"/>
      <c r="TJS21" s="232"/>
      <c r="TJT21" s="232"/>
      <c r="TJU21" s="232"/>
      <c r="TJV21" s="232"/>
      <c r="TJW21" s="232"/>
      <c r="TJX21" s="232"/>
      <c r="TJY21" s="232"/>
      <c r="TJZ21" s="232"/>
      <c r="TKA21" s="232"/>
      <c r="TKB21" s="232"/>
      <c r="TKC21" s="232"/>
      <c r="TKD21" s="232"/>
      <c r="TKE21" s="232"/>
      <c r="TKF21" s="232"/>
      <c r="TKG21" s="232"/>
      <c r="TKH21" s="232"/>
      <c r="TKI21" s="232"/>
      <c r="TKJ21" s="232"/>
      <c r="TKK21" s="232"/>
      <c r="TKL21" s="232"/>
      <c r="TKM21" s="232"/>
      <c r="TKN21" s="232"/>
      <c r="TKO21" s="232"/>
      <c r="TKP21" s="232"/>
      <c r="TKQ21" s="232"/>
      <c r="TKR21" s="232"/>
      <c r="TKS21" s="232"/>
      <c r="TKT21" s="232"/>
      <c r="TKU21" s="232"/>
      <c r="TKV21" s="232"/>
      <c r="TKW21" s="232"/>
      <c r="TKX21" s="232"/>
      <c r="TKY21" s="232"/>
      <c r="TKZ21" s="232"/>
      <c r="TLA21" s="232"/>
      <c r="TLB21" s="232"/>
      <c r="TLC21" s="232"/>
      <c r="TLD21" s="232"/>
      <c r="TLE21" s="232"/>
      <c r="TLF21" s="232"/>
      <c r="TLG21" s="232"/>
      <c r="TLH21" s="232"/>
      <c r="TLI21" s="232"/>
      <c r="TLJ21" s="232"/>
      <c r="TLK21" s="232"/>
      <c r="TLL21" s="232"/>
      <c r="TLM21" s="232"/>
      <c r="TLN21" s="232"/>
      <c r="TLO21" s="232"/>
      <c r="TLP21" s="232"/>
      <c r="TLQ21" s="232"/>
      <c r="TLR21" s="232"/>
      <c r="TLS21" s="232"/>
      <c r="TLT21" s="232"/>
      <c r="TLU21" s="232"/>
      <c r="TLV21" s="232"/>
      <c r="TLW21" s="232"/>
      <c r="TLX21" s="232"/>
      <c r="TLY21" s="232"/>
      <c r="TLZ21" s="232"/>
      <c r="TMA21" s="232"/>
      <c r="TMB21" s="232"/>
      <c r="TMC21" s="232"/>
      <c r="TMD21" s="232"/>
      <c r="TME21" s="232"/>
      <c r="TMF21" s="232"/>
      <c r="TMG21" s="232"/>
      <c r="TMH21" s="232"/>
      <c r="TMI21" s="232"/>
      <c r="TMJ21" s="232"/>
      <c r="TMK21" s="232"/>
      <c r="TML21" s="232"/>
      <c r="TMM21" s="232"/>
      <c r="TMN21" s="232"/>
      <c r="TMO21" s="232"/>
      <c r="TMP21" s="232"/>
      <c r="TMQ21" s="232"/>
      <c r="TMR21" s="232"/>
      <c r="TMS21" s="232"/>
      <c r="TMT21" s="232"/>
      <c r="TMU21" s="232"/>
      <c r="TMV21" s="232"/>
      <c r="TMW21" s="232"/>
      <c r="TMX21" s="232"/>
      <c r="TMY21" s="232"/>
      <c r="TMZ21" s="232"/>
      <c r="TNA21" s="232"/>
      <c r="TNB21" s="232"/>
      <c r="TNC21" s="232"/>
      <c r="TND21" s="232"/>
      <c r="TNE21" s="232"/>
      <c r="TNF21" s="232"/>
      <c r="TNG21" s="232"/>
      <c r="TNH21" s="232"/>
      <c r="TNI21" s="232"/>
      <c r="TNJ21" s="232"/>
      <c r="TNK21" s="232"/>
      <c r="TNL21" s="232"/>
      <c r="TNM21" s="232"/>
      <c r="TNN21" s="232"/>
      <c r="TNO21" s="232"/>
      <c r="TNP21" s="232"/>
      <c r="TNQ21" s="232"/>
      <c r="TNR21" s="232"/>
      <c r="TNS21" s="232"/>
      <c r="TNT21" s="232"/>
      <c r="TNU21" s="232"/>
      <c r="TNV21" s="232"/>
      <c r="TNW21" s="232"/>
      <c r="TNX21" s="232"/>
      <c r="TNY21" s="232"/>
      <c r="TNZ21" s="232"/>
      <c r="TOA21" s="232"/>
      <c r="TOB21" s="232"/>
      <c r="TOC21" s="232"/>
      <c r="TOD21" s="232"/>
      <c r="TOE21" s="232"/>
      <c r="TOF21" s="232"/>
      <c r="TOG21" s="232"/>
      <c r="TOH21" s="232"/>
      <c r="TOI21" s="232"/>
      <c r="TOJ21" s="232"/>
      <c r="TOK21" s="232"/>
      <c r="TOL21" s="232"/>
      <c r="TOM21" s="232"/>
      <c r="TON21" s="232"/>
      <c r="TOO21" s="232"/>
      <c r="TOP21" s="232"/>
      <c r="TOQ21" s="232"/>
      <c r="TOR21" s="232"/>
      <c r="TOS21" s="232"/>
      <c r="TOT21" s="232"/>
      <c r="TOU21" s="232"/>
      <c r="TOV21" s="232"/>
      <c r="TOW21" s="232"/>
      <c r="TOX21" s="232"/>
      <c r="TOY21" s="232"/>
      <c r="TOZ21" s="232"/>
      <c r="TPA21" s="232"/>
      <c r="TPB21" s="232"/>
      <c r="TPC21" s="232"/>
      <c r="TPD21" s="232"/>
      <c r="TPE21" s="232"/>
      <c r="TPF21" s="232"/>
      <c r="TPG21" s="232"/>
      <c r="TPH21" s="232"/>
      <c r="TPI21" s="232"/>
      <c r="TPJ21" s="232"/>
      <c r="TPK21" s="232"/>
      <c r="TPL21" s="232"/>
      <c r="TPM21" s="232"/>
      <c r="TPN21" s="232"/>
      <c r="TPO21" s="232"/>
      <c r="TPP21" s="232"/>
      <c r="TPQ21" s="232"/>
      <c r="TPR21" s="232"/>
      <c r="TPS21" s="232"/>
      <c r="TPT21" s="232"/>
      <c r="TPU21" s="232"/>
      <c r="TPV21" s="232"/>
      <c r="TPW21" s="232"/>
      <c r="TPX21" s="232"/>
      <c r="TPY21" s="232"/>
      <c r="TPZ21" s="232"/>
      <c r="TQA21" s="232"/>
      <c r="TQB21" s="232"/>
      <c r="TQC21" s="232"/>
      <c r="TQD21" s="232"/>
      <c r="TQE21" s="232"/>
      <c r="TQF21" s="232"/>
      <c r="TQG21" s="232"/>
      <c r="TQH21" s="232"/>
      <c r="TQI21" s="232"/>
      <c r="TQJ21" s="232"/>
      <c r="TQK21" s="232"/>
      <c r="TQL21" s="232"/>
      <c r="TQM21" s="232"/>
      <c r="TQN21" s="232"/>
      <c r="TQO21" s="232"/>
      <c r="TQP21" s="232"/>
      <c r="TQQ21" s="232"/>
      <c r="TQR21" s="232"/>
      <c r="TQS21" s="232"/>
      <c r="TQT21" s="232"/>
      <c r="TQU21" s="232"/>
      <c r="TQV21" s="232"/>
      <c r="TQW21" s="232"/>
      <c r="TQX21" s="232"/>
      <c r="TQY21" s="232"/>
      <c r="TQZ21" s="232"/>
      <c r="TRA21" s="232"/>
      <c r="TRB21" s="232"/>
      <c r="TRC21" s="232"/>
      <c r="TRD21" s="232"/>
      <c r="TRE21" s="232"/>
      <c r="TRF21" s="232"/>
      <c r="TRG21" s="232"/>
      <c r="TRH21" s="232"/>
      <c r="TRI21" s="232"/>
      <c r="TRJ21" s="232"/>
      <c r="TRK21" s="232"/>
      <c r="TRL21" s="232"/>
      <c r="TRM21" s="232"/>
      <c r="TRN21" s="232"/>
      <c r="TRO21" s="232"/>
      <c r="TRP21" s="232"/>
      <c r="TRQ21" s="232"/>
      <c r="TRR21" s="232"/>
      <c r="TRS21" s="232"/>
      <c r="TRT21" s="232"/>
      <c r="TRU21" s="232"/>
      <c r="TRV21" s="232"/>
      <c r="TRW21" s="232"/>
      <c r="TRX21" s="232"/>
      <c r="TRY21" s="232"/>
      <c r="TRZ21" s="232"/>
      <c r="TSA21" s="232"/>
      <c r="TSB21" s="232"/>
      <c r="TSC21" s="232"/>
      <c r="TSD21" s="232"/>
      <c r="TSE21" s="232"/>
      <c r="TSF21" s="232"/>
      <c r="TSG21" s="232"/>
      <c r="TSH21" s="232"/>
      <c r="TSI21" s="232"/>
      <c r="TSJ21" s="232"/>
      <c r="TSK21" s="232"/>
      <c r="TSL21" s="232"/>
      <c r="TSM21" s="232"/>
      <c r="TSN21" s="232"/>
      <c r="TSO21" s="232"/>
      <c r="TSP21" s="232"/>
      <c r="TSQ21" s="232"/>
      <c r="TSR21" s="232"/>
      <c r="TSS21" s="232"/>
      <c r="TST21" s="232"/>
      <c r="TSU21" s="232"/>
      <c r="TSV21" s="232"/>
      <c r="TSW21" s="232"/>
      <c r="TSX21" s="232"/>
      <c r="TSY21" s="232"/>
      <c r="TSZ21" s="232"/>
      <c r="TTA21" s="232"/>
      <c r="TTB21" s="232"/>
      <c r="TTC21" s="232"/>
      <c r="TTD21" s="232"/>
      <c r="TTE21" s="232"/>
      <c r="TTF21" s="232"/>
      <c r="TTG21" s="232"/>
      <c r="TTH21" s="232"/>
      <c r="TTI21" s="232"/>
      <c r="TTJ21" s="232"/>
      <c r="TTK21" s="232"/>
      <c r="TTL21" s="232"/>
      <c r="TTM21" s="232"/>
      <c r="TTN21" s="232"/>
      <c r="TTO21" s="232"/>
      <c r="TTP21" s="232"/>
      <c r="TTQ21" s="232"/>
      <c r="TTR21" s="232"/>
      <c r="TTS21" s="232"/>
      <c r="TTT21" s="232"/>
      <c r="TTU21" s="232"/>
      <c r="TTV21" s="232"/>
      <c r="TTW21" s="232"/>
      <c r="TTX21" s="232"/>
      <c r="TTY21" s="232"/>
      <c r="TTZ21" s="232"/>
      <c r="TUA21" s="232"/>
      <c r="TUB21" s="232"/>
      <c r="TUC21" s="232"/>
      <c r="TUD21" s="232"/>
      <c r="TUE21" s="232"/>
      <c r="TUF21" s="232"/>
      <c r="TUG21" s="232"/>
      <c r="TUH21" s="232"/>
      <c r="TUI21" s="232"/>
      <c r="TUJ21" s="232"/>
      <c r="TUK21" s="232"/>
      <c r="TUL21" s="232"/>
      <c r="TUM21" s="232"/>
      <c r="TUN21" s="232"/>
      <c r="TUO21" s="232"/>
      <c r="TUP21" s="232"/>
      <c r="TUQ21" s="232"/>
      <c r="TUR21" s="232"/>
      <c r="TUS21" s="232"/>
      <c r="TUT21" s="232"/>
      <c r="TUU21" s="232"/>
      <c r="TUV21" s="232"/>
      <c r="TUW21" s="232"/>
      <c r="TUX21" s="232"/>
      <c r="TUY21" s="232"/>
      <c r="TUZ21" s="232"/>
      <c r="TVA21" s="232"/>
      <c r="TVB21" s="232"/>
      <c r="TVC21" s="232"/>
      <c r="TVD21" s="232"/>
      <c r="TVE21" s="232"/>
      <c r="TVF21" s="232"/>
      <c r="TVG21" s="232"/>
      <c r="TVH21" s="232"/>
      <c r="TVI21" s="232"/>
      <c r="TVJ21" s="232"/>
      <c r="TVK21" s="232"/>
      <c r="TVL21" s="232"/>
      <c r="TVM21" s="232"/>
      <c r="TVN21" s="232"/>
      <c r="TVO21" s="232"/>
      <c r="TVP21" s="232"/>
      <c r="TVQ21" s="232"/>
      <c r="TVR21" s="232"/>
      <c r="TVS21" s="232"/>
      <c r="TVT21" s="232"/>
      <c r="TVU21" s="232"/>
      <c r="TVV21" s="232"/>
      <c r="TVW21" s="232"/>
      <c r="TVX21" s="232"/>
      <c r="TVY21" s="232"/>
      <c r="TVZ21" s="232"/>
      <c r="TWA21" s="232"/>
      <c r="TWB21" s="232"/>
      <c r="TWC21" s="232"/>
      <c r="TWD21" s="232"/>
      <c r="TWE21" s="232"/>
      <c r="TWF21" s="232"/>
      <c r="TWG21" s="232"/>
      <c r="TWH21" s="232"/>
      <c r="TWI21" s="232"/>
      <c r="TWJ21" s="232"/>
      <c r="TWK21" s="232"/>
      <c r="TWL21" s="232"/>
      <c r="TWM21" s="232"/>
      <c r="TWN21" s="232"/>
      <c r="TWO21" s="232"/>
      <c r="TWP21" s="232"/>
      <c r="TWQ21" s="232"/>
      <c r="TWR21" s="232"/>
      <c r="TWS21" s="232"/>
      <c r="TWT21" s="232"/>
      <c r="TWU21" s="232"/>
      <c r="TWV21" s="232"/>
      <c r="TWW21" s="232"/>
      <c r="TWX21" s="232"/>
      <c r="TWY21" s="232"/>
      <c r="TWZ21" s="232"/>
      <c r="TXA21" s="232"/>
      <c r="TXB21" s="232"/>
      <c r="TXC21" s="232"/>
      <c r="TXD21" s="232"/>
      <c r="TXE21" s="232"/>
      <c r="TXF21" s="232"/>
      <c r="TXG21" s="232"/>
      <c r="TXH21" s="232"/>
      <c r="TXI21" s="232"/>
      <c r="TXJ21" s="232"/>
      <c r="TXK21" s="232"/>
      <c r="TXL21" s="232"/>
      <c r="TXM21" s="232"/>
      <c r="TXN21" s="232"/>
      <c r="TXO21" s="232"/>
      <c r="TXP21" s="232"/>
      <c r="TXQ21" s="232"/>
      <c r="TXR21" s="232"/>
      <c r="TXS21" s="232"/>
      <c r="TXT21" s="232"/>
      <c r="TXU21" s="232"/>
      <c r="TXV21" s="232"/>
      <c r="TXW21" s="232"/>
      <c r="TXX21" s="232"/>
      <c r="TXY21" s="232"/>
      <c r="TXZ21" s="232"/>
      <c r="TYA21" s="232"/>
      <c r="TYB21" s="232"/>
      <c r="TYC21" s="232"/>
      <c r="TYD21" s="232"/>
      <c r="TYE21" s="232"/>
      <c r="TYF21" s="232"/>
      <c r="TYG21" s="232"/>
      <c r="TYH21" s="232"/>
      <c r="TYI21" s="232"/>
      <c r="TYJ21" s="232"/>
      <c r="TYK21" s="232"/>
      <c r="TYL21" s="232"/>
      <c r="TYM21" s="232"/>
      <c r="TYN21" s="232"/>
      <c r="TYO21" s="232"/>
      <c r="TYP21" s="232"/>
      <c r="TYQ21" s="232"/>
      <c r="TYR21" s="232"/>
      <c r="TYS21" s="232"/>
      <c r="TYT21" s="232"/>
      <c r="TYU21" s="232"/>
      <c r="TYV21" s="232"/>
      <c r="TYW21" s="232"/>
      <c r="TYX21" s="232"/>
      <c r="TYY21" s="232"/>
      <c r="TYZ21" s="232"/>
      <c r="TZA21" s="232"/>
      <c r="TZB21" s="232"/>
      <c r="TZC21" s="232"/>
      <c r="TZD21" s="232"/>
      <c r="TZE21" s="232"/>
      <c r="TZF21" s="232"/>
      <c r="TZG21" s="232"/>
      <c r="TZH21" s="232"/>
      <c r="TZI21" s="232"/>
      <c r="TZJ21" s="232"/>
      <c r="TZK21" s="232"/>
      <c r="TZL21" s="232"/>
      <c r="TZM21" s="232"/>
      <c r="TZN21" s="232"/>
      <c r="TZO21" s="232"/>
      <c r="TZP21" s="232"/>
      <c r="TZQ21" s="232"/>
      <c r="TZR21" s="232"/>
      <c r="TZS21" s="232"/>
      <c r="TZT21" s="232"/>
      <c r="TZU21" s="232"/>
      <c r="TZV21" s="232"/>
      <c r="TZW21" s="232"/>
      <c r="TZX21" s="232"/>
      <c r="TZY21" s="232"/>
      <c r="TZZ21" s="232"/>
      <c r="UAA21" s="232"/>
      <c r="UAB21" s="232"/>
      <c r="UAC21" s="232"/>
      <c r="UAD21" s="232"/>
      <c r="UAE21" s="232"/>
      <c r="UAF21" s="232"/>
      <c r="UAG21" s="232"/>
      <c r="UAH21" s="232"/>
      <c r="UAI21" s="232"/>
      <c r="UAJ21" s="232"/>
      <c r="UAK21" s="232"/>
      <c r="UAL21" s="232"/>
      <c r="UAM21" s="232"/>
      <c r="UAN21" s="232"/>
      <c r="UAO21" s="232"/>
      <c r="UAP21" s="232"/>
      <c r="UAQ21" s="232"/>
      <c r="UAR21" s="232"/>
      <c r="UAS21" s="232"/>
      <c r="UAT21" s="232"/>
      <c r="UAU21" s="232"/>
      <c r="UAV21" s="232"/>
      <c r="UAW21" s="232"/>
      <c r="UAX21" s="232"/>
      <c r="UAY21" s="232"/>
      <c r="UAZ21" s="232"/>
      <c r="UBA21" s="232"/>
      <c r="UBB21" s="232"/>
      <c r="UBC21" s="232"/>
      <c r="UBD21" s="232"/>
      <c r="UBE21" s="232"/>
      <c r="UBF21" s="232"/>
      <c r="UBG21" s="232"/>
      <c r="UBH21" s="232"/>
      <c r="UBI21" s="232"/>
      <c r="UBJ21" s="232"/>
      <c r="UBK21" s="232"/>
      <c r="UBL21" s="232"/>
      <c r="UBM21" s="232"/>
      <c r="UBN21" s="232"/>
      <c r="UBO21" s="232"/>
      <c r="UBP21" s="232"/>
      <c r="UBQ21" s="232"/>
      <c r="UBR21" s="232"/>
      <c r="UBS21" s="232"/>
      <c r="UBT21" s="232"/>
      <c r="UBU21" s="232"/>
      <c r="UBV21" s="232"/>
      <c r="UBW21" s="232"/>
      <c r="UBX21" s="232"/>
      <c r="UBY21" s="232"/>
      <c r="UBZ21" s="232"/>
      <c r="UCA21" s="232"/>
      <c r="UCB21" s="232"/>
      <c r="UCC21" s="232"/>
      <c r="UCD21" s="232"/>
      <c r="UCE21" s="232"/>
      <c r="UCF21" s="232"/>
      <c r="UCG21" s="232"/>
      <c r="UCH21" s="232"/>
      <c r="UCI21" s="232"/>
      <c r="UCJ21" s="232"/>
      <c r="UCK21" s="232"/>
      <c r="UCL21" s="232"/>
      <c r="UCM21" s="232"/>
      <c r="UCN21" s="232"/>
      <c r="UCO21" s="232"/>
      <c r="UCP21" s="232"/>
      <c r="UCQ21" s="232"/>
      <c r="UCR21" s="232"/>
      <c r="UCS21" s="232"/>
      <c r="UCT21" s="232"/>
      <c r="UCU21" s="232"/>
      <c r="UCV21" s="232"/>
      <c r="UCW21" s="232"/>
      <c r="UCX21" s="232"/>
      <c r="UCY21" s="232"/>
      <c r="UCZ21" s="232"/>
      <c r="UDA21" s="232"/>
      <c r="UDB21" s="232"/>
      <c r="UDC21" s="232"/>
      <c r="UDD21" s="232"/>
      <c r="UDE21" s="232"/>
      <c r="UDF21" s="232"/>
      <c r="UDG21" s="232"/>
      <c r="UDH21" s="232"/>
      <c r="UDI21" s="232"/>
      <c r="UDJ21" s="232"/>
      <c r="UDK21" s="232"/>
      <c r="UDL21" s="232"/>
      <c r="UDM21" s="232"/>
      <c r="UDN21" s="232"/>
      <c r="UDO21" s="232"/>
      <c r="UDP21" s="232"/>
      <c r="UDQ21" s="232"/>
      <c r="UDR21" s="232"/>
      <c r="UDS21" s="232"/>
      <c r="UDT21" s="232"/>
      <c r="UDU21" s="232"/>
      <c r="UDV21" s="232"/>
      <c r="UDW21" s="232"/>
      <c r="UDX21" s="232"/>
      <c r="UDY21" s="232"/>
      <c r="UDZ21" s="232"/>
      <c r="UEA21" s="232"/>
      <c r="UEB21" s="232"/>
      <c r="UEC21" s="232"/>
      <c r="UED21" s="232"/>
      <c r="UEE21" s="232"/>
      <c r="UEF21" s="232"/>
      <c r="UEG21" s="232"/>
      <c r="UEH21" s="232"/>
      <c r="UEI21" s="232"/>
      <c r="UEJ21" s="232"/>
      <c r="UEK21" s="232"/>
      <c r="UEL21" s="232"/>
      <c r="UEM21" s="232"/>
      <c r="UEN21" s="232"/>
      <c r="UEO21" s="232"/>
      <c r="UEP21" s="232"/>
      <c r="UEQ21" s="232"/>
      <c r="UER21" s="232"/>
      <c r="UES21" s="232"/>
      <c r="UET21" s="232"/>
      <c r="UEU21" s="232"/>
      <c r="UEV21" s="232"/>
      <c r="UEW21" s="232"/>
      <c r="UEX21" s="232"/>
      <c r="UEY21" s="232"/>
      <c r="UEZ21" s="232"/>
      <c r="UFA21" s="232"/>
      <c r="UFB21" s="232"/>
      <c r="UFC21" s="232"/>
      <c r="UFD21" s="232"/>
      <c r="UFE21" s="232"/>
      <c r="UFF21" s="232"/>
      <c r="UFG21" s="232"/>
      <c r="UFH21" s="232"/>
      <c r="UFI21" s="232"/>
      <c r="UFJ21" s="232"/>
      <c r="UFK21" s="232"/>
      <c r="UFL21" s="232"/>
      <c r="UFM21" s="232"/>
      <c r="UFN21" s="232"/>
      <c r="UFO21" s="232"/>
      <c r="UFP21" s="232"/>
      <c r="UFQ21" s="232"/>
      <c r="UFR21" s="232"/>
      <c r="UFS21" s="232"/>
      <c r="UFT21" s="232"/>
      <c r="UFU21" s="232"/>
      <c r="UFV21" s="232"/>
      <c r="UFW21" s="232"/>
      <c r="UFX21" s="232"/>
      <c r="UFY21" s="232"/>
      <c r="UFZ21" s="232"/>
      <c r="UGA21" s="232"/>
      <c r="UGB21" s="232"/>
      <c r="UGC21" s="232"/>
      <c r="UGD21" s="232"/>
      <c r="UGE21" s="232"/>
      <c r="UGF21" s="232"/>
      <c r="UGG21" s="232"/>
      <c r="UGH21" s="232"/>
      <c r="UGI21" s="232"/>
      <c r="UGJ21" s="232"/>
      <c r="UGK21" s="232"/>
      <c r="UGL21" s="232"/>
      <c r="UGM21" s="232"/>
      <c r="UGN21" s="232"/>
      <c r="UGO21" s="232"/>
      <c r="UGP21" s="232"/>
      <c r="UGQ21" s="232"/>
      <c r="UGR21" s="232"/>
      <c r="UGS21" s="232"/>
      <c r="UGT21" s="232"/>
      <c r="UGU21" s="232"/>
      <c r="UGV21" s="232"/>
      <c r="UGW21" s="232"/>
      <c r="UGX21" s="232"/>
      <c r="UGY21" s="232"/>
      <c r="UGZ21" s="232"/>
      <c r="UHA21" s="232"/>
      <c r="UHB21" s="232"/>
      <c r="UHC21" s="232"/>
      <c r="UHD21" s="232"/>
      <c r="UHE21" s="232"/>
      <c r="UHF21" s="232"/>
      <c r="UHG21" s="232"/>
      <c r="UHH21" s="232"/>
      <c r="UHI21" s="232"/>
      <c r="UHJ21" s="232"/>
      <c r="UHK21" s="232"/>
      <c r="UHL21" s="232"/>
      <c r="UHM21" s="232"/>
      <c r="UHN21" s="232"/>
      <c r="UHO21" s="232"/>
      <c r="UHP21" s="232"/>
      <c r="UHQ21" s="232"/>
      <c r="UHR21" s="232"/>
      <c r="UHS21" s="232"/>
      <c r="UHT21" s="232"/>
      <c r="UHU21" s="232"/>
      <c r="UHV21" s="232"/>
      <c r="UHW21" s="232"/>
      <c r="UHX21" s="232"/>
      <c r="UHY21" s="232"/>
      <c r="UHZ21" s="232"/>
      <c r="UIA21" s="232"/>
      <c r="UIB21" s="232"/>
      <c r="UIC21" s="232"/>
      <c r="UID21" s="232"/>
      <c r="UIE21" s="232"/>
      <c r="UIF21" s="232"/>
      <c r="UIG21" s="232"/>
      <c r="UIH21" s="232"/>
      <c r="UII21" s="232"/>
      <c r="UIJ21" s="232"/>
      <c r="UIK21" s="232"/>
      <c r="UIL21" s="232"/>
      <c r="UIM21" s="232"/>
      <c r="UIN21" s="232"/>
      <c r="UIO21" s="232"/>
      <c r="UIP21" s="232"/>
      <c r="UIQ21" s="232"/>
      <c r="UIR21" s="232"/>
      <c r="UIS21" s="232"/>
      <c r="UIT21" s="232"/>
      <c r="UIU21" s="232"/>
      <c r="UIV21" s="232"/>
      <c r="UIW21" s="232"/>
      <c r="UIX21" s="232"/>
      <c r="UIY21" s="232"/>
      <c r="UIZ21" s="232"/>
      <c r="UJA21" s="232"/>
      <c r="UJB21" s="232"/>
      <c r="UJC21" s="232"/>
      <c r="UJD21" s="232"/>
      <c r="UJE21" s="232"/>
      <c r="UJF21" s="232"/>
      <c r="UJG21" s="232"/>
      <c r="UJH21" s="232"/>
      <c r="UJI21" s="232"/>
      <c r="UJJ21" s="232"/>
      <c r="UJK21" s="232"/>
      <c r="UJL21" s="232"/>
      <c r="UJM21" s="232"/>
      <c r="UJN21" s="232"/>
      <c r="UJO21" s="232"/>
      <c r="UJP21" s="232"/>
      <c r="UJQ21" s="232"/>
      <c r="UJR21" s="232"/>
      <c r="UJS21" s="232"/>
      <c r="UJT21" s="232"/>
      <c r="UJU21" s="232"/>
      <c r="UJV21" s="232"/>
      <c r="UJW21" s="232"/>
      <c r="UJX21" s="232"/>
      <c r="UJY21" s="232"/>
      <c r="UJZ21" s="232"/>
      <c r="UKA21" s="232"/>
      <c r="UKB21" s="232"/>
      <c r="UKC21" s="232"/>
      <c r="UKD21" s="232"/>
      <c r="UKE21" s="232"/>
      <c r="UKF21" s="232"/>
      <c r="UKG21" s="232"/>
      <c r="UKH21" s="232"/>
      <c r="UKI21" s="232"/>
      <c r="UKJ21" s="232"/>
      <c r="UKK21" s="232"/>
      <c r="UKL21" s="232"/>
      <c r="UKM21" s="232"/>
      <c r="UKN21" s="232"/>
      <c r="UKO21" s="232"/>
      <c r="UKP21" s="232"/>
      <c r="UKQ21" s="232"/>
      <c r="UKR21" s="232"/>
      <c r="UKS21" s="232"/>
      <c r="UKT21" s="232"/>
      <c r="UKU21" s="232"/>
      <c r="UKV21" s="232"/>
      <c r="UKW21" s="232"/>
      <c r="UKX21" s="232"/>
      <c r="UKY21" s="232"/>
      <c r="UKZ21" s="232"/>
      <c r="ULA21" s="232"/>
      <c r="ULB21" s="232"/>
      <c r="ULC21" s="232"/>
      <c r="ULD21" s="232"/>
      <c r="ULE21" s="232"/>
      <c r="ULF21" s="232"/>
      <c r="ULG21" s="232"/>
      <c r="ULH21" s="232"/>
      <c r="ULI21" s="232"/>
      <c r="ULJ21" s="232"/>
      <c r="ULK21" s="232"/>
      <c r="ULL21" s="232"/>
      <c r="ULM21" s="232"/>
      <c r="ULN21" s="232"/>
      <c r="ULO21" s="232"/>
      <c r="ULP21" s="232"/>
      <c r="ULQ21" s="232"/>
      <c r="ULR21" s="232"/>
      <c r="ULS21" s="232"/>
      <c r="ULT21" s="232"/>
      <c r="ULU21" s="232"/>
      <c r="ULV21" s="232"/>
      <c r="ULW21" s="232"/>
      <c r="ULX21" s="232"/>
      <c r="ULY21" s="232"/>
      <c r="ULZ21" s="232"/>
      <c r="UMA21" s="232"/>
      <c r="UMB21" s="232"/>
      <c r="UMC21" s="232"/>
      <c r="UMD21" s="232"/>
      <c r="UME21" s="232"/>
      <c r="UMF21" s="232"/>
      <c r="UMG21" s="232"/>
      <c r="UMH21" s="232"/>
      <c r="UMI21" s="232"/>
      <c r="UMJ21" s="232"/>
      <c r="UMK21" s="232"/>
      <c r="UML21" s="232"/>
      <c r="UMM21" s="232"/>
      <c r="UMN21" s="232"/>
      <c r="UMO21" s="232"/>
      <c r="UMP21" s="232"/>
      <c r="UMQ21" s="232"/>
      <c r="UMR21" s="232"/>
      <c r="UMS21" s="232"/>
      <c r="UMT21" s="232"/>
      <c r="UMU21" s="232"/>
      <c r="UMV21" s="232"/>
      <c r="UMW21" s="232"/>
      <c r="UMX21" s="232"/>
      <c r="UMY21" s="232"/>
      <c r="UMZ21" s="232"/>
      <c r="UNA21" s="232"/>
      <c r="UNB21" s="232"/>
      <c r="UNC21" s="232"/>
      <c r="UND21" s="232"/>
      <c r="UNE21" s="232"/>
      <c r="UNF21" s="232"/>
      <c r="UNG21" s="232"/>
      <c r="UNH21" s="232"/>
      <c r="UNI21" s="232"/>
      <c r="UNJ21" s="232"/>
      <c r="UNK21" s="232"/>
      <c r="UNL21" s="232"/>
      <c r="UNM21" s="232"/>
      <c r="UNN21" s="232"/>
      <c r="UNO21" s="232"/>
      <c r="UNP21" s="232"/>
      <c r="UNQ21" s="232"/>
      <c r="UNR21" s="232"/>
      <c r="UNS21" s="232"/>
      <c r="UNT21" s="232"/>
      <c r="UNU21" s="232"/>
      <c r="UNV21" s="232"/>
      <c r="UNW21" s="232"/>
      <c r="UNX21" s="232"/>
      <c r="UNY21" s="232"/>
      <c r="UNZ21" s="232"/>
      <c r="UOA21" s="232"/>
      <c r="UOB21" s="232"/>
      <c r="UOC21" s="232"/>
      <c r="UOD21" s="232"/>
      <c r="UOE21" s="232"/>
      <c r="UOF21" s="232"/>
      <c r="UOG21" s="232"/>
      <c r="UOH21" s="232"/>
      <c r="UOI21" s="232"/>
      <c r="UOJ21" s="232"/>
      <c r="UOK21" s="232"/>
      <c r="UOL21" s="232"/>
      <c r="UOM21" s="232"/>
      <c r="UON21" s="232"/>
      <c r="UOO21" s="232"/>
      <c r="UOP21" s="232"/>
      <c r="UOQ21" s="232"/>
      <c r="UOR21" s="232"/>
      <c r="UOS21" s="232"/>
      <c r="UOT21" s="232"/>
      <c r="UOU21" s="232"/>
      <c r="UOV21" s="232"/>
      <c r="UOW21" s="232"/>
      <c r="UOX21" s="232"/>
      <c r="UOY21" s="232"/>
      <c r="UOZ21" s="232"/>
      <c r="UPA21" s="232"/>
      <c r="UPB21" s="232"/>
      <c r="UPC21" s="232"/>
      <c r="UPD21" s="232"/>
      <c r="UPE21" s="232"/>
      <c r="UPF21" s="232"/>
      <c r="UPG21" s="232"/>
      <c r="UPH21" s="232"/>
      <c r="UPI21" s="232"/>
      <c r="UPJ21" s="232"/>
      <c r="UPK21" s="232"/>
      <c r="UPL21" s="232"/>
      <c r="UPM21" s="232"/>
      <c r="UPN21" s="232"/>
      <c r="UPO21" s="232"/>
      <c r="UPP21" s="232"/>
      <c r="UPQ21" s="232"/>
      <c r="UPR21" s="232"/>
      <c r="UPS21" s="232"/>
      <c r="UPT21" s="232"/>
      <c r="UPU21" s="232"/>
      <c r="UPV21" s="232"/>
      <c r="UPW21" s="232"/>
      <c r="UPX21" s="232"/>
      <c r="UPY21" s="232"/>
      <c r="UPZ21" s="232"/>
      <c r="UQA21" s="232"/>
      <c r="UQB21" s="232"/>
      <c r="UQC21" s="232"/>
      <c r="UQD21" s="232"/>
      <c r="UQE21" s="232"/>
      <c r="UQF21" s="232"/>
      <c r="UQG21" s="232"/>
      <c r="UQH21" s="232"/>
      <c r="UQI21" s="232"/>
      <c r="UQJ21" s="232"/>
      <c r="UQK21" s="232"/>
      <c r="UQL21" s="232"/>
      <c r="UQM21" s="232"/>
      <c r="UQN21" s="232"/>
      <c r="UQO21" s="232"/>
      <c r="UQP21" s="232"/>
      <c r="UQQ21" s="232"/>
      <c r="UQR21" s="232"/>
      <c r="UQS21" s="232"/>
      <c r="UQT21" s="232"/>
      <c r="UQU21" s="232"/>
      <c r="UQV21" s="232"/>
      <c r="UQW21" s="232"/>
      <c r="UQX21" s="232"/>
      <c r="UQY21" s="232"/>
      <c r="UQZ21" s="232"/>
      <c r="URA21" s="232"/>
      <c r="URB21" s="232"/>
      <c r="URC21" s="232"/>
      <c r="URD21" s="232"/>
      <c r="URE21" s="232"/>
      <c r="URF21" s="232"/>
      <c r="URG21" s="232"/>
      <c r="URH21" s="232"/>
      <c r="URI21" s="232"/>
      <c r="URJ21" s="232"/>
      <c r="URK21" s="232"/>
      <c r="URL21" s="232"/>
      <c r="URM21" s="232"/>
      <c r="URN21" s="232"/>
      <c r="URO21" s="232"/>
      <c r="URP21" s="232"/>
      <c r="URQ21" s="232"/>
      <c r="URR21" s="232"/>
      <c r="URS21" s="232"/>
      <c r="URT21" s="232"/>
      <c r="URU21" s="232"/>
      <c r="URV21" s="232"/>
      <c r="URW21" s="232"/>
      <c r="URX21" s="232"/>
      <c r="URY21" s="232"/>
      <c r="URZ21" s="232"/>
      <c r="USA21" s="232"/>
      <c r="USB21" s="232"/>
      <c r="USC21" s="232"/>
      <c r="USD21" s="232"/>
      <c r="USE21" s="232"/>
      <c r="USF21" s="232"/>
      <c r="USG21" s="232"/>
      <c r="USH21" s="232"/>
      <c r="USI21" s="232"/>
      <c r="USJ21" s="232"/>
      <c r="USK21" s="232"/>
      <c r="USL21" s="232"/>
      <c r="USM21" s="232"/>
      <c r="USN21" s="232"/>
      <c r="USO21" s="232"/>
      <c r="USP21" s="232"/>
      <c r="USQ21" s="232"/>
      <c r="USR21" s="232"/>
      <c r="USS21" s="232"/>
      <c r="UST21" s="232"/>
      <c r="USU21" s="232"/>
      <c r="USV21" s="232"/>
      <c r="USW21" s="232"/>
      <c r="USX21" s="232"/>
      <c r="USY21" s="232"/>
      <c r="USZ21" s="232"/>
      <c r="UTA21" s="232"/>
      <c r="UTB21" s="232"/>
      <c r="UTC21" s="232"/>
      <c r="UTD21" s="232"/>
      <c r="UTE21" s="232"/>
      <c r="UTF21" s="232"/>
      <c r="UTG21" s="232"/>
      <c r="UTH21" s="232"/>
      <c r="UTI21" s="232"/>
      <c r="UTJ21" s="232"/>
      <c r="UTK21" s="232"/>
      <c r="UTL21" s="232"/>
      <c r="UTM21" s="232"/>
      <c r="UTN21" s="232"/>
      <c r="UTO21" s="232"/>
      <c r="UTP21" s="232"/>
      <c r="UTQ21" s="232"/>
      <c r="UTR21" s="232"/>
      <c r="UTS21" s="232"/>
      <c r="UTT21" s="232"/>
      <c r="UTU21" s="232"/>
      <c r="UTV21" s="232"/>
      <c r="UTW21" s="232"/>
      <c r="UTX21" s="232"/>
      <c r="UTY21" s="232"/>
      <c r="UTZ21" s="232"/>
      <c r="UUA21" s="232"/>
      <c r="UUB21" s="232"/>
      <c r="UUC21" s="232"/>
      <c r="UUD21" s="232"/>
      <c r="UUE21" s="232"/>
      <c r="UUF21" s="232"/>
      <c r="UUG21" s="232"/>
      <c r="UUH21" s="232"/>
      <c r="UUI21" s="232"/>
      <c r="UUJ21" s="232"/>
      <c r="UUK21" s="232"/>
      <c r="UUL21" s="232"/>
      <c r="UUM21" s="232"/>
      <c r="UUN21" s="232"/>
      <c r="UUO21" s="232"/>
      <c r="UUP21" s="232"/>
      <c r="UUQ21" s="232"/>
      <c r="UUR21" s="232"/>
      <c r="UUS21" s="232"/>
      <c r="UUT21" s="232"/>
      <c r="UUU21" s="232"/>
      <c r="UUV21" s="232"/>
      <c r="UUW21" s="232"/>
      <c r="UUX21" s="232"/>
      <c r="UUY21" s="232"/>
      <c r="UUZ21" s="232"/>
      <c r="UVA21" s="232"/>
      <c r="UVB21" s="232"/>
      <c r="UVC21" s="232"/>
      <c r="UVD21" s="232"/>
      <c r="UVE21" s="232"/>
      <c r="UVF21" s="232"/>
      <c r="UVG21" s="232"/>
      <c r="UVH21" s="232"/>
      <c r="UVI21" s="232"/>
      <c r="UVJ21" s="232"/>
      <c r="UVK21" s="232"/>
      <c r="UVL21" s="232"/>
      <c r="UVM21" s="232"/>
      <c r="UVN21" s="232"/>
      <c r="UVO21" s="232"/>
      <c r="UVP21" s="232"/>
      <c r="UVQ21" s="232"/>
      <c r="UVR21" s="232"/>
      <c r="UVS21" s="232"/>
      <c r="UVT21" s="232"/>
      <c r="UVU21" s="232"/>
      <c r="UVV21" s="232"/>
      <c r="UVW21" s="232"/>
      <c r="UVX21" s="232"/>
      <c r="UVY21" s="232"/>
      <c r="UVZ21" s="232"/>
      <c r="UWA21" s="232"/>
      <c r="UWB21" s="232"/>
      <c r="UWC21" s="232"/>
      <c r="UWD21" s="232"/>
      <c r="UWE21" s="232"/>
      <c r="UWF21" s="232"/>
      <c r="UWG21" s="232"/>
      <c r="UWH21" s="232"/>
      <c r="UWI21" s="232"/>
      <c r="UWJ21" s="232"/>
      <c r="UWK21" s="232"/>
      <c r="UWL21" s="232"/>
      <c r="UWM21" s="232"/>
      <c r="UWN21" s="232"/>
      <c r="UWO21" s="232"/>
      <c r="UWP21" s="232"/>
      <c r="UWQ21" s="232"/>
      <c r="UWR21" s="232"/>
      <c r="UWS21" s="232"/>
      <c r="UWT21" s="232"/>
      <c r="UWU21" s="232"/>
      <c r="UWV21" s="232"/>
      <c r="UWW21" s="232"/>
      <c r="UWX21" s="232"/>
      <c r="UWY21" s="232"/>
      <c r="UWZ21" s="232"/>
      <c r="UXA21" s="232"/>
      <c r="UXB21" s="232"/>
      <c r="UXC21" s="232"/>
      <c r="UXD21" s="232"/>
      <c r="UXE21" s="232"/>
      <c r="UXF21" s="232"/>
      <c r="UXG21" s="232"/>
      <c r="UXH21" s="232"/>
      <c r="UXI21" s="232"/>
      <c r="UXJ21" s="232"/>
      <c r="UXK21" s="232"/>
      <c r="UXL21" s="232"/>
      <c r="UXM21" s="232"/>
      <c r="UXN21" s="232"/>
      <c r="UXO21" s="232"/>
      <c r="UXP21" s="232"/>
      <c r="UXQ21" s="232"/>
      <c r="UXR21" s="232"/>
      <c r="UXS21" s="232"/>
      <c r="UXT21" s="232"/>
      <c r="UXU21" s="232"/>
      <c r="UXV21" s="232"/>
      <c r="UXW21" s="232"/>
      <c r="UXX21" s="232"/>
      <c r="UXY21" s="232"/>
      <c r="UXZ21" s="232"/>
      <c r="UYA21" s="232"/>
      <c r="UYB21" s="232"/>
      <c r="UYC21" s="232"/>
      <c r="UYD21" s="232"/>
      <c r="UYE21" s="232"/>
      <c r="UYF21" s="232"/>
      <c r="UYG21" s="232"/>
      <c r="UYH21" s="232"/>
      <c r="UYI21" s="232"/>
      <c r="UYJ21" s="232"/>
      <c r="UYK21" s="232"/>
      <c r="UYL21" s="232"/>
      <c r="UYM21" s="232"/>
      <c r="UYN21" s="232"/>
      <c r="UYO21" s="232"/>
      <c r="UYP21" s="232"/>
      <c r="UYQ21" s="232"/>
      <c r="UYR21" s="232"/>
      <c r="UYS21" s="232"/>
      <c r="UYT21" s="232"/>
      <c r="UYU21" s="232"/>
      <c r="UYV21" s="232"/>
      <c r="UYW21" s="232"/>
      <c r="UYX21" s="232"/>
      <c r="UYY21" s="232"/>
      <c r="UYZ21" s="232"/>
      <c r="UZA21" s="232"/>
      <c r="UZB21" s="232"/>
      <c r="UZC21" s="232"/>
      <c r="UZD21" s="232"/>
      <c r="UZE21" s="232"/>
      <c r="UZF21" s="232"/>
      <c r="UZG21" s="232"/>
      <c r="UZH21" s="232"/>
      <c r="UZI21" s="232"/>
      <c r="UZJ21" s="232"/>
      <c r="UZK21" s="232"/>
      <c r="UZL21" s="232"/>
      <c r="UZM21" s="232"/>
      <c r="UZN21" s="232"/>
      <c r="UZO21" s="232"/>
      <c r="UZP21" s="232"/>
      <c r="UZQ21" s="232"/>
      <c r="UZR21" s="232"/>
      <c r="UZS21" s="232"/>
      <c r="UZT21" s="232"/>
      <c r="UZU21" s="232"/>
      <c r="UZV21" s="232"/>
      <c r="UZW21" s="232"/>
      <c r="UZX21" s="232"/>
      <c r="UZY21" s="232"/>
      <c r="UZZ21" s="232"/>
      <c r="VAA21" s="232"/>
      <c r="VAB21" s="232"/>
      <c r="VAC21" s="232"/>
      <c r="VAD21" s="232"/>
      <c r="VAE21" s="232"/>
      <c r="VAF21" s="232"/>
      <c r="VAG21" s="232"/>
      <c r="VAH21" s="232"/>
      <c r="VAI21" s="232"/>
      <c r="VAJ21" s="232"/>
      <c r="VAK21" s="232"/>
      <c r="VAL21" s="232"/>
      <c r="VAM21" s="232"/>
      <c r="VAN21" s="232"/>
      <c r="VAO21" s="232"/>
      <c r="VAP21" s="232"/>
      <c r="VAQ21" s="232"/>
      <c r="VAR21" s="232"/>
      <c r="VAS21" s="232"/>
      <c r="VAT21" s="232"/>
      <c r="VAU21" s="232"/>
      <c r="VAV21" s="232"/>
      <c r="VAW21" s="232"/>
      <c r="VAX21" s="232"/>
      <c r="VAY21" s="232"/>
      <c r="VAZ21" s="232"/>
      <c r="VBA21" s="232"/>
      <c r="VBB21" s="232"/>
      <c r="VBC21" s="232"/>
      <c r="VBD21" s="232"/>
      <c r="VBE21" s="232"/>
      <c r="VBF21" s="232"/>
      <c r="VBG21" s="232"/>
      <c r="VBH21" s="232"/>
      <c r="VBI21" s="232"/>
      <c r="VBJ21" s="232"/>
      <c r="VBK21" s="232"/>
      <c r="VBL21" s="232"/>
      <c r="VBM21" s="232"/>
      <c r="VBN21" s="232"/>
      <c r="VBO21" s="232"/>
      <c r="VBP21" s="232"/>
      <c r="VBQ21" s="232"/>
      <c r="VBR21" s="232"/>
      <c r="VBS21" s="232"/>
      <c r="VBT21" s="232"/>
      <c r="VBU21" s="232"/>
      <c r="VBV21" s="232"/>
      <c r="VBW21" s="232"/>
      <c r="VBX21" s="232"/>
      <c r="VBY21" s="232"/>
      <c r="VBZ21" s="232"/>
      <c r="VCA21" s="232"/>
      <c r="VCB21" s="232"/>
      <c r="VCC21" s="232"/>
      <c r="VCD21" s="232"/>
      <c r="VCE21" s="232"/>
      <c r="VCF21" s="232"/>
      <c r="VCG21" s="232"/>
      <c r="VCH21" s="232"/>
      <c r="VCI21" s="232"/>
      <c r="VCJ21" s="232"/>
      <c r="VCK21" s="232"/>
      <c r="VCL21" s="232"/>
      <c r="VCM21" s="232"/>
      <c r="VCN21" s="232"/>
      <c r="VCO21" s="232"/>
      <c r="VCP21" s="232"/>
      <c r="VCQ21" s="232"/>
      <c r="VCR21" s="232"/>
      <c r="VCS21" s="232"/>
      <c r="VCT21" s="232"/>
      <c r="VCU21" s="232"/>
      <c r="VCV21" s="232"/>
      <c r="VCW21" s="232"/>
      <c r="VCX21" s="232"/>
      <c r="VCY21" s="232"/>
      <c r="VCZ21" s="232"/>
      <c r="VDA21" s="232"/>
      <c r="VDB21" s="232"/>
      <c r="VDC21" s="232"/>
      <c r="VDD21" s="232"/>
      <c r="VDE21" s="232"/>
      <c r="VDF21" s="232"/>
      <c r="VDG21" s="232"/>
      <c r="VDH21" s="232"/>
      <c r="VDI21" s="232"/>
      <c r="VDJ21" s="232"/>
      <c r="VDK21" s="232"/>
      <c r="VDL21" s="232"/>
      <c r="VDM21" s="232"/>
      <c r="VDN21" s="232"/>
      <c r="VDO21" s="232"/>
      <c r="VDP21" s="232"/>
      <c r="VDQ21" s="232"/>
      <c r="VDR21" s="232"/>
      <c r="VDS21" s="232"/>
      <c r="VDT21" s="232"/>
      <c r="VDU21" s="232"/>
      <c r="VDV21" s="232"/>
      <c r="VDW21" s="232"/>
      <c r="VDX21" s="232"/>
      <c r="VDY21" s="232"/>
      <c r="VDZ21" s="232"/>
      <c r="VEA21" s="232"/>
      <c r="VEB21" s="232"/>
      <c r="VEC21" s="232"/>
      <c r="VED21" s="232"/>
      <c r="VEE21" s="232"/>
      <c r="VEF21" s="232"/>
      <c r="VEG21" s="232"/>
      <c r="VEH21" s="232"/>
      <c r="VEI21" s="232"/>
      <c r="VEJ21" s="232"/>
      <c r="VEK21" s="232"/>
      <c r="VEL21" s="232"/>
      <c r="VEM21" s="232"/>
      <c r="VEN21" s="232"/>
      <c r="VEO21" s="232"/>
      <c r="VEP21" s="232"/>
      <c r="VEQ21" s="232"/>
      <c r="VER21" s="232"/>
      <c r="VES21" s="232"/>
      <c r="VET21" s="232"/>
      <c r="VEU21" s="232"/>
      <c r="VEV21" s="232"/>
      <c r="VEW21" s="232"/>
      <c r="VEX21" s="232"/>
      <c r="VEY21" s="232"/>
      <c r="VEZ21" s="232"/>
      <c r="VFA21" s="232"/>
      <c r="VFB21" s="232"/>
      <c r="VFC21" s="232"/>
      <c r="VFD21" s="232"/>
      <c r="VFE21" s="232"/>
      <c r="VFF21" s="232"/>
      <c r="VFG21" s="232"/>
      <c r="VFH21" s="232"/>
      <c r="VFI21" s="232"/>
      <c r="VFJ21" s="232"/>
      <c r="VFK21" s="232"/>
      <c r="VFL21" s="232"/>
      <c r="VFM21" s="232"/>
      <c r="VFN21" s="232"/>
      <c r="VFO21" s="232"/>
      <c r="VFP21" s="232"/>
      <c r="VFQ21" s="232"/>
      <c r="VFR21" s="232"/>
      <c r="VFS21" s="232"/>
      <c r="VFT21" s="232"/>
      <c r="VFU21" s="232"/>
      <c r="VFV21" s="232"/>
      <c r="VFW21" s="232"/>
      <c r="VFX21" s="232"/>
      <c r="VFY21" s="232"/>
      <c r="VFZ21" s="232"/>
      <c r="VGA21" s="232"/>
      <c r="VGB21" s="232"/>
      <c r="VGC21" s="232"/>
      <c r="VGD21" s="232"/>
      <c r="VGE21" s="232"/>
      <c r="VGF21" s="232"/>
      <c r="VGG21" s="232"/>
      <c r="VGH21" s="232"/>
      <c r="VGI21" s="232"/>
      <c r="VGJ21" s="232"/>
      <c r="VGK21" s="232"/>
      <c r="VGL21" s="232"/>
      <c r="VGM21" s="232"/>
      <c r="VGN21" s="232"/>
      <c r="VGO21" s="232"/>
      <c r="VGP21" s="232"/>
      <c r="VGQ21" s="232"/>
      <c r="VGR21" s="232"/>
      <c r="VGS21" s="232"/>
      <c r="VGT21" s="232"/>
      <c r="VGU21" s="232"/>
      <c r="VGV21" s="232"/>
      <c r="VGW21" s="232"/>
      <c r="VGX21" s="232"/>
      <c r="VGY21" s="232"/>
      <c r="VGZ21" s="232"/>
      <c r="VHA21" s="232"/>
      <c r="VHB21" s="232"/>
      <c r="VHC21" s="232"/>
      <c r="VHD21" s="232"/>
      <c r="VHE21" s="232"/>
      <c r="VHF21" s="232"/>
      <c r="VHG21" s="232"/>
      <c r="VHH21" s="232"/>
      <c r="VHI21" s="232"/>
      <c r="VHJ21" s="232"/>
      <c r="VHK21" s="232"/>
      <c r="VHL21" s="232"/>
      <c r="VHM21" s="232"/>
      <c r="VHN21" s="232"/>
      <c r="VHO21" s="232"/>
      <c r="VHP21" s="232"/>
      <c r="VHQ21" s="232"/>
      <c r="VHR21" s="232"/>
      <c r="VHS21" s="232"/>
      <c r="VHT21" s="232"/>
      <c r="VHU21" s="232"/>
      <c r="VHV21" s="232"/>
      <c r="VHW21" s="232"/>
      <c r="VHX21" s="232"/>
      <c r="VHY21" s="232"/>
      <c r="VHZ21" s="232"/>
      <c r="VIA21" s="232"/>
      <c r="VIB21" s="232"/>
      <c r="VIC21" s="232"/>
      <c r="VID21" s="232"/>
      <c r="VIE21" s="232"/>
      <c r="VIF21" s="232"/>
      <c r="VIG21" s="232"/>
      <c r="VIH21" s="232"/>
      <c r="VII21" s="232"/>
      <c r="VIJ21" s="232"/>
      <c r="VIK21" s="232"/>
      <c r="VIL21" s="232"/>
      <c r="VIM21" s="232"/>
      <c r="VIN21" s="232"/>
      <c r="VIO21" s="232"/>
      <c r="VIP21" s="232"/>
      <c r="VIQ21" s="232"/>
      <c r="VIR21" s="232"/>
      <c r="VIS21" s="232"/>
      <c r="VIT21" s="232"/>
      <c r="VIU21" s="232"/>
      <c r="VIV21" s="232"/>
      <c r="VIW21" s="232"/>
      <c r="VIX21" s="232"/>
      <c r="VIY21" s="232"/>
      <c r="VIZ21" s="232"/>
      <c r="VJA21" s="232"/>
      <c r="VJB21" s="232"/>
      <c r="VJC21" s="232"/>
      <c r="VJD21" s="232"/>
      <c r="VJE21" s="232"/>
      <c r="VJF21" s="232"/>
      <c r="VJG21" s="232"/>
      <c r="VJH21" s="232"/>
      <c r="VJI21" s="232"/>
      <c r="VJJ21" s="232"/>
      <c r="VJK21" s="232"/>
      <c r="VJL21" s="232"/>
      <c r="VJM21" s="232"/>
      <c r="VJN21" s="232"/>
      <c r="VJO21" s="232"/>
      <c r="VJP21" s="232"/>
      <c r="VJQ21" s="232"/>
      <c r="VJR21" s="232"/>
      <c r="VJS21" s="232"/>
      <c r="VJT21" s="232"/>
      <c r="VJU21" s="232"/>
      <c r="VJV21" s="232"/>
      <c r="VJW21" s="232"/>
      <c r="VJX21" s="232"/>
      <c r="VJY21" s="232"/>
      <c r="VJZ21" s="232"/>
      <c r="VKA21" s="232"/>
      <c r="VKB21" s="232"/>
      <c r="VKC21" s="232"/>
      <c r="VKD21" s="232"/>
      <c r="VKE21" s="232"/>
      <c r="VKF21" s="232"/>
      <c r="VKG21" s="232"/>
      <c r="VKH21" s="232"/>
      <c r="VKI21" s="232"/>
      <c r="VKJ21" s="232"/>
      <c r="VKK21" s="232"/>
      <c r="VKL21" s="232"/>
      <c r="VKM21" s="232"/>
      <c r="VKN21" s="232"/>
      <c r="VKO21" s="232"/>
      <c r="VKP21" s="232"/>
      <c r="VKQ21" s="232"/>
      <c r="VKR21" s="232"/>
      <c r="VKS21" s="232"/>
      <c r="VKT21" s="232"/>
      <c r="VKU21" s="232"/>
      <c r="VKV21" s="232"/>
      <c r="VKW21" s="232"/>
      <c r="VKX21" s="232"/>
      <c r="VKY21" s="232"/>
      <c r="VKZ21" s="232"/>
      <c r="VLA21" s="232"/>
      <c r="VLB21" s="232"/>
      <c r="VLC21" s="232"/>
      <c r="VLD21" s="232"/>
      <c r="VLE21" s="232"/>
      <c r="VLF21" s="232"/>
      <c r="VLG21" s="232"/>
      <c r="VLH21" s="232"/>
      <c r="VLI21" s="232"/>
      <c r="VLJ21" s="232"/>
      <c r="VLK21" s="232"/>
      <c r="VLL21" s="232"/>
      <c r="VLM21" s="232"/>
      <c r="VLN21" s="232"/>
      <c r="VLO21" s="232"/>
      <c r="VLP21" s="232"/>
      <c r="VLQ21" s="232"/>
      <c r="VLR21" s="232"/>
      <c r="VLS21" s="232"/>
      <c r="VLT21" s="232"/>
      <c r="VLU21" s="232"/>
      <c r="VLV21" s="232"/>
      <c r="VLW21" s="232"/>
      <c r="VLX21" s="232"/>
      <c r="VLY21" s="232"/>
      <c r="VLZ21" s="232"/>
      <c r="VMA21" s="232"/>
      <c r="VMB21" s="232"/>
      <c r="VMC21" s="232"/>
      <c r="VMD21" s="232"/>
      <c r="VME21" s="232"/>
      <c r="VMF21" s="232"/>
      <c r="VMG21" s="232"/>
      <c r="VMH21" s="232"/>
      <c r="VMI21" s="232"/>
      <c r="VMJ21" s="232"/>
      <c r="VMK21" s="232"/>
      <c r="VML21" s="232"/>
      <c r="VMM21" s="232"/>
      <c r="VMN21" s="232"/>
      <c r="VMO21" s="232"/>
      <c r="VMP21" s="232"/>
      <c r="VMQ21" s="232"/>
      <c r="VMR21" s="232"/>
      <c r="VMS21" s="232"/>
      <c r="VMT21" s="232"/>
      <c r="VMU21" s="232"/>
      <c r="VMV21" s="232"/>
      <c r="VMW21" s="232"/>
      <c r="VMX21" s="232"/>
      <c r="VMY21" s="232"/>
      <c r="VMZ21" s="232"/>
      <c r="VNA21" s="232"/>
      <c r="VNB21" s="232"/>
      <c r="VNC21" s="232"/>
      <c r="VND21" s="232"/>
      <c r="VNE21" s="232"/>
      <c r="VNF21" s="232"/>
      <c r="VNG21" s="232"/>
      <c r="VNH21" s="232"/>
      <c r="VNI21" s="232"/>
      <c r="VNJ21" s="232"/>
      <c r="VNK21" s="232"/>
      <c r="VNL21" s="232"/>
      <c r="VNM21" s="232"/>
      <c r="VNN21" s="232"/>
      <c r="VNO21" s="232"/>
      <c r="VNP21" s="232"/>
      <c r="VNQ21" s="232"/>
      <c r="VNR21" s="232"/>
      <c r="VNS21" s="232"/>
      <c r="VNT21" s="232"/>
      <c r="VNU21" s="232"/>
      <c r="VNV21" s="232"/>
      <c r="VNW21" s="232"/>
      <c r="VNX21" s="232"/>
      <c r="VNY21" s="232"/>
      <c r="VNZ21" s="232"/>
      <c r="VOA21" s="232"/>
      <c r="VOB21" s="232"/>
      <c r="VOC21" s="232"/>
      <c r="VOD21" s="232"/>
      <c r="VOE21" s="232"/>
      <c r="VOF21" s="232"/>
      <c r="VOG21" s="232"/>
      <c r="VOH21" s="232"/>
      <c r="VOI21" s="232"/>
      <c r="VOJ21" s="232"/>
      <c r="VOK21" s="232"/>
      <c r="VOL21" s="232"/>
      <c r="VOM21" s="232"/>
      <c r="VON21" s="232"/>
      <c r="VOO21" s="232"/>
      <c r="VOP21" s="232"/>
      <c r="VOQ21" s="232"/>
      <c r="VOR21" s="232"/>
      <c r="VOS21" s="232"/>
      <c r="VOT21" s="232"/>
      <c r="VOU21" s="232"/>
      <c r="VOV21" s="232"/>
      <c r="VOW21" s="232"/>
      <c r="VOX21" s="232"/>
      <c r="VOY21" s="232"/>
      <c r="VOZ21" s="232"/>
      <c r="VPA21" s="232"/>
      <c r="VPB21" s="232"/>
      <c r="VPC21" s="232"/>
      <c r="VPD21" s="232"/>
      <c r="VPE21" s="232"/>
      <c r="VPF21" s="232"/>
      <c r="VPG21" s="232"/>
      <c r="VPH21" s="232"/>
      <c r="VPI21" s="232"/>
      <c r="VPJ21" s="232"/>
      <c r="VPK21" s="232"/>
      <c r="VPL21" s="232"/>
      <c r="VPM21" s="232"/>
      <c r="VPN21" s="232"/>
      <c r="VPO21" s="232"/>
      <c r="VPP21" s="232"/>
      <c r="VPQ21" s="232"/>
      <c r="VPR21" s="232"/>
      <c r="VPS21" s="232"/>
      <c r="VPT21" s="232"/>
      <c r="VPU21" s="232"/>
      <c r="VPV21" s="232"/>
      <c r="VPW21" s="232"/>
      <c r="VPX21" s="232"/>
      <c r="VPY21" s="232"/>
      <c r="VPZ21" s="232"/>
      <c r="VQA21" s="232"/>
      <c r="VQB21" s="232"/>
      <c r="VQC21" s="232"/>
      <c r="VQD21" s="232"/>
      <c r="VQE21" s="232"/>
      <c r="VQF21" s="232"/>
      <c r="VQG21" s="232"/>
      <c r="VQH21" s="232"/>
      <c r="VQI21" s="232"/>
      <c r="VQJ21" s="232"/>
      <c r="VQK21" s="232"/>
      <c r="VQL21" s="232"/>
      <c r="VQM21" s="232"/>
      <c r="VQN21" s="232"/>
      <c r="VQO21" s="232"/>
      <c r="VQP21" s="232"/>
      <c r="VQQ21" s="232"/>
      <c r="VQR21" s="232"/>
      <c r="VQS21" s="232"/>
      <c r="VQT21" s="232"/>
      <c r="VQU21" s="232"/>
      <c r="VQV21" s="232"/>
      <c r="VQW21" s="232"/>
      <c r="VQX21" s="232"/>
      <c r="VQY21" s="232"/>
      <c r="VQZ21" s="232"/>
      <c r="VRA21" s="232"/>
      <c r="VRB21" s="232"/>
      <c r="VRC21" s="232"/>
      <c r="VRD21" s="232"/>
      <c r="VRE21" s="232"/>
      <c r="VRF21" s="232"/>
      <c r="VRG21" s="232"/>
      <c r="VRH21" s="232"/>
      <c r="VRI21" s="232"/>
      <c r="VRJ21" s="232"/>
      <c r="VRK21" s="232"/>
      <c r="VRL21" s="232"/>
      <c r="VRM21" s="232"/>
      <c r="VRN21" s="232"/>
      <c r="VRO21" s="232"/>
      <c r="VRP21" s="232"/>
      <c r="VRQ21" s="232"/>
      <c r="VRR21" s="232"/>
      <c r="VRS21" s="232"/>
      <c r="VRT21" s="232"/>
      <c r="VRU21" s="232"/>
      <c r="VRV21" s="232"/>
      <c r="VRW21" s="232"/>
      <c r="VRX21" s="232"/>
      <c r="VRY21" s="232"/>
      <c r="VRZ21" s="232"/>
      <c r="VSA21" s="232"/>
      <c r="VSB21" s="232"/>
      <c r="VSC21" s="232"/>
      <c r="VSD21" s="232"/>
      <c r="VSE21" s="232"/>
      <c r="VSF21" s="232"/>
      <c r="VSG21" s="232"/>
      <c r="VSH21" s="232"/>
      <c r="VSI21" s="232"/>
      <c r="VSJ21" s="232"/>
      <c r="VSK21" s="232"/>
      <c r="VSL21" s="232"/>
      <c r="VSM21" s="232"/>
      <c r="VSN21" s="232"/>
      <c r="VSO21" s="232"/>
      <c r="VSP21" s="232"/>
      <c r="VSQ21" s="232"/>
      <c r="VSR21" s="232"/>
      <c r="VSS21" s="232"/>
      <c r="VST21" s="232"/>
      <c r="VSU21" s="232"/>
      <c r="VSV21" s="232"/>
      <c r="VSW21" s="232"/>
      <c r="VSX21" s="232"/>
      <c r="VSY21" s="232"/>
      <c r="VSZ21" s="232"/>
      <c r="VTA21" s="232"/>
      <c r="VTB21" s="232"/>
      <c r="VTC21" s="232"/>
      <c r="VTD21" s="232"/>
      <c r="VTE21" s="232"/>
      <c r="VTF21" s="232"/>
      <c r="VTG21" s="232"/>
      <c r="VTH21" s="232"/>
      <c r="VTI21" s="232"/>
      <c r="VTJ21" s="232"/>
      <c r="VTK21" s="232"/>
      <c r="VTL21" s="232"/>
      <c r="VTM21" s="232"/>
      <c r="VTN21" s="232"/>
      <c r="VTO21" s="232"/>
      <c r="VTP21" s="232"/>
      <c r="VTQ21" s="232"/>
      <c r="VTR21" s="232"/>
      <c r="VTS21" s="232"/>
      <c r="VTT21" s="232"/>
      <c r="VTU21" s="232"/>
      <c r="VTV21" s="232"/>
      <c r="VTW21" s="232"/>
      <c r="VTX21" s="232"/>
      <c r="VTY21" s="232"/>
      <c r="VTZ21" s="232"/>
      <c r="VUA21" s="232"/>
      <c r="VUB21" s="232"/>
      <c r="VUC21" s="232"/>
      <c r="VUD21" s="232"/>
      <c r="VUE21" s="232"/>
      <c r="VUF21" s="232"/>
      <c r="VUG21" s="232"/>
      <c r="VUH21" s="232"/>
      <c r="VUI21" s="232"/>
      <c r="VUJ21" s="232"/>
      <c r="VUK21" s="232"/>
      <c r="VUL21" s="232"/>
      <c r="VUM21" s="232"/>
      <c r="VUN21" s="232"/>
      <c r="VUO21" s="232"/>
      <c r="VUP21" s="232"/>
      <c r="VUQ21" s="232"/>
      <c r="VUR21" s="232"/>
      <c r="VUS21" s="232"/>
      <c r="VUT21" s="232"/>
      <c r="VUU21" s="232"/>
      <c r="VUV21" s="232"/>
      <c r="VUW21" s="232"/>
      <c r="VUX21" s="232"/>
      <c r="VUY21" s="232"/>
      <c r="VUZ21" s="232"/>
      <c r="VVA21" s="232"/>
      <c r="VVB21" s="232"/>
      <c r="VVC21" s="232"/>
      <c r="VVD21" s="232"/>
      <c r="VVE21" s="232"/>
      <c r="VVF21" s="232"/>
      <c r="VVG21" s="232"/>
      <c r="VVH21" s="232"/>
      <c r="VVI21" s="232"/>
      <c r="VVJ21" s="232"/>
      <c r="VVK21" s="232"/>
      <c r="VVL21" s="232"/>
      <c r="VVM21" s="232"/>
      <c r="VVN21" s="232"/>
      <c r="VVO21" s="232"/>
      <c r="VVP21" s="232"/>
      <c r="VVQ21" s="232"/>
      <c r="VVR21" s="232"/>
      <c r="VVS21" s="232"/>
      <c r="VVT21" s="232"/>
      <c r="VVU21" s="232"/>
      <c r="VVV21" s="232"/>
      <c r="VVW21" s="232"/>
      <c r="VVX21" s="232"/>
      <c r="VVY21" s="232"/>
      <c r="VVZ21" s="232"/>
      <c r="VWA21" s="232"/>
      <c r="VWB21" s="232"/>
      <c r="VWC21" s="232"/>
      <c r="VWD21" s="232"/>
      <c r="VWE21" s="232"/>
      <c r="VWF21" s="232"/>
      <c r="VWG21" s="232"/>
      <c r="VWH21" s="232"/>
      <c r="VWI21" s="232"/>
      <c r="VWJ21" s="232"/>
      <c r="VWK21" s="232"/>
      <c r="VWL21" s="232"/>
      <c r="VWM21" s="232"/>
      <c r="VWN21" s="232"/>
      <c r="VWO21" s="232"/>
      <c r="VWP21" s="232"/>
      <c r="VWQ21" s="232"/>
      <c r="VWR21" s="232"/>
      <c r="VWS21" s="232"/>
      <c r="VWT21" s="232"/>
      <c r="VWU21" s="232"/>
      <c r="VWV21" s="232"/>
      <c r="VWW21" s="232"/>
      <c r="VWX21" s="232"/>
      <c r="VWY21" s="232"/>
      <c r="VWZ21" s="232"/>
      <c r="VXA21" s="232"/>
      <c r="VXB21" s="232"/>
      <c r="VXC21" s="232"/>
      <c r="VXD21" s="232"/>
      <c r="VXE21" s="232"/>
      <c r="VXF21" s="232"/>
      <c r="VXG21" s="232"/>
      <c r="VXH21" s="232"/>
      <c r="VXI21" s="232"/>
      <c r="VXJ21" s="232"/>
      <c r="VXK21" s="232"/>
      <c r="VXL21" s="232"/>
      <c r="VXM21" s="232"/>
      <c r="VXN21" s="232"/>
      <c r="VXO21" s="232"/>
      <c r="VXP21" s="232"/>
      <c r="VXQ21" s="232"/>
      <c r="VXR21" s="232"/>
      <c r="VXS21" s="232"/>
      <c r="VXT21" s="232"/>
      <c r="VXU21" s="232"/>
      <c r="VXV21" s="232"/>
      <c r="VXW21" s="232"/>
      <c r="VXX21" s="232"/>
      <c r="VXY21" s="232"/>
      <c r="VXZ21" s="232"/>
      <c r="VYA21" s="232"/>
      <c r="VYB21" s="232"/>
      <c r="VYC21" s="232"/>
      <c r="VYD21" s="232"/>
      <c r="VYE21" s="232"/>
      <c r="VYF21" s="232"/>
      <c r="VYG21" s="232"/>
      <c r="VYH21" s="232"/>
      <c r="VYI21" s="232"/>
      <c r="VYJ21" s="232"/>
      <c r="VYK21" s="232"/>
      <c r="VYL21" s="232"/>
      <c r="VYM21" s="232"/>
      <c r="VYN21" s="232"/>
      <c r="VYO21" s="232"/>
      <c r="VYP21" s="232"/>
      <c r="VYQ21" s="232"/>
      <c r="VYR21" s="232"/>
      <c r="VYS21" s="232"/>
      <c r="VYT21" s="232"/>
      <c r="VYU21" s="232"/>
      <c r="VYV21" s="232"/>
      <c r="VYW21" s="232"/>
      <c r="VYX21" s="232"/>
      <c r="VYY21" s="232"/>
      <c r="VYZ21" s="232"/>
      <c r="VZA21" s="232"/>
      <c r="VZB21" s="232"/>
      <c r="VZC21" s="232"/>
      <c r="VZD21" s="232"/>
      <c r="VZE21" s="232"/>
      <c r="VZF21" s="232"/>
      <c r="VZG21" s="232"/>
      <c r="VZH21" s="232"/>
      <c r="VZI21" s="232"/>
      <c r="VZJ21" s="232"/>
      <c r="VZK21" s="232"/>
      <c r="VZL21" s="232"/>
      <c r="VZM21" s="232"/>
      <c r="VZN21" s="232"/>
      <c r="VZO21" s="232"/>
      <c r="VZP21" s="232"/>
      <c r="VZQ21" s="232"/>
      <c r="VZR21" s="232"/>
      <c r="VZS21" s="232"/>
      <c r="VZT21" s="232"/>
      <c r="VZU21" s="232"/>
      <c r="VZV21" s="232"/>
      <c r="VZW21" s="232"/>
      <c r="VZX21" s="232"/>
      <c r="VZY21" s="232"/>
      <c r="VZZ21" s="232"/>
      <c r="WAA21" s="232"/>
      <c r="WAB21" s="232"/>
      <c r="WAC21" s="232"/>
      <c r="WAD21" s="232"/>
      <c r="WAE21" s="232"/>
      <c r="WAF21" s="232"/>
      <c r="WAG21" s="232"/>
      <c r="WAH21" s="232"/>
      <c r="WAI21" s="232"/>
      <c r="WAJ21" s="232"/>
      <c r="WAK21" s="232"/>
      <c r="WAL21" s="232"/>
      <c r="WAM21" s="232"/>
      <c r="WAN21" s="232"/>
      <c r="WAO21" s="232"/>
      <c r="WAP21" s="232"/>
      <c r="WAQ21" s="232"/>
      <c r="WAR21" s="232"/>
      <c r="WAS21" s="232"/>
      <c r="WAT21" s="232"/>
      <c r="WAU21" s="232"/>
      <c r="WAV21" s="232"/>
      <c r="WAW21" s="232"/>
      <c r="WAX21" s="232"/>
      <c r="WAY21" s="232"/>
      <c r="WAZ21" s="232"/>
      <c r="WBA21" s="232"/>
      <c r="WBB21" s="232"/>
      <c r="WBC21" s="232"/>
      <c r="WBD21" s="232"/>
      <c r="WBE21" s="232"/>
      <c r="WBF21" s="232"/>
      <c r="WBG21" s="232"/>
      <c r="WBH21" s="232"/>
      <c r="WBI21" s="232"/>
      <c r="WBJ21" s="232"/>
      <c r="WBK21" s="232"/>
      <c r="WBL21" s="232"/>
      <c r="WBM21" s="232"/>
      <c r="WBN21" s="232"/>
      <c r="WBO21" s="232"/>
      <c r="WBP21" s="232"/>
      <c r="WBQ21" s="232"/>
      <c r="WBR21" s="232"/>
      <c r="WBS21" s="232"/>
      <c r="WBT21" s="232"/>
      <c r="WBU21" s="232"/>
      <c r="WBV21" s="232"/>
      <c r="WBW21" s="232"/>
      <c r="WBX21" s="232"/>
      <c r="WBY21" s="232"/>
      <c r="WBZ21" s="232"/>
      <c r="WCA21" s="232"/>
      <c r="WCB21" s="232"/>
      <c r="WCC21" s="232"/>
      <c r="WCD21" s="232"/>
      <c r="WCE21" s="232"/>
      <c r="WCF21" s="232"/>
      <c r="WCG21" s="232"/>
      <c r="WCH21" s="232"/>
      <c r="WCI21" s="232"/>
      <c r="WCJ21" s="232"/>
      <c r="WCK21" s="232"/>
      <c r="WCL21" s="232"/>
      <c r="WCM21" s="232"/>
      <c r="WCN21" s="232"/>
      <c r="WCO21" s="232"/>
      <c r="WCP21" s="232"/>
      <c r="WCQ21" s="232"/>
      <c r="WCR21" s="232"/>
      <c r="WCS21" s="232"/>
      <c r="WCT21" s="232"/>
      <c r="WCU21" s="232"/>
      <c r="WCV21" s="232"/>
      <c r="WCW21" s="232"/>
      <c r="WCX21" s="232"/>
      <c r="WCY21" s="232"/>
      <c r="WCZ21" s="232"/>
      <c r="WDA21" s="232"/>
      <c r="WDB21" s="232"/>
      <c r="WDC21" s="232"/>
      <c r="WDD21" s="232"/>
      <c r="WDE21" s="232"/>
      <c r="WDF21" s="232"/>
      <c r="WDG21" s="232"/>
      <c r="WDH21" s="232"/>
      <c r="WDI21" s="232"/>
      <c r="WDJ21" s="232"/>
      <c r="WDK21" s="232"/>
      <c r="WDL21" s="232"/>
      <c r="WDM21" s="232"/>
      <c r="WDN21" s="232"/>
      <c r="WDO21" s="232"/>
      <c r="WDP21" s="232"/>
      <c r="WDQ21" s="232"/>
      <c r="WDR21" s="232"/>
      <c r="WDS21" s="232"/>
      <c r="WDT21" s="232"/>
      <c r="WDU21" s="232"/>
      <c r="WDV21" s="232"/>
      <c r="WDW21" s="232"/>
      <c r="WDX21" s="232"/>
      <c r="WDY21" s="232"/>
      <c r="WDZ21" s="232"/>
      <c r="WEA21" s="232"/>
      <c r="WEB21" s="232"/>
      <c r="WEC21" s="232"/>
      <c r="WED21" s="232"/>
      <c r="WEE21" s="232"/>
      <c r="WEF21" s="232"/>
      <c r="WEG21" s="232"/>
      <c r="WEH21" s="232"/>
      <c r="WEI21" s="232"/>
      <c r="WEJ21" s="232"/>
      <c r="WEK21" s="232"/>
      <c r="WEL21" s="232"/>
      <c r="WEM21" s="232"/>
      <c r="WEN21" s="232"/>
      <c r="WEO21" s="232"/>
      <c r="WEP21" s="232"/>
      <c r="WEQ21" s="232"/>
      <c r="WER21" s="232"/>
      <c r="WES21" s="232"/>
      <c r="WET21" s="232"/>
      <c r="WEU21" s="232"/>
      <c r="WEV21" s="232"/>
      <c r="WEW21" s="232"/>
      <c r="WEX21" s="232"/>
      <c r="WEY21" s="232"/>
      <c r="WEZ21" s="232"/>
      <c r="WFA21" s="232"/>
      <c r="WFB21" s="232"/>
      <c r="WFC21" s="232"/>
      <c r="WFD21" s="232"/>
      <c r="WFE21" s="232"/>
      <c r="WFF21" s="232"/>
      <c r="WFG21" s="232"/>
      <c r="WFH21" s="232"/>
      <c r="WFI21" s="232"/>
      <c r="WFJ21" s="232"/>
      <c r="WFK21" s="232"/>
      <c r="WFL21" s="232"/>
      <c r="WFM21" s="232"/>
      <c r="WFN21" s="232"/>
      <c r="WFO21" s="232"/>
      <c r="WFP21" s="232"/>
      <c r="WFQ21" s="232"/>
      <c r="WFR21" s="232"/>
      <c r="WFS21" s="232"/>
      <c r="WFT21" s="232"/>
      <c r="WFU21" s="232"/>
      <c r="WFV21" s="232"/>
      <c r="WFW21" s="232"/>
      <c r="WFX21" s="232"/>
      <c r="WFY21" s="232"/>
      <c r="WFZ21" s="232"/>
      <c r="WGA21" s="232"/>
      <c r="WGB21" s="232"/>
      <c r="WGC21" s="232"/>
      <c r="WGD21" s="232"/>
      <c r="WGE21" s="232"/>
      <c r="WGF21" s="232"/>
      <c r="WGG21" s="232"/>
      <c r="WGH21" s="232"/>
      <c r="WGI21" s="232"/>
      <c r="WGJ21" s="232"/>
      <c r="WGK21" s="232"/>
      <c r="WGL21" s="232"/>
      <c r="WGM21" s="232"/>
      <c r="WGN21" s="232"/>
      <c r="WGO21" s="232"/>
      <c r="WGP21" s="232"/>
      <c r="WGQ21" s="232"/>
      <c r="WGR21" s="232"/>
      <c r="WGS21" s="232"/>
      <c r="WGT21" s="232"/>
      <c r="WGU21" s="232"/>
      <c r="WGV21" s="232"/>
      <c r="WGW21" s="232"/>
      <c r="WGX21" s="232"/>
      <c r="WGY21" s="232"/>
      <c r="WGZ21" s="232"/>
      <c r="WHA21" s="232"/>
      <c r="WHB21" s="232"/>
      <c r="WHC21" s="232"/>
      <c r="WHD21" s="232"/>
      <c r="WHE21" s="232"/>
      <c r="WHF21" s="232"/>
      <c r="WHG21" s="232"/>
      <c r="WHH21" s="232"/>
      <c r="WHI21" s="232"/>
      <c r="WHJ21" s="232"/>
      <c r="WHK21" s="232"/>
      <c r="WHL21" s="232"/>
      <c r="WHM21" s="232"/>
      <c r="WHN21" s="232"/>
      <c r="WHO21" s="232"/>
      <c r="WHP21" s="232"/>
      <c r="WHQ21" s="232"/>
      <c r="WHR21" s="232"/>
      <c r="WHS21" s="232"/>
      <c r="WHT21" s="232"/>
      <c r="WHU21" s="232"/>
      <c r="WHV21" s="232"/>
      <c r="WHW21" s="232"/>
      <c r="WHX21" s="232"/>
      <c r="WHY21" s="232"/>
      <c r="WHZ21" s="232"/>
      <c r="WIA21" s="232"/>
      <c r="WIB21" s="232"/>
      <c r="WIC21" s="232"/>
      <c r="WID21" s="232"/>
      <c r="WIE21" s="232"/>
      <c r="WIF21" s="232"/>
      <c r="WIG21" s="232"/>
      <c r="WIH21" s="232"/>
      <c r="WII21" s="232"/>
      <c r="WIJ21" s="232"/>
      <c r="WIK21" s="232"/>
      <c r="WIL21" s="232"/>
      <c r="WIM21" s="232"/>
      <c r="WIN21" s="232"/>
      <c r="WIO21" s="232"/>
      <c r="WIP21" s="232"/>
      <c r="WIQ21" s="232"/>
      <c r="WIR21" s="232"/>
      <c r="WIS21" s="232"/>
      <c r="WIT21" s="232"/>
      <c r="WIU21" s="232"/>
      <c r="WIV21" s="232"/>
      <c r="WIW21" s="232"/>
      <c r="WIX21" s="232"/>
      <c r="WIY21" s="232"/>
      <c r="WIZ21" s="232"/>
      <c r="WJA21" s="232"/>
      <c r="WJB21" s="232"/>
      <c r="WJC21" s="232"/>
      <c r="WJD21" s="232"/>
      <c r="WJE21" s="232"/>
      <c r="WJF21" s="232"/>
      <c r="WJG21" s="232"/>
      <c r="WJH21" s="232"/>
      <c r="WJI21" s="232"/>
      <c r="WJJ21" s="232"/>
      <c r="WJK21" s="232"/>
      <c r="WJL21" s="232"/>
      <c r="WJM21" s="232"/>
      <c r="WJN21" s="232"/>
      <c r="WJO21" s="232"/>
      <c r="WJP21" s="232"/>
      <c r="WJQ21" s="232"/>
      <c r="WJR21" s="232"/>
      <c r="WJS21" s="232"/>
      <c r="WJT21" s="232"/>
      <c r="WJU21" s="232"/>
      <c r="WJV21" s="232"/>
      <c r="WJW21" s="232"/>
      <c r="WJX21" s="232"/>
      <c r="WJY21" s="232"/>
      <c r="WJZ21" s="232"/>
      <c r="WKA21" s="232"/>
      <c r="WKB21" s="232"/>
      <c r="WKC21" s="232"/>
      <c r="WKD21" s="232"/>
      <c r="WKE21" s="232"/>
      <c r="WKF21" s="232"/>
      <c r="WKG21" s="232"/>
      <c r="WKH21" s="232"/>
      <c r="WKI21" s="232"/>
      <c r="WKJ21" s="232"/>
      <c r="WKK21" s="232"/>
      <c r="WKL21" s="232"/>
      <c r="WKM21" s="232"/>
      <c r="WKN21" s="232"/>
      <c r="WKO21" s="232"/>
      <c r="WKP21" s="232"/>
      <c r="WKQ21" s="232"/>
      <c r="WKR21" s="232"/>
      <c r="WKS21" s="232"/>
      <c r="WKT21" s="232"/>
      <c r="WKU21" s="232"/>
      <c r="WKV21" s="232"/>
      <c r="WKW21" s="232"/>
      <c r="WKX21" s="232"/>
      <c r="WKY21" s="232"/>
      <c r="WKZ21" s="232"/>
      <c r="WLA21" s="232"/>
      <c r="WLB21" s="232"/>
      <c r="WLC21" s="232"/>
      <c r="WLD21" s="232"/>
      <c r="WLE21" s="232"/>
      <c r="WLF21" s="232"/>
      <c r="WLG21" s="232"/>
      <c r="WLH21" s="232"/>
      <c r="WLI21" s="232"/>
      <c r="WLJ21" s="232"/>
      <c r="WLK21" s="232"/>
      <c r="WLL21" s="232"/>
      <c r="WLM21" s="232"/>
      <c r="WLN21" s="232"/>
      <c r="WLO21" s="232"/>
      <c r="WLP21" s="232"/>
      <c r="WLQ21" s="232"/>
      <c r="WLR21" s="232"/>
      <c r="WLS21" s="232"/>
      <c r="WLT21" s="232"/>
      <c r="WLU21" s="232"/>
      <c r="WLV21" s="232"/>
      <c r="WLW21" s="232"/>
      <c r="WLX21" s="232"/>
      <c r="WLY21" s="232"/>
      <c r="WLZ21" s="232"/>
      <c r="WMA21" s="232"/>
      <c r="WMB21" s="232"/>
      <c r="WMC21" s="232"/>
      <c r="WMD21" s="232"/>
      <c r="WME21" s="232"/>
      <c r="WMF21" s="232"/>
      <c r="WMG21" s="232"/>
      <c r="WMH21" s="232"/>
      <c r="WMI21" s="232"/>
      <c r="WMJ21" s="232"/>
      <c r="WMK21" s="232"/>
      <c r="WML21" s="232"/>
      <c r="WMM21" s="232"/>
      <c r="WMN21" s="232"/>
      <c r="WMO21" s="232"/>
      <c r="WMP21" s="232"/>
      <c r="WMQ21" s="232"/>
      <c r="WMR21" s="232"/>
      <c r="WMS21" s="232"/>
      <c r="WMT21" s="232"/>
      <c r="WMU21" s="232"/>
      <c r="WMV21" s="232"/>
      <c r="WMW21" s="232"/>
      <c r="WMX21" s="232"/>
      <c r="WMY21" s="232"/>
      <c r="WMZ21" s="232"/>
      <c r="WNA21" s="232"/>
      <c r="WNB21" s="232"/>
      <c r="WNC21" s="232"/>
      <c r="WND21" s="232"/>
      <c r="WNE21" s="232"/>
      <c r="WNF21" s="232"/>
      <c r="WNG21" s="232"/>
      <c r="WNH21" s="232"/>
      <c r="WNI21" s="232"/>
      <c r="WNJ21" s="232"/>
      <c r="WNK21" s="232"/>
      <c r="WNL21" s="232"/>
      <c r="WNM21" s="232"/>
      <c r="WNN21" s="232"/>
      <c r="WNO21" s="232"/>
      <c r="WNP21" s="232"/>
      <c r="WNQ21" s="232"/>
      <c r="WNR21" s="232"/>
      <c r="WNS21" s="232"/>
      <c r="WNT21" s="232"/>
      <c r="WNU21" s="232"/>
      <c r="WNV21" s="232"/>
      <c r="WNW21" s="232"/>
      <c r="WNX21" s="232"/>
      <c r="WNY21" s="232"/>
      <c r="WNZ21" s="232"/>
      <c r="WOA21" s="232"/>
      <c r="WOB21" s="232"/>
      <c r="WOC21" s="232"/>
      <c r="WOD21" s="232"/>
      <c r="WOE21" s="232"/>
      <c r="WOF21" s="232"/>
      <c r="WOG21" s="232"/>
      <c r="WOH21" s="232"/>
      <c r="WOI21" s="232"/>
      <c r="WOJ21" s="232"/>
      <c r="WOK21" s="232"/>
      <c r="WOL21" s="232"/>
      <c r="WOM21" s="232"/>
      <c r="WON21" s="232"/>
      <c r="WOO21" s="232"/>
      <c r="WOP21" s="232"/>
      <c r="WOQ21" s="232"/>
      <c r="WOR21" s="232"/>
      <c r="WOS21" s="232"/>
      <c r="WOT21" s="232"/>
      <c r="WOU21" s="232"/>
      <c r="WOV21" s="232"/>
      <c r="WOW21" s="232"/>
      <c r="WOX21" s="232"/>
      <c r="WOY21" s="232"/>
      <c r="WOZ21" s="232"/>
      <c r="WPA21" s="232"/>
      <c r="WPB21" s="232"/>
      <c r="WPC21" s="232"/>
      <c r="WPD21" s="232"/>
      <c r="WPE21" s="232"/>
      <c r="WPF21" s="232"/>
      <c r="WPG21" s="232"/>
      <c r="WPH21" s="232"/>
      <c r="WPI21" s="232"/>
      <c r="WPJ21" s="232"/>
      <c r="WPK21" s="232"/>
      <c r="WPL21" s="232"/>
      <c r="WPM21" s="232"/>
      <c r="WPN21" s="232"/>
      <c r="WPO21" s="232"/>
      <c r="WPP21" s="232"/>
      <c r="WPQ21" s="232"/>
      <c r="WPR21" s="232"/>
      <c r="WPS21" s="232"/>
      <c r="WPT21" s="232"/>
      <c r="WPU21" s="232"/>
      <c r="WPV21" s="232"/>
      <c r="WPW21" s="232"/>
      <c r="WPX21" s="232"/>
      <c r="WPY21" s="232"/>
      <c r="WPZ21" s="232"/>
      <c r="WQA21" s="232"/>
      <c r="WQB21" s="232"/>
      <c r="WQC21" s="232"/>
      <c r="WQD21" s="232"/>
      <c r="WQE21" s="232"/>
      <c r="WQF21" s="232"/>
      <c r="WQG21" s="232"/>
      <c r="WQH21" s="232"/>
      <c r="WQI21" s="232"/>
      <c r="WQJ21" s="232"/>
      <c r="WQK21" s="232"/>
      <c r="WQL21" s="232"/>
      <c r="WQM21" s="232"/>
      <c r="WQN21" s="232"/>
      <c r="WQO21" s="232"/>
      <c r="WQP21" s="232"/>
      <c r="WQQ21" s="232"/>
      <c r="WQR21" s="232"/>
      <c r="WQS21" s="232"/>
      <c r="WQT21" s="232"/>
      <c r="WQU21" s="232"/>
      <c r="WQV21" s="232"/>
      <c r="WQW21" s="232"/>
      <c r="WQX21" s="232"/>
      <c r="WQY21" s="232"/>
      <c r="WQZ21" s="232"/>
      <c r="WRA21" s="232"/>
      <c r="WRB21" s="232"/>
      <c r="WRC21" s="232"/>
      <c r="WRD21" s="232"/>
      <c r="WRE21" s="232"/>
      <c r="WRF21" s="232"/>
      <c r="WRG21" s="232"/>
      <c r="WRH21" s="232"/>
      <c r="WRI21" s="232"/>
      <c r="WRJ21" s="232"/>
      <c r="WRK21" s="232"/>
      <c r="WRL21" s="232"/>
      <c r="WRM21" s="232"/>
      <c r="WRN21" s="232"/>
      <c r="WRO21" s="232"/>
      <c r="WRP21" s="232"/>
      <c r="WRQ21" s="232"/>
      <c r="WRR21" s="232"/>
      <c r="WRS21" s="232"/>
      <c r="WRT21" s="232"/>
      <c r="WRU21" s="232"/>
      <c r="WRV21" s="232"/>
      <c r="WRW21" s="232"/>
      <c r="WRX21" s="232"/>
      <c r="WRY21" s="232"/>
      <c r="WRZ21" s="232"/>
      <c r="WSA21" s="232"/>
      <c r="WSB21" s="232"/>
      <c r="WSC21" s="232"/>
      <c r="WSD21" s="232"/>
      <c r="WSE21" s="232"/>
      <c r="WSF21" s="232"/>
      <c r="WSG21" s="232"/>
      <c r="WSH21" s="232"/>
      <c r="WSI21" s="232"/>
      <c r="WSJ21" s="232"/>
      <c r="WSK21" s="232"/>
      <c r="WSL21" s="232"/>
      <c r="WSM21" s="232"/>
      <c r="WSN21" s="232"/>
      <c r="WSO21" s="232"/>
      <c r="WSP21" s="232"/>
      <c r="WSQ21" s="232"/>
      <c r="WSR21" s="232"/>
      <c r="WSS21" s="232"/>
      <c r="WST21" s="232"/>
      <c r="WSU21" s="232"/>
      <c r="WSV21" s="232"/>
      <c r="WSW21" s="232"/>
      <c r="WSX21" s="232"/>
      <c r="WSY21" s="232"/>
      <c r="WSZ21" s="232"/>
      <c r="WTA21" s="232"/>
      <c r="WTB21" s="232"/>
      <c r="WTC21" s="232"/>
      <c r="WTD21" s="232"/>
      <c r="WTE21" s="232"/>
      <c r="WTF21" s="232"/>
      <c r="WTG21" s="232"/>
      <c r="WTH21" s="232"/>
      <c r="WTI21" s="232"/>
      <c r="WTJ21" s="232"/>
      <c r="WTK21" s="232"/>
      <c r="WTL21" s="232"/>
      <c r="WTM21" s="232"/>
      <c r="WTN21" s="232"/>
      <c r="WTO21" s="232"/>
      <c r="WTP21" s="232"/>
      <c r="WTQ21" s="232"/>
      <c r="WTR21" s="232"/>
      <c r="WTS21" s="232"/>
      <c r="WTT21" s="232"/>
      <c r="WTU21" s="232"/>
      <c r="WTV21" s="232"/>
      <c r="WTW21" s="232"/>
      <c r="WTX21" s="232"/>
      <c r="WTY21" s="232"/>
      <c r="WTZ21" s="232"/>
      <c r="WUA21" s="232"/>
      <c r="WUB21" s="232"/>
      <c r="WUC21" s="232"/>
      <c r="WUD21" s="232"/>
      <c r="WUE21" s="232"/>
      <c r="WUF21" s="232"/>
      <c r="WUG21" s="232"/>
      <c r="WUH21" s="232"/>
      <c r="WUI21" s="232"/>
      <c r="WUJ21" s="232"/>
      <c r="WUK21" s="232"/>
      <c r="WUL21" s="232"/>
      <c r="WUM21" s="232"/>
      <c r="WUN21" s="232"/>
      <c r="WUO21" s="232"/>
      <c r="WUP21" s="232"/>
      <c r="WUQ21" s="232"/>
      <c r="WUR21" s="232"/>
      <c r="WUS21" s="232"/>
      <c r="WUT21" s="232"/>
      <c r="WUU21" s="232"/>
      <c r="WUV21" s="232"/>
      <c r="WUW21" s="232"/>
      <c r="WUX21" s="232"/>
      <c r="WUY21" s="232"/>
      <c r="WUZ21" s="232"/>
      <c r="WVA21" s="232"/>
      <c r="WVB21" s="232"/>
      <c r="WVC21" s="232"/>
      <c r="WVD21" s="232"/>
      <c r="WVE21" s="232"/>
      <c r="WVF21" s="232"/>
      <c r="WVG21" s="232"/>
      <c r="WVH21" s="232"/>
      <c r="WVI21" s="232"/>
      <c r="WVJ21" s="232"/>
      <c r="WVK21" s="232"/>
      <c r="WVL21" s="232"/>
      <c r="WVM21" s="232"/>
      <c r="WVN21" s="232"/>
      <c r="WVO21" s="232"/>
      <c r="WVP21" s="232"/>
      <c r="WVQ21" s="232"/>
      <c r="WVR21" s="232"/>
      <c r="WVS21" s="232"/>
      <c r="WVT21" s="232"/>
      <c r="WVU21" s="232"/>
      <c r="WVV21" s="232"/>
      <c r="WVW21" s="232"/>
      <c r="WVX21" s="232"/>
      <c r="WVY21" s="232"/>
      <c r="WVZ21" s="232"/>
      <c r="WWA21" s="232"/>
      <c r="WWB21" s="232"/>
      <c r="WWC21" s="232"/>
      <c r="WWD21" s="232"/>
      <c r="WWE21" s="232"/>
      <c r="WWF21" s="232"/>
      <c r="WWG21" s="232"/>
      <c r="WWH21" s="232"/>
      <c r="WWI21" s="232"/>
      <c r="WWJ21" s="232"/>
      <c r="WWK21" s="232"/>
      <c r="WWL21" s="232"/>
      <c r="WWM21" s="232"/>
      <c r="WWN21" s="232"/>
      <c r="WWO21" s="232"/>
      <c r="WWP21" s="232"/>
      <c r="WWQ21" s="232"/>
      <c r="WWR21" s="232"/>
      <c r="WWS21" s="232"/>
      <c r="WWT21" s="232"/>
      <c r="WWU21" s="232"/>
      <c r="WWV21" s="232"/>
      <c r="WWW21" s="232"/>
      <c r="WWX21" s="232"/>
      <c r="WWY21" s="232"/>
      <c r="WWZ21" s="232"/>
      <c r="WXA21" s="232"/>
      <c r="WXB21" s="232"/>
      <c r="WXC21" s="232"/>
      <c r="WXD21" s="232"/>
      <c r="WXE21" s="232"/>
      <c r="WXF21" s="232"/>
      <c r="WXG21" s="232"/>
      <c r="WXH21" s="232"/>
      <c r="WXI21" s="232"/>
      <c r="WXJ21" s="232"/>
      <c r="WXK21" s="232"/>
      <c r="WXL21" s="232"/>
      <c r="WXM21" s="232"/>
      <c r="WXN21" s="232"/>
      <c r="WXO21" s="232"/>
      <c r="WXP21" s="232"/>
      <c r="WXQ21" s="232"/>
      <c r="WXR21" s="232"/>
      <c r="WXS21" s="232"/>
      <c r="WXT21" s="232"/>
      <c r="WXU21" s="232"/>
      <c r="WXV21" s="232"/>
      <c r="WXW21" s="232"/>
      <c r="WXX21" s="232"/>
      <c r="WXY21" s="232"/>
      <c r="WXZ21" s="232"/>
      <c r="WYA21" s="232"/>
      <c r="WYB21" s="232"/>
      <c r="WYC21" s="232"/>
      <c r="WYD21" s="232"/>
      <c r="WYE21" s="232"/>
      <c r="WYF21" s="232"/>
      <c r="WYG21" s="232"/>
      <c r="WYH21" s="232"/>
      <c r="WYI21" s="232"/>
      <c r="WYJ21" s="232"/>
      <c r="WYK21" s="232"/>
      <c r="WYL21" s="232"/>
      <c r="WYM21" s="232"/>
      <c r="WYN21" s="232"/>
      <c r="WYO21" s="232"/>
      <c r="WYP21" s="232"/>
      <c r="WYQ21" s="232"/>
      <c r="WYR21" s="232"/>
      <c r="WYS21" s="232"/>
      <c r="WYT21" s="232"/>
      <c r="WYU21" s="232"/>
      <c r="WYV21" s="232"/>
      <c r="WYW21" s="232"/>
      <c r="WYX21" s="232"/>
      <c r="WYY21" s="232"/>
      <c r="WYZ21" s="232"/>
      <c r="WZA21" s="232"/>
      <c r="WZB21" s="232"/>
      <c r="WZC21" s="232"/>
      <c r="WZD21" s="232"/>
      <c r="WZE21" s="232"/>
      <c r="WZF21" s="232"/>
      <c r="WZG21" s="232"/>
      <c r="WZH21" s="232"/>
      <c r="WZI21" s="232"/>
      <c r="WZJ21" s="232"/>
      <c r="WZK21" s="232"/>
      <c r="WZL21" s="232"/>
      <c r="WZM21" s="232"/>
      <c r="WZN21" s="232"/>
      <c r="WZO21" s="232"/>
      <c r="WZP21" s="232"/>
      <c r="WZQ21" s="232"/>
      <c r="WZR21" s="232"/>
      <c r="WZS21" s="232"/>
      <c r="WZT21" s="232"/>
      <c r="WZU21" s="232"/>
      <c r="WZV21" s="232"/>
      <c r="WZW21" s="232"/>
      <c r="WZX21" s="232"/>
      <c r="WZY21" s="232"/>
      <c r="WZZ21" s="232"/>
      <c r="XAA21" s="232"/>
      <c r="XAB21" s="232"/>
      <c r="XAC21" s="232"/>
      <c r="XAD21" s="232"/>
      <c r="XAE21" s="232"/>
      <c r="XAF21" s="232"/>
      <c r="XAG21" s="232"/>
      <c r="XAH21" s="232"/>
      <c r="XAI21" s="232"/>
      <c r="XAJ21" s="232"/>
      <c r="XAK21" s="232"/>
      <c r="XAL21" s="232"/>
      <c r="XAM21" s="232"/>
      <c r="XAN21" s="232"/>
      <c r="XAO21" s="232"/>
      <c r="XAP21" s="232"/>
      <c r="XAQ21" s="232"/>
      <c r="XAR21" s="232"/>
      <c r="XAS21" s="232"/>
      <c r="XAT21" s="232"/>
      <c r="XAU21" s="232"/>
      <c r="XAV21" s="232"/>
      <c r="XAW21" s="232"/>
      <c r="XAX21" s="232"/>
      <c r="XAY21" s="232"/>
      <c r="XAZ21" s="232"/>
      <c r="XBA21" s="232"/>
      <c r="XBB21" s="232"/>
      <c r="XBC21" s="232"/>
      <c r="XBD21" s="232"/>
      <c r="XBE21" s="232"/>
      <c r="XBF21" s="232"/>
      <c r="XBG21" s="232"/>
      <c r="XBH21" s="232"/>
      <c r="XBI21" s="232"/>
      <c r="XBJ21" s="232"/>
      <c r="XBK21" s="232"/>
      <c r="XBL21" s="232"/>
      <c r="XBM21" s="232"/>
      <c r="XBN21" s="232"/>
      <c r="XBO21" s="232"/>
      <c r="XBP21" s="232"/>
      <c r="XBQ21" s="232"/>
      <c r="XBR21" s="232"/>
      <c r="XBS21" s="232"/>
      <c r="XBT21" s="232"/>
      <c r="XBU21" s="232"/>
      <c r="XBV21" s="232"/>
      <c r="XBW21" s="232"/>
      <c r="XBX21" s="232"/>
      <c r="XBY21" s="232"/>
      <c r="XBZ21" s="232"/>
      <c r="XCA21" s="232"/>
      <c r="XCB21" s="232"/>
      <c r="XCC21" s="232"/>
      <c r="XCD21" s="232"/>
      <c r="XCE21" s="232"/>
      <c r="XCF21" s="232"/>
      <c r="XCG21" s="232"/>
      <c r="XCH21" s="232"/>
      <c r="XCI21" s="232"/>
      <c r="XCJ21" s="232"/>
      <c r="XCK21" s="232"/>
      <c r="XCL21" s="232"/>
      <c r="XCM21" s="232"/>
      <c r="XCN21" s="232"/>
      <c r="XCO21" s="232"/>
      <c r="XCP21" s="232"/>
      <c r="XCQ21" s="232"/>
      <c r="XCR21" s="232"/>
      <c r="XCS21" s="232"/>
      <c r="XCT21" s="232"/>
      <c r="XCU21" s="232"/>
      <c r="XCV21" s="232"/>
      <c r="XCW21" s="232"/>
      <c r="XCX21" s="232"/>
      <c r="XCY21" s="232"/>
      <c r="XCZ21" s="232"/>
      <c r="XDA21" s="232"/>
      <c r="XDB21" s="232"/>
      <c r="XDC21" s="232"/>
      <c r="XDD21" s="232"/>
      <c r="XDE21" s="232"/>
      <c r="XDF21" s="232"/>
      <c r="XDG21" s="232"/>
      <c r="XDH21" s="232"/>
      <c r="XDI21" s="232"/>
      <c r="XDJ21" s="232"/>
      <c r="XDK21" s="232"/>
      <c r="XDL21" s="232"/>
      <c r="XDM21" s="232"/>
      <c r="XDN21" s="232"/>
      <c r="XDO21" s="232"/>
      <c r="XDP21" s="232"/>
      <c r="XDQ21" s="232"/>
      <c r="XDR21" s="232"/>
      <c r="XDS21" s="232"/>
      <c r="XDT21" s="232"/>
      <c r="XDU21" s="232"/>
      <c r="XDV21" s="232"/>
      <c r="XDW21" s="232"/>
      <c r="XDX21" s="232"/>
      <c r="XDY21" s="232"/>
      <c r="XDZ21" s="232"/>
      <c r="XEA21" s="232"/>
      <c r="XEB21" s="232"/>
      <c r="XEC21" s="232"/>
      <c r="XED21" s="232"/>
      <c r="XEE21" s="232"/>
      <c r="XEF21" s="232"/>
      <c r="XEG21" s="232"/>
      <c r="XEH21" s="232"/>
      <c r="XEI21" s="232"/>
      <c r="XEJ21" s="232"/>
      <c r="XEK21" s="232"/>
      <c r="XEL21" s="232"/>
      <c r="XEM21" s="232"/>
      <c r="XEN21" s="232"/>
      <c r="XEO21" s="232"/>
      <c r="XEP21" s="232"/>
      <c r="XEQ21" s="232"/>
      <c r="XER21" s="232"/>
      <c r="XES21" s="232"/>
      <c r="XET21" s="232"/>
      <c r="XEU21" s="232"/>
      <c r="XEV21" s="232"/>
      <c r="XEW21" s="232"/>
      <c r="XEX21" s="232"/>
      <c r="XEY21" s="232"/>
      <c r="XEZ21" s="232"/>
      <c r="XFA21" s="232"/>
      <c r="XFB21" s="232"/>
      <c r="XFC21" s="232"/>
      <c r="XFD21" s="232"/>
    </row>
    <row r="22" spans="1:16384" ht="10.5" customHeight="1" x14ac:dyDescent="0.3">
      <c r="A22" s="3"/>
    </row>
    <row r="23" spans="1:16384" x14ac:dyDescent="0.3">
      <c r="A23" s="244" t="s">
        <v>4</v>
      </c>
      <c r="B23" s="245" t="s">
        <v>383</v>
      </c>
      <c r="C23" s="246" t="s">
        <v>5</v>
      </c>
      <c r="D23" s="247" t="s">
        <v>6</v>
      </c>
      <c r="E23" s="245" t="s">
        <v>7</v>
      </c>
      <c r="F23" s="245"/>
      <c r="G23" s="28"/>
    </row>
    <row r="24" spans="1:16384" ht="52.8" x14ac:dyDescent="0.3">
      <c r="A24" s="244"/>
      <c r="B24" s="245"/>
      <c r="C24" s="246"/>
      <c r="D24" s="247"/>
      <c r="E24" s="145" t="s">
        <v>9</v>
      </c>
      <c r="F24" s="29" t="s">
        <v>10</v>
      </c>
      <c r="G24" s="29" t="s">
        <v>8</v>
      </c>
      <c r="L24" s="173" t="s">
        <v>317</v>
      </c>
    </row>
    <row r="25" spans="1:16384" x14ac:dyDescent="0.3">
      <c r="A25" s="242">
        <v>1</v>
      </c>
      <c r="B25" s="241" t="s">
        <v>11</v>
      </c>
      <c r="C25" s="243" t="s">
        <v>12</v>
      </c>
      <c r="D25" s="254" t="s">
        <v>617</v>
      </c>
      <c r="E25" s="242"/>
      <c r="F25" s="241"/>
      <c r="G25" s="241"/>
      <c r="H25" s="181"/>
      <c r="I25" s="181"/>
      <c r="J25" s="181"/>
      <c r="K25" s="181"/>
      <c r="L25" s="181">
        <v>1</v>
      </c>
      <c r="M25" s="181"/>
      <c r="N25" s="44"/>
      <c r="O25" s="44"/>
    </row>
    <row r="26" spans="1:16384" x14ac:dyDescent="0.3">
      <c r="A26" s="242"/>
      <c r="B26" s="241"/>
      <c r="C26" s="243"/>
      <c r="D26" s="255"/>
      <c r="E26" s="242"/>
      <c r="F26" s="241"/>
      <c r="G26" s="241"/>
      <c r="H26" s="181"/>
      <c r="I26" s="181"/>
      <c r="J26" s="181"/>
      <c r="K26" s="181"/>
      <c r="L26" s="181">
        <v>1</v>
      </c>
      <c r="M26" s="181"/>
      <c r="N26" s="44"/>
      <c r="O26" s="44"/>
    </row>
    <row r="27" spans="1:16384" ht="15.75" customHeight="1" x14ac:dyDescent="0.3">
      <c r="A27" s="242">
        <v>2</v>
      </c>
      <c r="B27" s="32" t="s">
        <v>616</v>
      </c>
      <c r="C27" s="243" t="s">
        <v>12</v>
      </c>
      <c r="D27" s="150"/>
      <c r="E27" s="242"/>
      <c r="F27" s="241"/>
      <c r="G27" s="241"/>
      <c r="H27" s="181"/>
      <c r="I27" s="181"/>
      <c r="J27" s="181"/>
      <c r="K27" s="181"/>
      <c r="L27" s="181">
        <v>1</v>
      </c>
      <c r="M27" s="181"/>
      <c r="N27" s="44"/>
      <c r="O27" s="44"/>
    </row>
    <row r="28" spans="1:16384" ht="27" customHeight="1" x14ac:dyDescent="0.3">
      <c r="A28" s="242"/>
      <c r="B28" s="33" t="str">
        <f>IF(Опросный_лист!E184="","СКРЫТЬ СТРОКУ",Опросный_лист!E184)</f>
        <v>СКРЫТЬ СТРОКУ</v>
      </c>
      <c r="C28" s="243"/>
      <c r="D28" s="151" t="str">
        <f>IF(Опросный_лист!E184="","",Опросный_лист!G184)</f>
        <v/>
      </c>
      <c r="E28" s="242"/>
      <c r="F28" s="241"/>
      <c r="G28" s="241"/>
      <c r="H28" s="181"/>
      <c r="I28" s="181"/>
      <c r="J28" s="181"/>
      <c r="K28" s="181"/>
      <c r="L28" s="181">
        <f>IF(B28="скрыть строку",0,1)</f>
        <v>0</v>
      </c>
      <c r="M28" s="181"/>
      <c r="N28" s="44"/>
      <c r="O28" s="44"/>
    </row>
    <row r="29" spans="1:16384" ht="27" customHeight="1" x14ac:dyDescent="0.3">
      <c r="A29" s="242"/>
      <c r="B29" s="33" t="str">
        <f>IF(Опросный_лист!E185="","СКРЫТЬ СТРОКУ",Опросный_лист!E185)</f>
        <v>СКРЫТЬ СТРОКУ</v>
      </c>
      <c r="C29" s="243"/>
      <c r="D29" s="151" t="str">
        <f>IF(Опросный_лист!E185="","",Опросный_лист!G185)</f>
        <v/>
      </c>
      <c r="E29" s="242"/>
      <c r="F29" s="241"/>
      <c r="G29" s="241"/>
      <c r="H29" s="181"/>
      <c r="I29" s="181"/>
      <c r="J29" s="181"/>
      <c r="K29" s="181"/>
      <c r="L29" s="181">
        <f t="shared" ref="L29:L55" si="0">IF(B29="скрыть строку",0,1)</f>
        <v>0</v>
      </c>
      <c r="M29" s="181"/>
      <c r="N29" s="44"/>
      <c r="O29" s="44"/>
    </row>
    <row r="30" spans="1:16384" ht="27" customHeight="1" x14ac:dyDescent="0.3">
      <c r="A30" s="242"/>
      <c r="B30" s="33" t="str">
        <f>IF(Опросный_лист!E186="","СКРЫТЬ СТРОКУ",Опросный_лист!E186)</f>
        <v>СКРЫТЬ СТРОКУ</v>
      </c>
      <c r="C30" s="243"/>
      <c r="D30" s="151" t="str">
        <f>IF(Опросный_лист!E186="","",Опросный_лист!G186)</f>
        <v/>
      </c>
      <c r="E30" s="242"/>
      <c r="F30" s="241"/>
      <c r="G30" s="241"/>
      <c r="H30" s="181"/>
      <c r="I30" s="181"/>
      <c r="J30" s="181"/>
      <c r="K30" s="181"/>
      <c r="L30" s="181">
        <f t="shared" si="0"/>
        <v>0</v>
      </c>
      <c r="M30" s="181"/>
      <c r="N30" s="44"/>
      <c r="O30" s="44"/>
    </row>
    <row r="31" spans="1:16384" ht="27" customHeight="1" x14ac:dyDescent="0.3">
      <c r="A31" s="242"/>
      <c r="B31" s="33" t="str">
        <f>IF(Опросный_лист!E187="","СКРЫТЬ СТРОКУ",Опросный_лист!E187)</f>
        <v>СКРЫТЬ СТРОКУ</v>
      </c>
      <c r="C31" s="243"/>
      <c r="D31" s="151" t="str">
        <f>IF(Опросный_лист!E187="","",Опросный_лист!G187)</f>
        <v/>
      </c>
      <c r="E31" s="242"/>
      <c r="F31" s="241"/>
      <c r="G31" s="241"/>
      <c r="H31" s="181"/>
      <c r="I31" s="181"/>
      <c r="J31" s="181"/>
      <c r="K31" s="181"/>
      <c r="L31" s="181">
        <f t="shared" si="0"/>
        <v>0</v>
      </c>
      <c r="M31" s="181"/>
      <c r="N31" s="44"/>
      <c r="O31" s="44"/>
    </row>
    <row r="32" spans="1:16384" ht="27" customHeight="1" x14ac:dyDescent="0.3">
      <c r="A32" s="242"/>
      <c r="B32" s="33" t="str">
        <f>IF(Опросный_лист!E188="","СКРЫТЬ СТРОКУ",Опросный_лист!E188)</f>
        <v>СКРЫТЬ СТРОКУ</v>
      </c>
      <c r="C32" s="243"/>
      <c r="D32" s="151" t="str">
        <f>IF(Опросный_лист!E188="","",Опросный_лист!G188)</f>
        <v/>
      </c>
      <c r="E32" s="242"/>
      <c r="F32" s="241"/>
      <c r="G32" s="241"/>
      <c r="H32" s="181"/>
      <c r="I32" s="181"/>
      <c r="J32" s="181"/>
      <c r="K32" s="181"/>
      <c r="L32" s="181">
        <f t="shared" si="0"/>
        <v>0</v>
      </c>
      <c r="M32" s="181"/>
      <c r="N32" s="44"/>
      <c r="O32" s="44"/>
    </row>
    <row r="33" spans="1:15" ht="27" customHeight="1" x14ac:dyDescent="0.3">
      <c r="A33" s="242"/>
      <c r="B33" s="33" t="str">
        <f>IF(Опросный_лист!E189="","СКРЫТЬ СТРОКУ",Опросный_лист!E189)</f>
        <v>СКРЫТЬ СТРОКУ</v>
      </c>
      <c r="C33" s="243"/>
      <c r="D33" s="151" t="str">
        <f>IF(Опросный_лист!E189="","",Опросный_лист!G189)</f>
        <v/>
      </c>
      <c r="E33" s="242"/>
      <c r="F33" s="241"/>
      <c r="G33" s="241"/>
      <c r="H33" s="181"/>
      <c r="I33" s="181"/>
      <c r="J33" s="181"/>
      <c r="K33" s="181"/>
      <c r="L33" s="181">
        <f t="shared" si="0"/>
        <v>0</v>
      </c>
      <c r="M33" s="181"/>
      <c r="N33" s="44"/>
      <c r="O33" s="44"/>
    </row>
    <row r="34" spans="1:15" ht="27" customHeight="1" x14ac:dyDescent="0.3">
      <c r="A34" s="242"/>
      <c r="B34" s="33" t="str">
        <f>IF(Опросный_лист!E190="","СКРЫТЬ СТРОКУ",Опросный_лист!E190)</f>
        <v>СКРЫТЬ СТРОКУ</v>
      </c>
      <c r="C34" s="243"/>
      <c r="D34" s="151" t="str">
        <f>IF(Опросный_лист!E190="","",Опросный_лист!G190)</f>
        <v/>
      </c>
      <c r="E34" s="242"/>
      <c r="F34" s="241"/>
      <c r="G34" s="241"/>
      <c r="H34" s="181"/>
      <c r="I34" s="181"/>
      <c r="J34" s="181"/>
      <c r="K34" s="181"/>
      <c r="L34" s="181">
        <f t="shared" si="0"/>
        <v>0</v>
      </c>
      <c r="M34" s="181"/>
      <c r="N34" s="44"/>
      <c r="O34" s="44"/>
    </row>
    <row r="35" spans="1:15" ht="27" customHeight="1" x14ac:dyDescent="0.3">
      <c r="A35" s="242"/>
      <c r="B35" s="33" t="str">
        <f>IF(Опросный_лист!E191="","СКРЫТЬ СТРОКУ",Опросный_лист!E191)</f>
        <v>СКРЫТЬ СТРОКУ</v>
      </c>
      <c r="C35" s="243"/>
      <c r="D35" s="151" t="str">
        <f>IF(Опросный_лист!E191="","",Опросный_лист!G191)</f>
        <v/>
      </c>
      <c r="E35" s="242"/>
      <c r="F35" s="241"/>
      <c r="G35" s="241"/>
      <c r="H35" s="181"/>
      <c r="I35" s="181"/>
      <c r="J35" s="181"/>
      <c r="K35" s="181"/>
      <c r="L35" s="181">
        <f t="shared" si="0"/>
        <v>0</v>
      </c>
      <c r="M35" s="181"/>
      <c r="N35" s="44"/>
      <c r="O35" s="44"/>
    </row>
    <row r="36" spans="1:15" ht="27" customHeight="1" x14ac:dyDescent="0.3">
      <c r="A36" s="242"/>
      <c r="B36" s="33" t="str">
        <f>IF(Опросный_лист!E192="","СКРЫТЬ СТРОКУ",Опросный_лист!E192)</f>
        <v>СКРЫТЬ СТРОКУ</v>
      </c>
      <c r="C36" s="243"/>
      <c r="D36" s="151" t="str">
        <f>IF(Опросный_лист!E192="","",Опросный_лист!G192)</f>
        <v/>
      </c>
      <c r="E36" s="242"/>
      <c r="F36" s="241"/>
      <c r="G36" s="241"/>
      <c r="H36" s="181"/>
      <c r="I36" s="181"/>
      <c r="J36" s="181"/>
      <c r="K36" s="181"/>
      <c r="L36" s="181">
        <f t="shared" si="0"/>
        <v>0</v>
      </c>
      <c r="M36" s="181"/>
      <c r="N36" s="44"/>
      <c r="O36" s="44"/>
    </row>
    <row r="37" spans="1:15" ht="27" customHeight="1" x14ac:dyDescent="0.3">
      <c r="A37" s="242"/>
      <c r="B37" s="33" t="str">
        <f>IF(Опросный_лист!E193="","СКРЫТЬ СТРОКУ",Опросный_лист!E193)</f>
        <v>СКРЫТЬ СТРОКУ</v>
      </c>
      <c r="C37" s="243"/>
      <c r="D37" s="151" t="str">
        <f>IF(Опросный_лист!E193="","",Опросный_лист!G193)</f>
        <v/>
      </c>
      <c r="E37" s="242"/>
      <c r="F37" s="241"/>
      <c r="G37" s="241"/>
      <c r="H37" s="181"/>
      <c r="I37" s="181"/>
      <c r="J37" s="181"/>
      <c r="K37" s="181"/>
      <c r="L37" s="181">
        <f t="shared" si="0"/>
        <v>0</v>
      </c>
      <c r="M37" s="181"/>
      <c r="N37" s="44"/>
      <c r="O37" s="44"/>
    </row>
    <row r="38" spans="1:15" ht="27" customHeight="1" x14ac:dyDescent="0.3">
      <c r="A38" s="242"/>
      <c r="B38" s="33" t="str">
        <f>IF(Опросный_лист!E194="","СКРЫТЬ СТРОКУ",Опросный_лист!E194)</f>
        <v>СКРЫТЬ СТРОКУ</v>
      </c>
      <c r="C38" s="243"/>
      <c r="D38" s="151" t="str">
        <f>IF(Опросный_лист!E194="","",Опросный_лист!G194)</f>
        <v/>
      </c>
      <c r="E38" s="242"/>
      <c r="F38" s="241"/>
      <c r="G38" s="241"/>
      <c r="H38" s="181"/>
      <c r="I38" s="181"/>
      <c r="J38" s="181"/>
      <c r="K38" s="181"/>
      <c r="L38" s="181">
        <f t="shared" si="0"/>
        <v>0</v>
      </c>
      <c r="M38" s="181"/>
      <c r="N38" s="44"/>
      <c r="O38" s="44"/>
    </row>
    <row r="39" spans="1:15" ht="27" customHeight="1" x14ac:dyDescent="0.3">
      <c r="A39" s="242"/>
      <c r="B39" s="33" t="str">
        <f>IF(Опросный_лист!E195="","СКРЫТЬ СТРОКУ",Опросный_лист!E195)</f>
        <v>СКРЫТЬ СТРОКУ</v>
      </c>
      <c r="C39" s="243"/>
      <c r="D39" s="151" t="str">
        <f>IF(Опросный_лист!E195="","",Опросный_лист!G195)</f>
        <v/>
      </c>
      <c r="E39" s="242"/>
      <c r="F39" s="241"/>
      <c r="G39" s="241"/>
      <c r="H39" s="181"/>
      <c r="I39" s="181"/>
      <c r="J39" s="181"/>
      <c r="K39" s="181"/>
      <c r="L39" s="181">
        <f t="shared" si="0"/>
        <v>0</v>
      </c>
      <c r="M39" s="181"/>
      <c r="N39" s="44"/>
      <c r="O39" s="44"/>
    </row>
    <row r="40" spans="1:15" ht="27" customHeight="1" x14ac:dyDescent="0.3">
      <c r="A40" s="242"/>
      <c r="B40" s="33" t="str">
        <f>IF(Опросный_лист!E196="","СКРЫТЬ СТРОКУ",Опросный_лист!E196)</f>
        <v>СКРЫТЬ СТРОКУ</v>
      </c>
      <c r="C40" s="243"/>
      <c r="D40" s="151" t="str">
        <f>IF(Опросный_лист!E196="","",Опросный_лист!G196)</f>
        <v/>
      </c>
      <c r="E40" s="242"/>
      <c r="F40" s="241"/>
      <c r="G40" s="241"/>
      <c r="H40" s="181"/>
      <c r="I40" s="181"/>
      <c r="J40" s="181"/>
      <c r="K40" s="181"/>
      <c r="L40" s="181">
        <f t="shared" si="0"/>
        <v>0</v>
      </c>
      <c r="M40" s="181"/>
      <c r="N40" s="44"/>
      <c r="O40" s="44"/>
    </row>
    <row r="41" spans="1:15" ht="27" customHeight="1" x14ac:dyDescent="0.3">
      <c r="A41" s="242"/>
      <c r="B41" s="33" t="str">
        <f>IF(Опросный_лист!E197="","СКРЫТЬ СТРОКУ",Опросный_лист!E197)</f>
        <v>СКРЫТЬ СТРОКУ</v>
      </c>
      <c r="C41" s="243"/>
      <c r="D41" s="151" t="str">
        <f>IF(Опросный_лист!E197="","",Опросный_лист!G197)</f>
        <v/>
      </c>
      <c r="E41" s="242"/>
      <c r="F41" s="241"/>
      <c r="G41" s="241"/>
      <c r="H41" s="181"/>
      <c r="I41" s="181"/>
      <c r="J41" s="181"/>
      <c r="K41" s="181"/>
      <c r="L41" s="181">
        <f t="shared" si="0"/>
        <v>0</v>
      </c>
      <c r="M41" s="181"/>
      <c r="N41" s="44"/>
      <c r="O41" s="44"/>
    </row>
    <row r="42" spans="1:15" ht="27" customHeight="1" x14ac:dyDescent="0.3">
      <c r="A42" s="242"/>
      <c r="B42" s="33" t="str">
        <f>IF(Опросный_лист!E198="","СКРЫТЬ СТРОКУ",Опросный_лист!E198)</f>
        <v>СКРЫТЬ СТРОКУ</v>
      </c>
      <c r="C42" s="243"/>
      <c r="D42" s="151" t="str">
        <f>IF(Опросный_лист!E198="","",Опросный_лист!G198)</f>
        <v/>
      </c>
      <c r="E42" s="242"/>
      <c r="F42" s="241"/>
      <c r="G42" s="241"/>
      <c r="H42" s="181"/>
      <c r="I42" s="181"/>
      <c r="J42" s="181"/>
      <c r="K42" s="181"/>
      <c r="L42" s="181">
        <f t="shared" si="0"/>
        <v>0</v>
      </c>
      <c r="M42" s="181"/>
      <c r="N42" s="44"/>
      <c r="O42" s="44"/>
    </row>
    <row r="43" spans="1:15" ht="27" customHeight="1" x14ac:dyDescent="0.3">
      <c r="A43" s="242"/>
      <c r="B43" s="33" t="str">
        <f>IF(Опросный_лист!E199="","СКРЫТЬ СТРОКУ",Опросный_лист!E199)</f>
        <v>СКРЫТЬ СТРОКУ</v>
      </c>
      <c r="C43" s="243"/>
      <c r="D43" s="151" t="str">
        <f>IF(Опросный_лист!E199="","",Опросный_лист!G199)</f>
        <v/>
      </c>
      <c r="E43" s="242"/>
      <c r="F43" s="241"/>
      <c r="G43" s="241"/>
      <c r="H43" s="181"/>
      <c r="I43" s="181"/>
      <c r="J43" s="181"/>
      <c r="K43" s="181"/>
      <c r="L43" s="181">
        <f t="shared" si="0"/>
        <v>0</v>
      </c>
      <c r="M43" s="181"/>
      <c r="N43" s="44"/>
      <c r="O43" s="44"/>
    </row>
    <row r="44" spans="1:15" ht="27" customHeight="1" x14ac:dyDescent="0.3">
      <c r="A44" s="242"/>
      <c r="B44" s="33" t="str">
        <f>IF(Опросный_лист!E200="","СКРЫТЬ СТРОКУ",Опросный_лист!E200)</f>
        <v>СКРЫТЬ СТРОКУ</v>
      </c>
      <c r="C44" s="243"/>
      <c r="D44" s="151" t="str">
        <f>IF(Опросный_лист!E200="","",Опросный_лист!G200)</f>
        <v/>
      </c>
      <c r="E44" s="242"/>
      <c r="F44" s="241"/>
      <c r="G44" s="241"/>
      <c r="H44" s="181"/>
      <c r="I44" s="181"/>
      <c r="J44" s="181"/>
      <c r="K44" s="181"/>
      <c r="L44" s="181">
        <f t="shared" si="0"/>
        <v>0</v>
      </c>
      <c r="M44" s="181"/>
      <c r="N44" s="44"/>
      <c r="O44" s="44"/>
    </row>
    <row r="45" spans="1:15" ht="27" customHeight="1" x14ac:dyDescent="0.3">
      <c r="A45" s="242"/>
      <c r="B45" s="33" t="str">
        <f>IF(Опросный_лист!E201="","СКРЫТЬ СТРОКУ",Опросный_лист!E201)</f>
        <v>СКРЫТЬ СТРОКУ</v>
      </c>
      <c r="C45" s="243"/>
      <c r="D45" s="151" t="str">
        <f>IF(Опросный_лист!E201="","",Опросный_лист!G201)</f>
        <v/>
      </c>
      <c r="E45" s="242"/>
      <c r="F45" s="241"/>
      <c r="G45" s="241"/>
      <c r="H45" s="181"/>
      <c r="I45" s="181"/>
      <c r="J45" s="181"/>
      <c r="K45" s="181"/>
      <c r="L45" s="181">
        <f t="shared" si="0"/>
        <v>0</v>
      </c>
      <c r="M45" s="181"/>
      <c r="N45" s="44"/>
      <c r="O45" s="44"/>
    </row>
    <row r="46" spans="1:15" ht="27" customHeight="1" x14ac:dyDescent="0.3">
      <c r="A46" s="242"/>
      <c r="B46" s="33" t="str">
        <f>IF(Опросный_лист!E202="","СКРЫТЬ СТРОКУ",Опросный_лист!E202)</f>
        <v>СКРЫТЬ СТРОКУ</v>
      </c>
      <c r="C46" s="243"/>
      <c r="D46" s="151" t="str">
        <f>IF(Опросный_лист!E202="","",Опросный_лист!G202)</f>
        <v/>
      </c>
      <c r="E46" s="242"/>
      <c r="F46" s="241"/>
      <c r="G46" s="241"/>
      <c r="H46" s="181"/>
      <c r="I46" s="181"/>
      <c r="J46" s="181"/>
      <c r="K46" s="181"/>
      <c r="L46" s="181">
        <f t="shared" si="0"/>
        <v>0</v>
      </c>
      <c r="M46" s="181"/>
      <c r="N46" s="44"/>
      <c r="O46" s="44"/>
    </row>
    <row r="47" spans="1:15" ht="27" customHeight="1" x14ac:dyDescent="0.3">
      <c r="A47" s="242"/>
      <c r="B47" s="33" t="str">
        <f>IF(Опросный_лист!E203="","СКРЫТЬ СТРОКУ",Опросный_лист!E203)</f>
        <v>СКРЫТЬ СТРОКУ</v>
      </c>
      <c r="C47" s="243"/>
      <c r="D47" s="151" t="str">
        <f>IF(Опросный_лист!E203="","",Опросный_лист!G203)</f>
        <v/>
      </c>
      <c r="E47" s="242"/>
      <c r="F47" s="241"/>
      <c r="G47" s="241"/>
      <c r="H47" s="181"/>
      <c r="I47" s="181"/>
      <c r="J47" s="181"/>
      <c r="K47" s="181"/>
      <c r="L47" s="181">
        <f t="shared" si="0"/>
        <v>0</v>
      </c>
      <c r="M47" s="181"/>
      <c r="N47" s="44"/>
      <c r="O47" s="44"/>
    </row>
    <row r="48" spans="1:15" ht="27" customHeight="1" x14ac:dyDescent="0.3">
      <c r="A48" s="242"/>
      <c r="B48" s="33" t="str">
        <f>IF(Опросный_лист!E204="","СКРЫТЬ СТРОКУ",Опросный_лист!E204)</f>
        <v>СКРЫТЬ СТРОКУ</v>
      </c>
      <c r="C48" s="243"/>
      <c r="D48" s="151" t="str">
        <f>IF(Опросный_лист!E204="","",Опросный_лист!G204)</f>
        <v/>
      </c>
      <c r="E48" s="242"/>
      <c r="F48" s="241"/>
      <c r="G48" s="241"/>
      <c r="H48" s="181"/>
      <c r="I48" s="181"/>
      <c r="J48" s="181"/>
      <c r="K48" s="181"/>
      <c r="L48" s="181">
        <f t="shared" si="0"/>
        <v>0</v>
      </c>
      <c r="M48" s="181"/>
      <c r="N48" s="44"/>
      <c r="O48" s="44"/>
    </row>
    <row r="49" spans="1:15" ht="27" customHeight="1" x14ac:dyDescent="0.3">
      <c r="A49" s="242"/>
      <c r="B49" s="33" t="str">
        <f>IF(Опросный_лист!E205="","СКРЫТЬ СТРОКУ",Опросный_лист!E205)</f>
        <v>СКРЫТЬ СТРОКУ</v>
      </c>
      <c r="C49" s="243"/>
      <c r="D49" s="151" t="str">
        <f>IF(Опросный_лист!E205="","",Опросный_лист!G205)</f>
        <v/>
      </c>
      <c r="E49" s="242"/>
      <c r="F49" s="241"/>
      <c r="G49" s="241"/>
      <c r="H49" s="181"/>
      <c r="I49" s="181"/>
      <c r="J49" s="181"/>
      <c r="K49" s="181"/>
      <c r="L49" s="181">
        <f t="shared" si="0"/>
        <v>0</v>
      </c>
      <c r="M49" s="181"/>
      <c r="N49" s="44"/>
      <c r="O49" s="44"/>
    </row>
    <row r="50" spans="1:15" ht="27" customHeight="1" x14ac:dyDescent="0.3">
      <c r="A50" s="242"/>
      <c r="B50" s="33" t="str">
        <f>IF(Опросный_лист!E206="","СКРЫТЬ СТРОКУ",Опросный_лист!E206)</f>
        <v>СКРЫТЬ СТРОКУ</v>
      </c>
      <c r="C50" s="243"/>
      <c r="D50" s="151" t="str">
        <f>IF(Опросный_лист!E206="","",Опросный_лист!G206)</f>
        <v/>
      </c>
      <c r="E50" s="242"/>
      <c r="F50" s="241"/>
      <c r="G50" s="241"/>
      <c r="H50" s="181"/>
      <c r="I50" s="181"/>
      <c r="J50" s="181"/>
      <c r="K50" s="181"/>
      <c r="L50" s="181">
        <f t="shared" si="0"/>
        <v>0</v>
      </c>
      <c r="M50" s="181"/>
      <c r="N50" s="44"/>
      <c r="O50" s="44"/>
    </row>
    <row r="51" spans="1:15" ht="27" customHeight="1" x14ac:dyDescent="0.3">
      <c r="A51" s="242"/>
      <c r="B51" s="33" t="str">
        <f>IF(Опросный_лист!E207="","СКРЫТЬ СТРОКУ",Опросный_лист!E207)</f>
        <v>СКРЫТЬ СТРОКУ</v>
      </c>
      <c r="C51" s="243"/>
      <c r="D51" s="151" t="str">
        <f>IF(Опросный_лист!E207="","",Опросный_лист!G207)</f>
        <v/>
      </c>
      <c r="E51" s="242"/>
      <c r="F51" s="241"/>
      <c r="G51" s="241"/>
      <c r="H51" s="181"/>
      <c r="I51" s="181"/>
      <c r="J51" s="181"/>
      <c r="K51" s="181"/>
      <c r="L51" s="181">
        <f t="shared" si="0"/>
        <v>0</v>
      </c>
      <c r="M51" s="181"/>
      <c r="N51" s="44"/>
      <c r="O51" s="44"/>
    </row>
    <row r="52" spans="1:15" ht="27" customHeight="1" x14ac:dyDescent="0.3">
      <c r="A52" s="242"/>
      <c r="B52" s="33" t="str">
        <f>IF(Опросный_лист!E208="","СКРЫТЬ СТРОКУ",Опросный_лист!E208)</f>
        <v>СКРЫТЬ СТРОКУ</v>
      </c>
      <c r="C52" s="243"/>
      <c r="D52" s="151" t="str">
        <f>IF(Опросный_лист!E208="","",Опросный_лист!G208)</f>
        <v/>
      </c>
      <c r="E52" s="242"/>
      <c r="F52" s="241"/>
      <c r="G52" s="241"/>
      <c r="H52" s="181"/>
      <c r="I52" s="181"/>
      <c r="J52" s="181"/>
      <c r="K52" s="181"/>
      <c r="L52" s="181">
        <f t="shared" si="0"/>
        <v>0</v>
      </c>
      <c r="M52" s="181"/>
      <c r="N52" s="44"/>
      <c r="O52" s="44"/>
    </row>
    <row r="53" spans="1:15" ht="27" customHeight="1" x14ac:dyDescent="0.3">
      <c r="A53" s="242"/>
      <c r="B53" s="33" t="str">
        <f>IF(Опросный_лист!E209="","СКРЫТЬ СТРОКУ",Опросный_лист!E209)</f>
        <v>СКРЫТЬ СТРОКУ</v>
      </c>
      <c r="C53" s="243"/>
      <c r="D53" s="151" t="str">
        <f>IF(Опросный_лист!E209="","",Опросный_лист!G209)</f>
        <v/>
      </c>
      <c r="E53" s="242"/>
      <c r="F53" s="241"/>
      <c r="G53" s="241"/>
      <c r="H53" s="181"/>
      <c r="I53" s="181"/>
      <c r="J53" s="181"/>
      <c r="K53" s="181"/>
      <c r="L53" s="181">
        <f t="shared" si="0"/>
        <v>0</v>
      </c>
      <c r="M53" s="181"/>
      <c r="N53" s="44"/>
      <c r="O53" s="44"/>
    </row>
    <row r="54" spans="1:15" ht="27" customHeight="1" x14ac:dyDescent="0.3">
      <c r="A54" s="242"/>
      <c r="B54" s="33" t="str">
        <f>IF(Опросный_лист!E210="","СКРЫТЬ СТРОКУ",Опросный_лист!E210)</f>
        <v>СКРЫТЬ СТРОКУ</v>
      </c>
      <c r="C54" s="243"/>
      <c r="D54" s="151" t="str">
        <f>IF(Опросный_лист!E210="","",Опросный_лист!G210)</f>
        <v/>
      </c>
      <c r="E54" s="242"/>
      <c r="F54" s="241"/>
      <c r="G54" s="241"/>
      <c r="H54" s="181"/>
      <c r="I54" s="181"/>
      <c r="J54" s="181"/>
      <c r="K54" s="181"/>
      <c r="L54" s="181">
        <f t="shared" si="0"/>
        <v>0</v>
      </c>
      <c r="M54" s="181"/>
      <c r="N54" s="44"/>
      <c r="O54" s="44"/>
    </row>
    <row r="55" spans="1:15" ht="27" customHeight="1" x14ac:dyDescent="0.3">
      <c r="A55" s="242"/>
      <c r="B55" s="34" t="str">
        <f>IF(Опросный_лист!E211="","СКРЫТЬ СТРОКУ",Опросный_лист!E211)</f>
        <v>СКРЫТЬ СТРОКУ</v>
      </c>
      <c r="C55" s="243"/>
      <c r="D55" s="151" t="str">
        <f>IF(Опросный_лист!E211="","",Опросный_лист!G211)</f>
        <v/>
      </c>
      <c r="E55" s="242"/>
      <c r="F55" s="241"/>
      <c r="G55" s="241"/>
      <c r="H55" s="181"/>
      <c r="I55" s="181"/>
      <c r="J55" s="181"/>
      <c r="K55" s="181"/>
      <c r="L55" s="181">
        <f t="shared" si="0"/>
        <v>0</v>
      </c>
      <c r="M55" s="181"/>
      <c r="N55" s="44"/>
      <c r="O55" s="44"/>
    </row>
    <row r="56" spans="1:15" ht="48" x14ac:dyDescent="0.3">
      <c r="A56" s="242">
        <v>3</v>
      </c>
      <c r="B56" s="141" t="str">
        <f>CONCATENATE("Ответственному за безопасное производство работ ",Опросный_лист!C176," получить локальные документы ",'Ввод данных площадки'!A9," на общедоступном ИТ-ресурсе предприятия, либо на электронном, либо на бумажном носителе у представителя ответственного подразделения:")</f>
        <v>Ответственному за безопасное производство работ  получить локальные документы АО «ПОЛИЭФ» на общедоступном ИТ-ресурсе предприятия, либо на электронном, либо на бумажном носителе у представителя ответственного подразделения:</v>
      </c>
      <c r="C56" s="243" t="s">
        <v>12</v>
      </c>
      <c r="D56" s="150" t="str">
        <f>CONCATENATE(Опросный_лист!C166," ",Опросный_лист!C162)</f>
        <v xml:space="preserve"> </v>
      </c>
      <c r="E56" s="251"/>
      <c r="F56" s="241"/>
      <c r="G56" s="241"/>
      <c r="H56" s="181"/>
      <c r="I56" s="181"/>
      <c r="J56" s="181"/>
      <c r="K56" s="181"/>
      <c r="L56" s="181">
        <f t="shared" ref="L56:L61" si="1">IF(B56="СКРЫТЬ СТРОКУ","",1)</f>
        <v>1</v>
      </c>
      <c r="M56" s="181"/>
      <c r="N56" s="44"/>
      <c r="O56" s="44"/>
    </row>
    <row r="57" spans="1:15" x14ac:dyDescent="0.3">
      <c r="A57" s="242"/>
      <c r="B57" s="33" t="str">
        <f>'Ввод данных площадки'!A40</f>
        <v>Политика ИСМ</v>
      </c>
      <c r="C57" s="243"/>
      <c r="D57" s="152"/>
      <c r="E57" s="252"/>
      <c r="F57" s="241"/>
      <c r="G57" s="241"/>
      <c r="H57" s="181"/>
      <c r="I57" s="181"/>
      <c r="J57" s="181"/>
      <c r="K57" s="181"/>
      <c r="L57" s="181">
        <f t="shared" si="1"/>
        <v>1</v>
      </c>
      <c r="M57" s="181"/>
      <c r="N57" s="44"/>
      <c r="O57" s="44"/>
    </row>
    <row r="58" spans="1:15" ht="24" x14ac:dyDescent="0.3">
      <c r="A58" s="242"/>
      <c r="B58" s="33" t="str">
        <f>'Ввод данных площадки'!A41</f>
        <v>СТП ПФ/04-07-03/ПР04 "Порядок применения единых ключевых правил безопасности"</v>
      </c>
      <c r="C58" s="243"/>
      <c r="D58" s="146"/>
      <c r="E58" s="252"/>
      <c r="F58" s="241"/>
      <c r="G58" s="241"/>
      <c r="H58" s="181"/>
      <c r="I58" s="181"/>
      <c r="J58" s="181"/>
      <c r="K58" s="181"/>
      <c r="L58" s="181">
        <f t="shared" si="1"/>
        <v>1</v>
      </c>
      <c r="M58" s="181"/>
      <c r="N58" s="44"/>
      <c r="O58" s="44"/>
    </row>
    <row r="59" spans="1:15" ht="36" x14ac:dyDescent="0.3">
      <c r="A59" s="242"/>
      <c r="B59" s="33" t="str">
        <f>'Ввод данных площадки'!A42</f>
        <v>СР/02.10 Инструкция по эвакуации персонала при пожаре
И-О-ОПБ-045-2018 Инструкция по мерам пожарной безопасности на АО ПОЛИЭФ.</v>
      </c>
      <c r="C59" s="243"/>
      <c r="D59" s="146"/>
      <c r="E59" s="252"/>
      <c r="F59" s="241"/>
      <c r="G59" s="241"/>
      <c r="H59" s="181"/>
      <c r="I59" s="181"/>
      <c r="J59" s="181"/>
      <c r="K59" s="181"/>
      <c r="L59" s="181">
        <f t="shared" si="1"/>
        <v>1</v>
      </c>
      <c r="M59" s="181"/>
      <c r="N59" s="44"/>
      <c r="O59" s="44"/>
    </row>
    <row r="60" spans="1:15" ht="24" x14ac:dyDescent="0.3">
      <c r="A60" s="242"/>
      <c r="B60" s="33" t="str">
        <f>'Ввод данных площадки'!A43</f>
        <v>П-О-ОПКиТН-046-2011 Положение методические указания о применении сигнальных цветов, знаков и разметки на ОПО</v>
      </c>
      <c r="C60" s="243"/>
      <c r="D60" s="146"/>
      <c r="E60" s="252"/>
      <c r="F60" s="241"/>
      <c r="G60" s="241"/>
      <c r="H60" s="181"/>
      <c r="I60" s="181"/>
      <c r="J60" s="181"/>
      <c r="K60" s="181"/>
      <c r="L60" s="181">
        <f t="shared" si="1"/>
        <v>1</v>
      </c>
      <c r="M60" s="181"/>
      <c r="N60" s="44"/>
      <c r="O60" s="44"/>
    </row>
    <row r="61" spans="1:15" ht="48" x14ac:dyDescent="0.3">
      <c r="A61" s="242"/>
      <c r="B61" s="33" t="str">
        <f>'Ввод данных площадки'!A44</f>
        <v xml:space="preserve">СТП ПФ/04-07-03/ТМУ01 Методические указания по проектированию, монтажу, наладке, эксплуатации, обслуживанию и ремонту АПС, АПТ и СОУЭ
</v>
      </c>
      <c r="C61" s="243"/>
      <c r="D61" s="146"/>
      <c r="E61" s="252"/>
      <c r="F61" s="241"/>
      <c r="G61" s="241"/>
      <c r="H61" s="181"/>
      <c r="I61" s="181"/>
      <c r="J61" s="181"/>
      <c r="K61" s="181"/>
      <c r="L61" s="181">
        <f t="shared" si="1"/>
        <v>1</v>
      </c>
      <c r="M61" s="181"/>
      <c r="N61" s="44"/>
      <c r="O61" s="44"/>
    </row>
    <row r="62" spans="1:15" x14ac:dyDescent="0.3">
      <c r="A62" s="242"/>
      <c r="B62" s="33" t="str">
        <f>IF(Опросный_лист!C61="да",'Ввод данных площадки'!A45,"СКРЫТЬ СТРОКУ")</f>
        <v>СКРЫТЬ СТРОКУ</v>
      </c>
      <c r="C62" s="243"/>
      <c r="D62" s="146"/>
      <c r="E62" s="252"/>
      <c r="F62" s="241"/>
      <c r="G62" s="241"/>
      <c r="H62" s="181"/>
      <c r="I62" s="181"/>
      <c r="J62" s="181"/>
      <c r="K62" s="181"/>
      <c r="L62" s="181" t="str">
        <f>IF(B62="СКРЫТЬ СТРОКУ","",1)</f>
        <v/>
      </c>
      <c r="M62" s="181"/>
      <c r="N62" s="44"/>
      <c r="O62" s="44"/>
    </row>
    <row r="63" spans="1:15" x14ac:dyDescent="0.3">
      <c r="A63" s="242"/>
      <c r="B63" s="33" t="str">
        <f>IF(Опросный_лист!C150="да",'Ввод данных площадки'!A46,"СКРЫТЬ СТРОКУ")</f>
        <v>СКРЫТЬ СТРОКУ</v>
      </c>
      <c r="C63" s="243"/>
      <c r="D63" s="146"/>
      <c r="E63" s="252"/>
      <c r="F63" s="241"/>
      <c r="G63" s="241"/>
      <c r="H63" s="181"/>
      <c r="I63" s="181"/>
      <c r="J63" s="181"/>
      <c r="K63" s="181"/>
      <c r="L63" s="181" t="str">
        <f t="shared" ref="L63:L93" si="2">IF(B63="СКРЫТЬ СТРОКУ","",1)</f>
        <v/>
      </c>
      <c r="M63" s="181"/>
      <c r="N63" s="44"/>
      <c r="O63" s="44"/>
    </row>
    <row r="64" spans="1:15" x14ac:dyDescent="0.3">
      <c r="A64" s="242"/>
      <c r="B64" s="33" t="str">
        <f>IF(Опросный_лист!C152="да",'Ввод данных площадки'!A47,"СКРЫТЬ СТРОКУ")</f>
        <v>СКРЫТЬ СТРОКУ</v>
      </c>
      <c r="C64" s="243"/>
      <c r="D64" s="146"/>
      <c r="E64" s="252"/>
      <c r="F64" s="241"/>
      <c r="G64" s="241"/>
      <c r="H64" s="181"/>
      <c r="I64" s="181"/>
      <c r="J64" s="181"/>
      <c r="K64" s="181"/>
      <c r="L64" s="181" t="str">
        <f t="shared" si="2"/>
        <v/>
      </c>
      <c r="M64" s="181"/>
      <c r="N64" s="44"/>
      <c r="O64" s="44"/>
    </row>
    <row r="65" spans="1:15" x14ac:dyDescent="0.3">
      <c r="A65" s="242"/>
      <c r="B65" s="33" t="str">
        <f>IF(Опросный_лист!C152="да",'Ввод данных площадки'!A48,"СКРЫТЬ СТРОКУ")</f>
        <v>СКРЫТЬ СТРОКУ</v>
      </c>
      <c r="C65" s="243"/>
      <c r="D65" s="146"/>
      <c r="E65" s="252"/>
      <c r="F65" s="241"/>
      <c r="G65" s="241"/>
      <c r="H65" s="181"/>
      <c r="I65" s="181"/>
      <c r="J65" s="181"/>
      <c r="K65" s="181"/>
      <c r="L65" s="181" t="str">
        <f t="shared" si="2"/>
        <v/>
      </c>
      <c r="M65" s="181"/>
      <c r="N65" s="44"/>
      <c r="O65" s="44"/>
    </row>
    <row r="66" spans="1:15" x14ac:dyDescent="0.3">
      <c r="A66" s="242"/>
      <c r="B66" s="33" t="str">
        <f>IF(Опросный_лист!C150="да",'Ввод данных площадки'!A49,"СКРЫТЬ СТРОКУ")</f>
        <v>СКРЫТЬ СТРОКУ</v>
      </c>
      <c r="C66" s="243"/>
      <c r="D66" s="146"/>
      <c r="E66" s="252"/>
      <c r="F66" s="241"/>
      <c r="G66" s="241"/>
      <c r="H66" s="181"/>
      <c r="I66" s="181"/>
      <c r="J66" s="181"/>
      <c r="K66" s="181"/>
      <c r="L66" s="181" t="str">
        <f t="shared" si="2"/>
        <v/>
      </c>
      <c r="M66" s="181"/>
      <c r="N66" s="44"/>
      <c r="O66" s="44"/>
    </row>
    <row r="67" spans="1:15" x14ac:dyDescent="0.3">
      <c r="A67" s="242"/>
      <c r="B67" s="33" t="str">
        <f>IF(Опросный_лист!C37="да",'Ввод данных площадки'!A50,"СКРЫТЬ СТРОКУ")</f>
        <v>СКРЫТЬ СТРОКУ</v>
      </c>
      <c r="C67" s="243"/>
      <c r="D67" s="146"/>
      <c r="E67" s="252"/>
      <c r="F67" s="241"/>
      <c r="G67" s="241"/>
      <c r="H67" s="181"/>
      <c r="I67" s="181"/>
      <c r="J67" s="181"/>
      <c r="K67" s="181"/>
      <c r="L67" s="181" t="str">
        <f t="shared" si="2"/>
        <v/>
      </c>
      <c r="M67" s="181"/>
      <c r="N67" s="44"/>
      <c r="O67" s="44"/>
    </row>
    <row r="68" spans="1:15" x14ac:dyDescent="0.3">
      <c r="A68" s="242"/>
      <c r="B68" s="33" t="str">
        <f>IF(Опросный_лист!C111="да",'Ввод данных площадки'!A51,"СКРЫТЬ СТРОКУ")</f>
        <v>СКРЫТЬ СТРОКУ</v>
      </c>
      <c r="C68" s="243"/>
      <c r="D68" s="146"/>
      <c r="E68" s="252"/>
      <c r="F68" s="241"/>
      <c r="G68" s="241"/>
      <c r="H68" s="181"/>
      <c r="I68" s="181"/>
      <c r="J68" s="181"/>
      <c r="K68" s="181"/>
      <c r="L68" s="181" t="str">
        <f t="shared" si="2"/>
        <v/>
      </c>
      <c r="M68" s="181"/>
      <c r="N68" s="44"/>
      <c r="O68" s="44"/>
    </row>
    <row r="69" spans="1:15" x14ac:dyDescent="0.3">
      <c r="A69" s="242"/>
      <c r="B69" s="33" t="str">
        <f>IF(OR(Опросный_лист!C63="да",Опросный_лист!C65="да",Опросный_лист!E67="да"),'Ввод данных площадки'!A52,"СКРЫТЬ СТРОКУ")</f>
        <v>СКРЫТЬ СТРОКУ</v>
      </c>
      <c r="C69" s="243"/>
      <c r="D69" s="146"/>
      <c r="E69" s="252"/>
      <c r="F69" s="241"/>
      <c r="G69" s="241"/>
      <c r="H69" s="181"/>
      <c r="I69" s="181"/>
      <c r="J69" s="181"/>
      <c r="K69" s="181"/>
      <c r="L69" s="181" t="str">
        <f t="shared" si="2"/>
        <v/>
      </c>
      <c r="M69" s="181"/>
      <c r="N69" s="44"/>
      <c r="O69" s="44"/>
    </row>
    <row r="70" spans="1:15" x14ac:dyDescent="0.3">
      <c r="A70" s="242"/>
      <c r="B70" s="33" t="str">
        <f>IF(Опросный_лист!C108="да",'Ввод данных площадки'!A53,"СКРЫТЬ СТРОКУ")</f>
        <v>СКРЫТЬ СТРОКУ</v>
      </c>
      <c r="C70" s="243"/>
      <c r="D70" s="146"/>
      <c r="E70" s="252"/>
      <c r="F70" s="241"/>
      <c r="G70" s="241"/>
      <c r="H70" s="181"/>
      <c r="I70" s="181"/>
      <c r="J70" s="181"/>
      <c r="K70" s="181"/>
      <c r="L70" s="181" t="str">
        <f t="shared" si="2"/>
        <v/>
      </c>
      <c r="M70" s="181"/>
      <c r="N70" s="44"/>
      <c r="O70" s="44"/>
    </row>
    <row r="71" spans="1:15" x14ac:dyDescent="0.3">
      <c r="A71" s="242"/>
      <c r="B71" s="33" t="str">
        <f>IF(Опросный_лист!C114="да",'Ввод данных площадки'!A54,"СКРЫТЬ СТРОКУ")</f>
        <v>СКРЫТЬ СТРОКУ</v>
      </c>
      <c r="C71" s="243"/>
      <c r="D71" s="146"/>
      <c r="E71" s="252"/>
      <c r="F71" s="241"/>
      <c r="G71" s="241"/>
      <c r="H71" s="181"/>
      <c r="I71" s="181"/>
      <c r="J71" s="181"/>
      <c r="K71" s="181"/>
      <c r="L71" s="181" t="str">
        <f t="shared" si="2"/>
        <v/>
      </c>
      <c r="M71" s="181"/>
      <c r="N71" s="44"/>
      <c r="O71" s="44"/>
    </row>
    <row r="72" spans="1:15" ht="24" x14ac:dyDescent="0.3">
      <c r="A72" s="242"/>
      <c r="B72" s="33" t="str">
        <f>'Ввод данных площадки'!A55</f>
        <v>ИОТ-О-05-2018 (4.01) Инструкция по безопасному передвижению транспортных средств и перемещению пешеходов</v>
      </c>
      <c r="C72" s="243"/>
      <c r="D72" s="146"/>
      <c r="E72" s="252"/>
      <c r="F72" s="241"/>
      <c r="G72" s="241"/>
      <c r="H72" s="181"/>
      <c r="I72" s="181"/>
      <c r="J72" s="181"/>
      <c r="K72" s="181"/>
      <c r="L72" s="181">
        <f t="shared" si="2"/>
        <v>1</v>
      </c>
      <c r="M72" s="181"/>
      <c r="N72" s="44"/>
      <c r="O72" s="44"/>
    </row>
    <row r="73" spans="1:15" x14ac:dyDescent="0.3">
      <c r="A73" s="242"/>
      <c r="B73" s="33" t="str">
        <f>IF(OR(Опросный_лист!C154="да, на транспорте с количеством мест более 8",Опросный_лист!C154="да, на транспорте с количеством мест менее 8"),'Ввод данных площадки'!A56,"СКРЫТЬ СТРОКУ")</f>
        <v>СКРЫТЬ СТРОКУ</v>
      </c>
      <c r="C73" s="243"/>
      <c r="D73" s="146"/>
      <c r="E73" s="252"/>
      <c r="F73" s="241"/>
      <c r="G73" s="241"/>
      <c r="H73" s="181"/>
      <c r="I73" s="181"/>
      <c r="J73" s="181"/>
      <c r="K73" s="181"/>
      <c r="L73" s="181" t="str">
        <f t="shared" si="2"/>
        <v/>
      </c>
      <c r="M73" s="181"/>
      <c r="N73" s="44"/>
      <c r="O73" s="44"/>
    </row>
    <row r="74" spans="1:15" ht="24" x14ac:dyDescent="0.3">
      <c r="A74" s="242"/>
      <c r="B74" s="33" t="str">
        <f>'Ввод данных площадки'!A57</f>
        <v>ИОТ-О-05-2018 (4.01) Инструкция по безопасному передвижению транспортных средств и перемещению пешеходов</v>
      </c>
      <c r="C74" s="243"/>
      <c r="D74" s="146"/>
      <c r="E74" s="252"/>
      <c r="F74" s="241"/>
      <c r="G74" s="241"/>
      <c r="H74" s="181"/>
      <c r="I74" s="181"/>
      <c r="J74" s="181"/>
      <c r="K74" s="181"/>
      <c r="L74" s="181">
        <f t="shared" si="2"/>
        <v>1</v>
      </c>
      <c r="M74" s="181"/>
      <c r="N74" s="44"/>
      <c r="O74" s="44"/>
    </row>
    <row r="75" spans="1:15" x14ac:dyDescent="0.3">
      <c r="A75" s="242"/>
      <c r="B75" s="33" t="str">
        <f>IF(Опросный_лист!C156="да",'Ввод данных площадки'!A58,"СКРЫТЬ СТРОКУ")</f>
        <v>СКРЫТЬ СТРОКУ</v>
      </c>
      <c r="C75" s="243"/>
      <c r="D75" s="146"/>
      <c r="E75" s="252"/>
      <c r="F75" s="241"/>
      <c r="G75" s="241"/>
      <c r="H75" s="181"/>
      <c r="I75" s="181"/>
      <c r="J75" s="181"/>
      <c r="K75" s="181"/>
      <c r="L75" s="181" t="str">
        <f t="shared" si="2"/>
        <v/>
      </c>
      <c r="M75" s="181"/>
      <c r="N75" s="44"/>
      <c r="O75" s="44"/>
    </row>
    <row r="76" spans="1:15" x14ac:dyDescent="0.3">
      <c r="A76" s="242"/>
      <c r="B76" s="33" t="str">
        <f>'Ввод данных площадки'!A59</f>
        <v>СР/4.02 "Инструкция по оказанию первой помощи пострадавшим"</v>
      </c>
      <c r="C76" s="243"/>
      <c r="D76" s="146"/>
      <c r="E76" s="252"/>
      <c r="F76" s="241"/>
      <c r="G76" s="241"/>
      <c r="H76" s="181"/>
      <c r="I76" s="181"/>
      <c r="J76" s="181"/>
      <c r="K76" s="181"/>
      <c r="L76" s="181">
        <f t="shared" si="2"/>
        <v>1</v>
      </c>
      <c r="M76" s="181"/>
      <c r="N76" s="44"/>
      <c r="O76" s="44"/>
    </row>
    <row r="77" spans="1:15" ht="36" x14ac:dyDescent="0.3">
      <c r="A77" s="242"/>
      <c r="B77" s="33" t="str">
        <f>'Ввод данных площадки'!A60</f>
        <v>СТП СР/04-07-02/ПР01 "Порядок оповещения и внутреннего расследования происшествий в области охраны труда, промышленной безопасности и охраны окружающей среды"</v>
      </c>
      <c r="C77" s="243"/>
      <c r="D77" s="146"/>
      <c r="E77" s="252"/>
      <c r="F77" s="241"/>
      <c r="G77" s="241"/>
      <c r="H77" s="181"/>
      <c r="I77" s="181"/>
      <c r="J77" s="181"/>
      <c r="K77" s="181"/>
      <c r="L77" s="181">
        <f t="shared" si="2"/>
        <v>1</v>
      </c>
      <c r="M77" s="181"/>
      <c r="N77" s="44"/>
      <c r="O77" s="44"/>
    </row>
    <row r="78" spans="1:15" ht="24" x14ac:dyDescent="0.3">
      <c r="A78" s="242"/>
      <c r="B78" s="33" t="str">
        <f>'Ввод данных площадки'!A62</f>
        <v>ИОТ-О-12-2017 "Инструкция по охране труда при эксплуатации бытовых электрических приборов»</v>
      </c>
      <c r="C78" s="243"/>
      <c r="D78" s="146"/>
      <c r="E78" s="252"/>
      <c r="F78" s="241"/>
      <c r="G78" s="241"/>
      <c r="H78" s="181"/>
      <c r="I78" s="181"/>
      <c r="J78" s="181"/>
      <c r="K78" s="181"/>
      <c r="L78" s="181">
        <v>1</v>
      </c>
      <c r="M78" s="181"/>
      <c r="N78" s="44"/>
      <c r="O78" s="44"/>
    </row>
    <row r="79" spans="1:15" ht="24" x14ac:dyDescent="0.3">
      <c r="A79" s="242"/>
      <c r="B79" s="33" t="str">
        <f>'Ввод данных площадки'!A63</f>
        <v>СТП СР/01-02-04/ПР03 "Порядок идентификации опасностей и управления рисками  в области охраны здоровья и безопасности труда"</v>
      </c>
      <c r="C79" s="243"/>
      <c r="D79" s="146"/>
      <c r="E79" s="252"/>
      <c r="F79" s="241"/>
      <c r="G79" s="241"/>
      <c r="H79" s="181"/>
      <c r="I79" s="181"/>
      <c r="J79" s="181"/>
      <c r="K79" s="181"/>
      <c r="L79" s="181">
        <v>1</v>
      </c>
      <c r="M79" s="181"/>
      <c r="N79" s="44"/>
      <c r="O79" s="44"/>
    </row>
    <row r="80" spans="1:15" ht="24" x14ac:dyDescent="0.3">
      <c r="A80" s="242"/>
      <c r="B80" s="33" t="str">
        <f>'Ввод данных площадки'!A64</f>
        <v>ИОТ-О-08-2018 "Инструкция по применению, уходу и испытанию средств индивидуальной защиты органов дыхания в АО «ПОЛИЭФ»</v>
      </c>
      <c r="C80" s="243"/>
      <c r="D80" s="146"/>
      <c r="E80" s="252"/>
      <c r="F80" s="241"/>
      <c r="G80" s="241"/>
      <c r="H80" s="181"/>
      <c r="I80" s="181"/>
      <c r="J80" s="181"/>
      <c r="K80" s="181"/>
      <c r="L80" s="181">
        <v>1</v>
      </c>
      <c r="M80" s="181"/>
      <c r="N80" s="44"/>
      <c r="O80" s="44"/>
    </row>
    <row r="81" spans="1:15" ht="24" x14ac:dyDescent="0.3">
      <c r="A81" s="242"/>
      <c r="B81" s="33" t="str">
        <f>'Ввод данных площадки'!A65</f>
        <v>СТП ПФ/04-08-01/МУ04(05) "Методические указания по промышленным стокам (Редакция 1.0)"</v>
      </c>
      <c r="C81" s="243"/>
      <c r="D81" s="146"/>
      <c r="E81" s="252"/>
      <c r="F81" s="241"/>
      <c r="G81" s="241"/>
      <c r="H81" s="181"/>
      <c r="I81" s="181"/>
      <c r="J81" s="181"/>
      <c r="K81" s="181"/>
      <c r="L81" s="181">
        <v>1</v>
      </c>
      <c r="M81" s="181"/>
      <c r="N81" s="44"/>
      <c r="O81" s="44"/>
    </row>
    <row r="82" spans="1:15" ht="24" x14ac:dyDescent="0.3">
      <c r="A82" s="242"/>
      <c r="B82" s="33" t="str">
        <f>'Ввод данных площадки'!A66</f>
        <v>СТП ПФ/04-08-01/МУ03(04) "Методические указания по предотвращению загрязнения грунтовых и поверхностных вод (Редакция 1.0)"</v>
      </c>
      <c r="C82" s="243"/>
      <c r="D82" s="146"/>
      <c r="E82" s="252"/>
      <c r="F82" s="241"/>
      <c r="G82" s="241"/>
      <c r="H82" s="181"/>
      <c r="I82" s="181"/>
      <c r="J82" s="181"/>
      <c r="K82" s="181"/>
      <c r="L82" s="181">
        <v>1</v>
      </c>
      <c r="M82" s="181"/>
      <c r="N82" s="44"/>
      <c r="O82" s="44"/>
    </row>
    <row r="83" spans="1:15" ht="36" x14ac:dyDescent="0.3">
      <c r="A83" s="242"/>
      <c r="B83" s="33" t="str">
        <f>'Ввод данных площадки'!A67</f>
        <v>СТТП ПФ/04-07-03/МУ06 "Методические указания «Безопасное обращение с электротехническим оборудованием, содержащим полихлорированные бифенилы (ПХБ)»</v>
      </c>
      <c r="C83" s="243"/>
      <c r="D83" s="146"/>
      <c r="E83" s="252"/>
      <c r="F83" s="241"/>
      <c r="G83" s="241"/>
      <c r="H83" s="181"/>
      <c r="I83" s="181"/>
      <c r="J83" s="181"/>
      <c r="K83" s="181"/>
      <c r="L83" s="181">
        <v>1</v>
      </c>
      <c r="M83" s="181"/>
      <c r="N83" s="44"/>
      <c r="O83" s="44"/>
    </row>
    <row r="84" spans="1:15" ht="36" x14ac:dyDescent="0.3">
      <c r="A84" s="242"/>
      <c r="B84" s="33" t="str">
        <f>'Ввод данных площадки'!A68</f>
        <v>ЭО-ОГЭ-23-2016 "Инструкция. Организация складирования, хранения и выдачи новых ртутьсодержащих ламп. Временное накопление, замена и обезвреживание отработанных ртутьсодержащих ламп (Редакция 1.1)"</v>
      </c>
      <c r="C84" s="243"/>
      <c r="D84" s="146"/>
      <c r="E84" s="252"/>
      <c r="F84" s="241"/>
      <c r="G84" s="241"/>
      <c r="H84" s="181"/>
      <c r="I84" s="181"/>
      <c r="J84" s="181"/>
      <c r="K84" s="181"/>
      <c r="L84" s="181">
        <v>1</v>
      </c>
      <c r="M84" s="181"/>
      <c r="N84" s="44"/>
      <c r="O84" s="44"/>
    </row>
    <row r="85" spans="1:15" ht="48" x14ac:dyDescent="0.3">
      <c r="A85" s="242"/>
      <c r="B85" s="33" t="str">
        <f>'Ввод данных площадки'!A69</f>
        <v>СТП ПФ/04-08-01/МУ01(02) "Методические указания по выполнению мероприятий по уменьшению выбросов вредных (загрязняющих) веществ в атмосферный воздух в период неблагоприятных метеорологических условий"</v>
      </c>
      <c r="C85" s="243"/>
      <c r="D85" s="146"/>
      <c r="E85" s="252"/>
      <c r="F85" s="241"/>
      <c r="G85" s="241"/>
      <c r="H85" s="181"/>
      <c r="I85" s="181"/>
      <c r="J85" s="181"/>
      <c r="K85" s="181"/>
      <c r="L85" s="181">
        <v>1</v>
      </c>
      <c r="M85" s="181"/>
      <c r="N85" s="44"/>
      <c r="O85" s="44"/>
    </row>
    <row r="86" spans="1:15" ht="24" x14ac:dyDescent="0.3">
      <c r="A86" s="242"/>
      <c r="B86" s="33" t="str">
        <f>'Ввод данных площадки'!A70</f>
        <v>СТП ПФ/04-08-03/ПЛ100 "Организация и порядок проведения производственного экологического контроля"</v>
      </c>
      <c r="C86" s="243"/>
      <c r="D86" s="146"/>
      <c r="E86" s="252"/>
      <c r="F86" s="241"/>
      <c r="G86" s="241"/>
      <c r="H86" s="181"/>
      <c r="I86" s="181"/>
      <c r="J86" s="181"/>
      <c r="K86" s="181"/>
      <c r="L86" s="181">
        <v>1</v>
      </c>
      <c r="M86" s="181"/>
      <c r="N86" s="44"/>
      <c r="O86" s="44"/>
    </row>
    <row r="87" spans="1:15" ht="24" x14ac:dyDescent="0.3">
      <c r="A87" s="242"/>
      <c r="B87" s="34" t="s">
        <v>88</v>
      </c>
      <c r="C87" s="243"/>
      <c r="D87" s="147"/>
      <c r="E87" s="253"/>
      <c r="F87" s="241"/>
      <c r="G87" s="241"/>
      <c r="H87" s="181"/>
      <c r="I87" s="181"/>
      <c r="J87" s="181"/>
      <c r="K87" s="181"/>
      <c r="L87" s="181">
        <f t="shared" si="2"/>
        <v>1</v>
      </c>
      <c r="M87" s="181"/>
      <c r="N87" s="44"/>
      <c r="O87" s="44"/>
    </row>
    <row r="88" spans="1:15" ht="36" x14ac:dyDescent="0.3">
      <c r="A88" s="242">
        <v>4</v>
      </c>
      <c r="B88" s="32" t="str">
        <f>CONCATENATE("Провести ознакомление с указанными в п.3 настоящего акта-допуска локальными документами ",'Ввод данных площадки'!A9," ответственного за безопасное производство работ и работников Подрядчика.")</f>
        <v>Провести ознакомление с указанными в п.3 настоящего акта-допуска локальными документами АО «ПОЛИЭФ» ответственного за безопасное производство работ и работников Подрядчика.</v>
      </c>
      <c r="C88" s="243" t="s">
        <v>12</v>
      </c>
      <c r="D88" s="150">
        <f>Опросный_лист!C175</f>
        <v>0</v>
      </c>
      <c r="E88" s="242"/>
      <c r="F88" s="241"/>
      <c r="G88" s="241"/>
      <c r="H88" s="181"/>
      <c r="I88" s="181"/>
      <c r="J88" s="181"/>
      <c r="K88" s="181"/>
      <c r="L88" s="181">
        <f t="shared" si="2"/>
        <v>1</v>
      </c>
      <c r="M88" s="181"/>
      <c r="N88" s="44"/>
      <c r="O88" s="44"/>
    </row>
    <row r="89" spans="1:15" ht="36" x14ac:dyDescent="0.3">
      <c r="A89" s="242"/>
      <c r="B89" s="34" t="str">
        <f>CONCATENATE("Предоставить в отдел охраны труда ",'Ввод данных площадки'!A9,"  документ об  ознакомлении с локальными документами, заверенный  печатью своей организации.")</f>
        <v>Предоставить в отдел охраны труда АО «ПОЛИЭФ»  документ об  ознакомлении с локальными документами, заверенный  печатью своей организации.</v>
      </c>
      <c r="C89" s="243"/>
      <c r="D89" s="153" t="s">
        <v>617</v>
      </c>
      <c r="E89" s="242"/>
      <c r="F89" s="241"/>
      <c r="G89" s="241"/>
      <c r="H89" s="181"/>
      <c r="I89" s="181"/>
      <c r="J89" s="181"/>
      <c r="K89" s="181"/>
      <c r="L89" s="181">
        <f t="shared" si="2"/>
        <v>1</v>
      </c>
      <c r="M89" s="181"/>
      <c r="N89" s="44"/>
      <c r="O89" s="44"/>
    </row>
    <row r="90" spans="1:15" x14ac:dyDescent="0.3">
      <c r="A90" s="242">
        <v>5</v>
      </c>
      <c r="B90" s="241" t="str">
        <f>CONCATENATE("Ответственному за безопасное производство работ ",Опросный_лист!C176," получить в ",'Ввод данных площадки'!B61,"  инструкцию по пропускному режиму  ",'Ввод данных площадки'!A9,"  и выполнять требования этой инструкции.")</f>
        <v>Ответственному за безопасное производство работ  получить в Куратор договора  инструкцию по пропускному режиму  АО «ПОЛИЭФ»  и выполнять требования этой инструкции.</v>
      </c>
      <c r="C90" s="249" t="s">
        <v>12</v>
      </c>
      <c r="D90" s="150" t="str">
        <f>'Ввод данных площадки'!B61</f>
        <v>Куратор договора</v>
      </c>
      <c r="E90" s="250"/>
      <c r="F90" s="241"/>
      <c r="G90" s="241"/>
      <c r="H90" s="181"/>
      <c r="I90" s="181"/>
      <c r="J90" s="181"/>
      <c r="K90" s="181"/>
      <c r="L90" s="181">
        <f t="shared" si="2"/>
        <v>1</v>
      </c>
      <c r="M90" s="181"/>
      <c r="N90" s="44"/>
      <c r="O90" s="44"/>
    </row>
    <row r="91" spans="1:15" ht="21" customHeight="1" x14ac:dyDescent="0.3">
      <c r="A91" s="242"/>
      <c r="B91" s="241"/>
      <c r="C91" s="249"/>
      <c r="D91" s="153">
        <f>Опросный_лист!C171</f>
        <v>0</v>
      </c>
      <c r="E91" s="250"/>
      <c r="F91" s="241"/>
      <c r="G91" s="241"/>
      <c r="H91" s="181"/>
      <c r="I91" s="181"/>
      <c r="J91" s="181"/>
      <c r="K91" s="181"/>
      <c r="L91" s="181">
        <f t="shared" si="2"/>
        <v>1</v>
      </c>
      <c r="M91" s="181"/>
      <c r="N91" s="44"/>
      <c r="O91" s="44"/>
    </row>
    <row r="92" spans="1:15" ht="24" x14ac:dyDescent="0.3">
      <c r="A92" s="42">
        <v>6</v>
      </c>
      <c r="B92" s="31" t="s">
        <v>14</v>
      </c>
      <c r="C92" s="162" t="s">
        <v>12</v>
      </c>
      <c r="D92" s="153" t="s">
        <v>617</v>
      </c>
      <c r="E92" s="144"/>
      <c r="F92" s="31"/>
      <c r="G92" s="31"/>
      <c r="H92" s="181"/>
      <c r="I92" s="181"/>
      <c r="J92" s="181"/>
      <c r="K92" s="181"/>
      <c r="L92" s="181">
        <f t="shared" si="2"/>
        <v>1</v>
      </c>
      <c r="M92" s="181"/>
      <c r="N92" s="44"/>
      <c r="O92" s="44"/>
    </row>
    <row r="93" spans="1:15" ht="52.5" customHeight="1" x14ac:dyDescent="0.3">
      <c r="A93" s="42">
        <f>IF(B93="СКРЫТЬ СТРОКУ",A92,A92+1)</f>
        <v>6</v>
      </c>
      <c r="B93" s="31" t="str">
        <f>IF(Опросный_лист!C156="Да",H93,"СКРЫТЬ СТРОКУ")</f>
        <v>СКРЫТЬ СТРОКУ</v>
      </c>
      <c r="C93" s="162" t="s">
        <v>16</v>
      </c>
      <c r="D93" s="154" t="str">
        <f>IF(Опросный_лист!C156="Да","представитель службы ОТ, ПБ и ООС","")</f>
        <v/>
      </c>
      <c r="E93" s="144"/>
      <c r="F93" s="31"/>
      <c r="G93" s="31"/>
      <c r="H93" s="181" t="s">
        <v>15</v>
      </c>
      <c r="I93" s="181"/>
      <c r="J93" s="181"/>
      <c r="K93" s="181"/>
      <c r="L93" s="181" t="str">
        <f t="shared" si="2"/>
        <v/>
      </c>
      <c r="M93" s="181"/>
      <c r="N93" s="44"/>
      <c r="O93" s="44"/>
    </row>
    <row r="94" spans="1:15" ht="101.25" customHeight="1" x14ac:dyDescent="0.3">
      <c r="A94" s="242">
        <f>IF(SUM(H95:H103)&gt;0,A93+1,A93)</f>
        <v>6</v>
      </c>
      <c r="B94" s="32" t="str">
        <f>IF(SUM(H95:H103)&gt;0,H94,"СКРЫТЬ РАЗДЕЛ")</f>
        <v>СКРЫТЬ РАЗДЕЛ</v>
      </c>
      <c r="C94" s="262" t="s">
        <v>12</v>
      </c>
      <c r="D94" s="254" t="str">
        <f>IF(SUM(H95:H103)&gt;0,"представитель службы ОТ, ПБ и ООС","")</f>
        <v/>
      </c>
      <c r="E94" s="242"/>
      <c r="F94" s="241"/>
      <c r="G94" s="241"/>
      <c r="H94" s="181" t="s">
        <v>443</v>
      </c>
      <c r="I94" s="181"/>
      <c r="J94" s="181"/>
      <c r="K94" s="181"/>
      <c r="L94" s="181" t="str">
        <f>IF(OR(B94="СКРЫТЬ СТРОКУ",B94="СКРЫТЬ РАЗДЕЛ"),"",1)</f>
        <v/>
      </c>
      <c r="M94" s="181"/>
      <c r="N94" s="44"/>
      <c r="O94" s="44"/>
    </row>
    <row r="95" spans="1:15" ht="24" customHeight="1" x14ac:dyDescent="0.3">
      <c r="A95" s="242"/>
      <c r="B95" s="33" t="str">
        <f>IF(OR(Опросный_лист!C37="да",OR(Опросный_лист!C153="да, кранов",Опросный_лист!C153="да, вышек",Опросный_лист!C153="да, кранов и вышек")),I95,"СКРЫТЬ СТРОКУ")</f>
        <v>СКРЫТЬ СТРОКУ</v>
      </c>
      <c r="C95" s="263"/>
      <c r="D95" s="265"/>
      <c r="E95" s="242"/>
      <c r="F95" s="241"/>
      <c r="G95" s="241"/>
      <c r="H95" s="181">
        <f>IF(B95="Скрыть строку",0,1)</f>
        <v>0</v>
      </c>
      <c r="I95" s="181" t="s">
        <v>298</v>
      </c>
      <c r="J95" s="181"/>
      <c r="K95" s="181"/>
      <c r="L95" s="181" t="str">
        <f>IF(B95="СКРЫТЬ СТРОКУ","",1)</f>
        <v/>
      </c>
      <c r="M95" s="181"/>
      <c r="N95" s="44"/>
      <c r="O95" s="44"/>
    </row>
    <row r="96" spans="1:15" ht="25.5" customHeight="1" x14ac:dyDescent="0.3">
      <c r="A96" s="242"/>
      <c r="B96" s="33" t="str">
        <f>IF(OR(Опросный_лист!C38="да",Опросный_лист!C39="да",Опросный_лист!C40="да"),I96,"СКРЫТЬ СТРОКУ")</f>
        <v>СКРЫТЬ СТРОКУ</v>
      </c>
      <c r="C96" s="263"/>
      <c r="D96" s="265"/>
      <c r="E96" s="242"/>
      <c r="F96" s="241"/>
      <c r="G96" s="241"/>
      <c r="H96" s="181">
        <f>IF(B96="Скрыть строку",0,1)</f>
        <v>0</v>
      </c>
      <c r="I96" s="181" t="s">
        <v>222</v>
      </c>
      <c r="J96" s="181"/>
      <c r="K96" s="181"/>
      <c r="L96" s="181" t="str">
        <f>IF(B96="СКРЫТЬ СТРОКУ","",1)</f>
        <v/>
      </c>
      <c r="M96" s="181"/>
      <c r="N96" s="44"/>
      <c r="O96" s="44"/>
    </row>
    <row r="97" spans="1:15" ht="36" customHeight="1" x14ac:dyDescent="0.3">
      <c r="A97" s="242"/>
      <c r="B97" s="33" t="str">
        <f>IF(OR(Опросный_лист!C41="да",Опросный_лист!C42="да"),I97,"СКРЫТЬ СТРОКУ")</f>
        <v>СКРЫТЬ СТРОКУ</v>
      </c>
      <c r="C97" s="263"/>
      <c r="D97" s="265"/>
      <c r="E97" s="242"/>
      <c r="F97" s="241"/>
      <c r="G97" s="241"/>
      <c r="H97" s="181">
        <f t="shared" ref="H97:H100" si="3">IF(B97="Скрыть строку",0,1)</f>
        <v>0</v>
      </c>
      <c r="I97" s="181" t="s">
        <v>438</v>
      </c>
      <c r="J97" s="181"/>
      <c r="K97" s="181"/>
      <c r="L97" s="181" t="str">
        <f>IF(B97="СКРЫТЬ СТРОКУ","",1)</f>
        <v/>
      </c>
      <c r="M97" s="181"/>
      <c r="N97" s="44"/>
      <c r="O97" s="44"/>
    </row>
    <row r="98" spans="1:15" x14ac:dyDescent="0.3">
      <c r="A98" s="242"/>
      <c r="B98" s="33" t="str">
        <f>IF(Опросный_лист!C108="Да",I98,"СКРЫТЬ СТРОКУ")</f>
        <v>СКРЫТЬ СТРОКУ</v>
      </c>
      <c r="C98" s="263"/>
      <c r="D98" s="265"/>
      <c r="E98" s="242"/>
      <c r="F98" s="241"/>
      <c r="G98" s="241"/>
      <c r="H98" s="181">
        <f t="shared" si="3"/>
        <v>0</v>
      </c>
      <c r="I98" s="174" t="s">
        <v>439</v>
      </c>
      <c r="J98" s="181"/>
      <c r="K98" s="181"/>
      <c r="L98" s="181" t="str">
        <f>IF(B98="СКРЫТЬ СТРОКУ","",1)</f>
        <v/>
      </c>
      <c r="M98" s="181"/>
      <c r="N98" s="44"/>
      <c r="O98" s="44"/>
    </row>
    <row r="99" spans="1:15" ht="24" customHeight="1" x14ac:dyDescent="0.3">
      <c r="A99" s="242"/>
      <c r="B99" s="33" t="str">
        <f>IF(OR(Опросный_лист!C46="да",Опросный_лист!C50="да"),I99,"СКРЫТЬ СТРОКУ")</f>
        <v>СКРЫТЬ СТРОКУ</v>
      </c>
      <c r="C99" s="263"/>
      <c r="D99" s="265"/>
      <c r="E99" s="242"/>
      <c r="F99" s="241"/>
      <c r="G99" s="241"/>
      <c r="H99" s="181">
        <f t="shared" si="3"/>
        <v>0</v>
      </c>
      <c r="I99" s="181" t="s">
        <v>223</v>
      </c>
      <c r="J99" s="181"/>
      <c r="K99" s="181"/>
      <c r="L99" s="181" t="str">
        <f t="shared" ref="L99:L104" si="4">IF(B99="СКРЫТЬ СТРОКУ","",1)</f>
        <v/>
      </c>
      <c r="M99" s="181"/>
      <c r="N99" s="44"/>
      <c r="O99" s="44"/>
    </row>
    <row r="100" spans="1:15" ht="71.25" customHeight="1" x14ac:dyDescent="0.3">
      <c r="A100" s="242"/>
      <c r="B100" s="33" t="str">
        <f>IF(OR(Опросный_лист!C47="да",Опросный_лист!C49="да",Опросный_лист!C50="да",Опросный_лист!C51="да",Опросный_лист!C52="да"),I100,"СКРЫТЬ СТРОКУ")</f>
        <v>СКРЫТЬ СТРОКУ</v>
      </c>
      <c r="C100" s="263"/>
      <c r="D100" s="265"/>
      <c r="E100" s="242"/>
      <c r="F100" s="241"/>
      <c r="G100" s="241"/>
      <c r="H100" s="181">
        <f t="shared" si="3"/>
        <v>0</v>
      </c>
      <c r="I100" s="181" t="s">
        <v>224</v>
      </c>
      <c r="J100" s="181"/>
      <c r="K100" s="181"/>
      <c r="L100" s="181" t="str">
        <f t="shared" si="4"/>
        <v/>
      </c>
      <c r="M100" s="181"/>
      <c r="N100" s="44"/>
      <c r="O100" s="44"/>
    </row>
    <row r="101" spans="1:15" ht="34.5" customHeight="1" x14ac:dyDescent="0.3">
      <c r="A101" s="242"/>
      <c r="B101" s="33" t="str">
        <f>IF(OR(Опросный_лист!C150="да",OR(Опросный_лист!C153="да, кранов",Опросный_лист!C153="да, кранов и вышек")),I101,"СКРЫТЬ СТРОКУ")</f>
        <v>СКРЫТЬ СТРОКУ</v>
      </c>
      <c r="C101" s="263"/>
      <c r="D101" s="265"/>
      <c r="E101" s="242"/>
      <c r="F101" s="241"/>
      <c r="G101" s="241"/>
      <c r="H101" s="181">
        <f t="shared" ref="H101:H103" si="5">IF(B101="Скрыть строку",0,1)</f>
        <v>0</v>
      </c>
      <c r="I101" s="181" t="s">
        <v>284</v>
      </c>
      <c r="J101" s="181"/>
      <c r="K101" s="181"/>
      <c r="L101" s="181" t="str">
        <f t="shared" si="4"/>
        <v/>
      </c>
      <c r="M101" s="181"/>
      <c r="N101" s="44"/>
      <c r="O101" s="44"/>
    </row>
    <row r="102" spans="1:15" ht="34.5" customHeight="1" x14ac:dyDescent="0.3">
      <c r="A102" s="242"/>
      <c r="B102" s="33" t="str">
        <f>IF(OR(Опросный_лист!C152="да",OR(Опросный_лист!C153="да, вышек",Опросный_лист!C153="да, кранов и вышек")),I102,"СКРЫТЬ СТРОКУ")</f>
        <v>СКРЫТЬ СТРОКУ</v>
      </c>
      <c r="C102" s="263"/>
      <c r="D102" s="265"/>
      <c r="E102" s="242"/>
      <c r="F102" s="241"/>
      <c r="G102" s="241"/>
      <c r="H102" s="181">
        <f t="shared" si="5"/>
        <v>0</v>
      </c>
      <c r="I102" s="181" t="s">
        <v>285</v>
      </c>
      <c r="J102" s="181"/>
      <c r="K102" s="181"/>
      <c r="L102" s="181" t="str">
        <f t="shared" si="4"/>
        <v/>
      </c>
      <c r="M102" s="181"/>
      <c r="N102" s="44"/>
      <c r="O102" s="44"/>
    </row>
    <row r="103" spans="1:15" ht="34.5" customHeight="1" x14ac:dyDescent="0.3">
      <c r="A103" s="242"/>
      <c r="B103" s="33" t="str">
        <f>IF(Опросный_лист!C55="да",I103,"СКРЫТЬ СТРОКУ")</f>
        <v>СКРЫТЬ СТРОКУ</v>
      </c>
      <c r="C103" s="263"/>
      <c r="D103" s="265"/>
      <c r="E103" s="242"/>
      <c r="F103" s="241"/>
      <c r="G103" s="241"/>
      <c r="H103" s="181">
        <f t="shared" si="5"/>
        <v>0</v>
      </c>
      <c r="I103" s="181" t="s">
        <v>225</v>
      </c>
      <c r="J103" s="181"/>
      <c r="K103" s="181"/>
      <c r="L103" s="181" t="str">
        <f t="shared" si="4"/>
        <v/>
      </c>
      <c r="M103" s="181"/>
      <c r="N103" s="44"/>
      <c r="O103" s="44"/>
    </row>
    <row r="104" spans="1:15" ht="22.5" customHeight="1" x14ac:dyDescent="0.3">
      <c r="A104" s="242"/>
      <c r="B104" s="34" t="str">
        <f>IF(B94="Скрыть раздел 8","СКРЫТЬ СТРОКУ",CONCATENATE("Подтверждающие документы, заверенные печатью Подрядчика, предоставить в отдел охраны труда ",'Ввод данных площадки'!A9))</f>
        <v>Подтверждающие документы, заверенные печатью Подрядчика, предоставить в отдел охраны труда АО «ПОЛИЭФ»</v>
      </c>
      <c r="C104" s="264"/>
      <c r="D104" s="255"/>
      <c r="E104" s="242"/>
      <c r="F104" s="241"/>
      <c r="G104" s="241"/>
      <c r="H104" s="181"/>
      <c r="I104" s="181"/>
      <c r="J104" s="181"/>
      <c r="K104" s="181"/>
      <c r="L104" s="181">
        <f t="shared" si="4"/>
        <v>1</v>
      </c>
      <c r="M104" s="181"/>
      <c r="N104" s="44"/>
      <c r="O104" s="44"/>
    </row>
    <row r="105" spans="1:15" ht="99.75" customHeight="1" x14ac:dyDescent="0.3">
      <c r="A105" s="42">
        <f>A94+1</f>
        <v>7</v>
      </c>
      <c r="B105" s="31" t="str">
        <f>IF(OR(Опросный_лист!C59="да",Опросный_лист!C65="да",Опросный_лист!E67="да"),CONCATENATE(I105,K105),CONCATENATE(H105,K105))</f>
        <v>Работники должны пройти проверку и обучение по охране труда. Копию протоколов о проверке знаний  ответственного за безопасное  производство работ, работников  Подрядчика, заверенные печатью своей организации предоставить в отдел охраны труда АО «ПОЛИЭФ»</v>
      </c>
      <c r="C105" s="162" t="s">
        <v>12</v>
      </c>
      <c r="D105" s="154" t="s">
        <v>617</v>
      </c>
      <c r="E105" s="144"/>
      <c r="F105" s="31"/>
      <c r="G105" s="31"/>
      <c r="H105" s="181" t="s">
        <v>301</v>
      </c>
      <c r="I105" s="181" t="s">
        <v>300</v>
      </c>
      <c r="J105" s="181" t="s">
        <v>300</v>
      </c>
      <c r="K105" s="181" t="str">
        <f>CONCATENATE(" Копию протоколов о проверке знаний  ответственного за безопасное  производство работ, работников  Подрядчика, заверенные печатью своей организации предоставить в отдел охраны труда ",'Ввод данных площадки'!A9)</f>
        <v xml:space="preserve"> Копию протоколов о проверке знаний  ответственного за безопасное  производство работ, работников  Подрядчика, заверенные печатью своей организации предоставить в отдел охраны труда АО «ПОЛИЭФ»</v>
      </c>
      <c r="L105" s="181">
        <f>IF(B105="СКРЫТЬ СТРОКУ","",1)</f>
        <v>1</v>
      </c>
      <c r="M105" s="181"/>
      <c r="N105" s="44"/>
      <c r="O105" s="44"/>
    </row>
    <row r="106" spans="1:15" ht="48" customHeight="1" x14ac:dyDescent="0.3">
      <c r="A106" s="42">
        <f>IF(B106="СКРЫТЬ СТРОКУ",A105,A105+1)</f>
        <v>7</v>
      </c>
      <c r="B106" s="31" t="str">
        <f>IF(Опросный_лист!C112="Да","Работники, допускаемые к работам на высоте без применения средств подмащивания на высоте более 5м (1-3 группа работ на высоте).","СКРЫТЬ СТРОКУ")</f>
        <v>СКРЫТЬ СТРОКУ</v>
      </c>
      <c r="C106" s="162" t="s">
        <v>12</v>
      </c>
      <c r="D106" s="154" t="str">
        <f>IF(Опросный_лист!C112="Да","представитель службы ОТ, ПБ и ООС","")</f>
        <v/>
      </c>
      <c r="E106" s="144"/>
      <c r="F106" s="31"/>
      <c r="G106" s="31"/>
      <c r="H106" s="181"/>
      <c r="I106" s="181"/>
      <c r="J106" s="181"/>
      <c r="K106" s="181"/>
      <c r="L106" s="181" t="str">
        <f t="shared" ref="L106:L109" si="6">IF(B106="СКРЫТЬ СТРОКУ","",1)</f>
        <v/>
      </c>
      <c r="M106" s="181"/>
      <c r="N106" s="44"/>
      <c r="O106" s="44"/>
    </row>
    <row r="107" spans="1:15" ht="36.75" customHeight="1" x14ac:dyDescent="0.3">
      <c r="A107" s="42">
        <f>IF(B107="СКРЫТЬ СТРОКУ",A106,A106+1)</f>
        <v>7</v>
      </c>
      <c r="B107" s="31" t="str">
        <f>IF(Опросный_лист!C111="Да","Иметь на руках план производства работ для выполнения работ на высоте, разработанного согласно Правилам по охране труда при работе на высоте.","СКРЫТЬ СТРОКУ")</f>
        <v>СКРЫТЬ СТРОКУ</v>
      </c>
      <c r="C107" s="162" t="s">
        <v>12</v>
      </c>
      <c r="D107" s="154" t="str">
        <f>IF(Опросный_лист!C111="Да","представитель службы ОТ, ПБ и ООС","")</f>
        <v/>
      </c>
      <c r="E107" s="144"/>
      <c r="F107" s="31"/>
      <c r="G107" s="31"/>
      <c r="H107" s="181"/>
      <c r="I107" s="181"/>
      <c r="J107" s="181"/>
      <c r="K107" s="181"/>
      <c r="L107" s="181" t="str">
        <f t="shared" si="6"/>
        <v/>
      </c>
      <c r="M107" s="181"/>
      <c r="N107" s="44"/>
      <c r="O107" s="44"/>
    </row>
    <row r="108" spans="1:15" ht="85.5" customHeight="1" x14ac:dyDescent="0.3">
      <c r="A108" s="42">
        <f>IF(B108="СКРЫТЬ СТРОКУ",A107,A107+1)</f>
        <v>7</v>
      </c>
      <c r="B108" s="31" t="str">
        <f>IF(Опросный_лист!C111="Да",H108,"СКРЫТЬ СТРОКУ")</f>
        <v>СКРЫТЬ СТРОКУ</v>
      </c>
      <c r="C108" s="162" t="s">
        <v>12</v>
      </c>
      <c r="D108" s="154" t="str">
        <f>IF(Опросный_лист!C111="Да","представитель службы ОТ, ПБ и ООС","")</f>
        <v/>
      </c>
      <c r="E108" s="144"/>
      <c r="F108" s="31"/>
      <c r="G108" s="31"/>
      <c r="H108" s="181" t="s">
        <v>717</v>
      </c>
      <c r="I108" s="181"/>
      <c r="J108" s="181"/>
      <c r="K108" s="181"/>
      <c r="L108" s="181" t="str">
        <f t="shared" si="6"/>
        <v/>
      </c>
      <c r="M108" s="181"/>
      <c r="N108" s="44"/>
      <c r="O108" s="44"/>
    </row>
    <row r="109" spans="1:15" ht="144" customHeight="1" x14ac:dyDescent="0.3">
      <c r="A109" s="42">
        <f>IF(B109="СКРЫТЬ СТРОКУ",A108,A108+1)</f>
        <v>7</v>
      </c>
      <c r="B109" s="31" t="str">
        <f>IF(Опросный_лист!C150="да",H109,"СКРЫТЬ СТРОКУ")</f>
        <v>СКРЫТЬ СТРОКУ</v>
      </c>
      <c r="C109" s="162" t="s">
        <v>12</v>
      </c>
      <c r="D109" s="154" t="str">
        <f>IF(Опросный_лист!C150="Да","представитель службы ОТ, ПБ и ООС","")</f>
        <v/>
      </c>
      <c r="E109" s="144"/>
      <c r="F109" s="31"/>
      <c r="G109" s="31"/>
      <c r="H109" s="181" t="str">
        <f>CONCATENATE(I109,J109)</f>
        <v>К выполнению операций по строповке (обвязке, зацепке, закреплению, подвешиванию на крюк крана, установке в проектное положение и отцепке) грузов в процессе производства работ подъемными сооружениями допускаются специально обученные квалифицированные рабочие - стропальщики, назначенные приказом подрядной организации. Квалификация подтверждается удостоверением стропальщика. Подтверждающие документы предоставить в отдел охраны труда АО «ПОЛИЭФ».</v>
      </c>
      <c r="I109" s="181" t="s">
        <v>397</v>
      </c>
      <c r="J109" s="181" t="str">
        <f>CONCATENATE(" Подтверждающие документы предоставить в отдел охраны труда ",'Ввод данных площадки'!A9,".")</f>
        <v xml:space="preserve"> Подтверждающие документы предоставить в отдел охраны труда АО «ПОЛИЭФ».</v>
      </c>
      <c r="K109" s="181"/>
      <c r="L109" s="181" t="str">
        <f t="shared" si="6"/>
        <v/>
      </c>
      <c r="M109" s="181"/>
      <c r="N109" s="44"/>
      <c r="O109" s="44"/>
    </row>
    <row r="110" spans="1:15" ht="99" customHeight="1" x14ac:dyDescent="0.3">
      <c r="A110" s="242">
        <f>IF(B110="СКРЫТЬ РАЗДЕЛ",A109,A109+1)</f>
        <v>7</v>
      </c>
      <c r="B110" s="96" t="str">
        <f>IF(Опросный_лист!D65="","СКРЫТЬ РАЗДЕЛ",Опросный_лист!D65)</f>
        <v>СКРЫТЬ РАЗДЕЛ</v>
      </c>
      <c r="C110" s="262" t="s">
        <v>17</v>
      </c>
      <c r="D110" s="259" t="str">
        <f>IF(Опросный_лист!D65="","","представитель службы ОТ, ПБ и ООС")</f>
        <v>представитель службы ОТ, ПБ и ООС</v>
      </c>
      <c r="E110" s="242"/>
      <c r="F110" s="241"/>
      <c r="G110" s="241"/>
      <c r="H110" s="181"/>
      <c r="I110" s="181"/>
      <c r="J110" s="181"/>
      <c r="K110" s="181"/>
      <c r="L110" s="181" t="str">
        <f>IF(OR(B110="СКРЫТЬ СТРОКУ",B110="СКРЫТЬ РАЗДЕЛ"),"",1)</f>
        <v/>
      </c>
      <c r="M110" s="181"/>
      <c r="N110" s="44"/>
      <c r="O110" s="44"/>
    </row>
    <row r="111" spans="1:15" ht="24" customHeight="1" x14ac:dyDescent="0.3">
      <c r="A111" s="242"/>
      <c r="B111" s="33" t="str">
        <f>IF($B$110="СКРЫТЬ РАЗДЕЛ","СКРЫТЬ РАЗДЕЛ",IF(Опросный_лист!C67="","СКРЫТЬ СТРОКУ",Опросный_лист!D67))</f>
        <v>СКРЫТЬ РАЗДЕЛ</v>
      </c>
      <c r="C111" s="263"/>
      <c r="D111" s="259"/>
      <c r="E111" s="242"/>
      <c r="F111" s="241"/>
      <c r="G111" s="241"/>
      <c r="H111" s="181"/>
      <c r="I111" s="181"/>
      <c r="J111" s="181"/>
      <c r="K111" s="181"/>
      <c r="L111" s="181" t="str">
        <f t="shared" ref="L111:L151" si="7">IF(OR(B111="СКРЫТЬ СТРОКУ",B111="СКРЫТЬ РАЗДЕЛ"),"",1)</f>
        <v/>
      </c>
      <c r="M111" s="181"/>
      <c r="N111" s="44"/>
      <c r="O111" s="44"/>
    </row>
    <row r="112" spans="1:15" ht="26.25" customHeight="1" x14ac:dyDescent="0.3">
      <c r="A112" s="242"/>
      <c r="B112" s="33" t="str">
        <f>IF($B$110="СКРЫТЬ РАЗДЕЛ","СКРЫТЬ РАЗДЕЛ",IF(Опросный_лист!C68="","СКРЫТЬ СТРОКУ",Опросный_лист!D68))</f>
        <v>СКРЫТЬ РАЗДЕЛ</v>
      </c>
      <c r="C112" s="263"/>
      <c r="D112" s="259"/>
      <c r="E112" s="242"/>
      <c r="F112" s="241"/>
      <c r="G112" s="241"/>
      <c r="H112" s="181"/>
      <c r="I112" s="181"/>
      <c r="J112" s="181"/>
      <c r="K112" s="181"/>
      <c r="L112" s="181" t="str">
        <f t="shared" si="7"/>
        <v/>
      </c>
      <c r="M112" s="181"/>
      <c r="N112" s="44"/>
      <c r="O112" s="44"/>
    </row>
    <row r="113" spans="1:15" ht="26.25" customHeight="1" x14ac:dyDescent="0.3">
      <c r="A113" s="242"/>
      <c r="B113" s="33" t="str">
        <f>IF($B$110="СКРЫТЬ РАЗДЕЛ","СКРЫТЬ РАЗДЕЛ",IF(Опросный_лист!C69="","СКРЫТЬ СТРОКУ",Опросный_лист!D69))</f>
        <v>СКРЫТЬ РАЗДЕЛ</v>
      </c>
      <c r="C113" s="263"/>
      <c r="D113" s="259"/>
      <c r="E113" s="242"/>
      <c r="F113" s="241"/>
      <c r="G113" s="241"/>
      <c r="H113" s="181"/>
      <c r="I113" s="181"/>
      <c r="J113" s="181"/>
      <c r="K113" s="181"/>
      <c r="L113" s="181" t="str">
        <f t="shared" si="7"/>
        <v/>
      </c>
      <c r="M113" s="181"/>
      <c r="N113" s="44"/>
      <c r="O113" s="44"/>
    </row>
    <row r="114" spans="1:15" ht="25.5" customHeight="1" x14ac:dyDescent="0.3">
      <c r="A114" s="242"/>
      <c r="B114" s="33" t="str">
        <f>IF($B$110="СКРЫТЬ РАЗДЕЛ","СКРЫТЬ РАЗДЕЛ",IF(Опросный_лист!C70="","СКРЫТЬ СТРОКУ",Опросный_лист!D70))</f>
        <v>СКРЫТЬ РАЗДЕЛ</v>
      </c>
      <c r="C114" s="263"/>
      <c r="D114" s="259"/>
      <c r="E114" s="242"/>
      <c r="F114" s="241"/>
      <c r="G114" s="241"/>
      <c r="H114" s="181"/>
      <c r="I114" s="181"/>
      <c r="J114" s="181"/>
      <c r="K114" s="181"/>
      <c r="L114" s="181" t="str">
        <f t="shared" si="7"/>
        <v/>
      </c>
      <c r="M114" s="181"/>
      <c r="N114" s="44"/>
      <c r="O114" s="44"/>
    </row>
    <row r="115" spans="1:15" ht="27.75" customHeight="1" x14ac:dyDescent="0.3">
      <c r="A115" s="242"/>
      <c r="B115" s="33" t="str">
        <f>IF($B$110="СКРЫТЬ РАЗДЕЛ","СКРЫТЬ РАЗДЕЛ",IF(Опросный_лист!C71="","СКРЫТЬ СТРОКУ",Опросный_лист!D71))</f>
        <v>СКРЫТЬ РАЗДЕЛ</v>
      </c>
      <c r="C115" s="263"/>
      <c r="D115" s="259"/>
      <c r="E115" s="242"/>
      <c r="F115" s="241"/>
      <c r="G115" s="241"/>
      <c r="H115" s="181"/>
      <c r="I115" s="181"/>
      <c r="J115" s="181"/>
      <c r="K115" s="181"/>
      <c r="L115" s="181" t="str">
        <f t="shared" si="7"/>
        <v/>
      </c>
      <c r="M115" s="181"/>
      <c r="N115" s="44"/>
      <c r="O115" s="44"/>
    </row>
    <row r="116" spans="1:15" ht="27.75" customHeight="1" x14ac:dyDescent="0.3">
      <c r="A116" s="242"/>
      <c r="B116" s="33" t="str">
        <f>IF($B$110="СКРЫТЬ РАЗДЕЛ","СКРЫТЬ РАЗДЕЛ",IF(Опросный_лист!C72="","СКРЫТЬ СТРОКУ",Опросный_лист!D72))</f>
        <v>СКРЫТЬ РАЗДЕЛ</v>
      </c>
      <c r="C116" s="263"/>
      <c r="D116" s="259"/>
      <c r="E116" s="242"/>
      <c r="F116" s="241"/>
      <c r="G116" s="241"/>
      <c r="H116" s="181"/>
      <c r="I116" s="181"/>
      <c r="J116" s="181"/>
      <c r="K116" s="181"/>
      <c r="L116" s="181" t="str">
        <f t="shared" si="7"/>
        <v/>
      </c>
      <c r="M116" s="181"/>
      <c r="N116" s="44"/>
      <c r="O116" s="44"/>
    </row>
    <row r="117" spans="1:15" ht="15" customHeight="1" x14ac:dyDescent="0.3">
      <c r="A117" s="242"/>
      <c r="B117" s="33" t="str">
        <f>IF($B$110="СКРЫТЬ РАЗДЕЛ","СКРЫТЬ РАЗДЕЛ",IF(Опросный_лист!C73="","СКРЫТЬ СТРОКУ",Опросный_лист!D73))</f>
        <v>СКРЫТЬ РАЗДЕЛ</v>
      </c>
      <c r="C117" s="263"/>
      <c r="D117" s="259"/>
      <c r="E117" s="242"/>
      <c r="F117" s="241"/>
      <c r="G117" s="241"/>
      <c r="H117" s="181"/>
      <c r="I117" s="181"/>
      <c r="J117" s="181"/>
      <c r="K117" s="181"/>
      <c r="L117" s="181" t="str">
        <f t="shared" si="7"/>
        <v/>
      </c>
      <c r="M117" s="181"/>
      <c r="N117" s="44"/>
      <c r="O117" s="44"/>
    </row>
    <row r="118" spans="1:15" x14ac:dyDescent="0.3">
      <c r="A118" s="242"/>
      <c r="B118" s="33" t="str">
        <f>IF($B$110="СКРЫТЬ РАЗДЕЛ","СКРЫТЬ РАЗДЕЛ",IF(Опросный_лист!C74="","СКРЫТЬ СТРОКУ",Опросный_лист!D74))</f>
        <v>СКРЫТЬ РАЗДЕЛ</v>
      </c>
      <c r="C118" s="263"/>
      <c r="D118" s="259"/>
      <c r="E118" s="242"/>
      <c r="F118" s="241"/>
      <c r="G118" s="241"/>
      <c r="H118" s="181"/>
      <c r="I118" s="181"/>
      <c r="J118" s="181"/>
      <c r="K118" s="181"/>
      <c r="L118" s="181" t="str">
        <f t="shared" si="7"/>
        <v/>
      </c>
      <c r="M118" s="181"/>
      <c r="N118" s="44"/>
      <c r="O118" s="44"/>
    </row>
    <row r="119" spans="1:15" x14ac:dyDescent="0.3">
      <c r="A119" s="242"/>
      <c r="B119" s="33" t="str">
        <f>IF($B$110="СКРЫТЬ РАЗДЕЛ","СКРЫТЬ РАЗДЕЛ",IF(Опросный_лист!C75="","СКРЫТЬ СТРОКУ",Опросный_лист!D75))</f>
        <v>СКРЫТЬ РАЗДЕЛ</v>
      </c>
      <c r="C119" s="263"/>
      <c r="D119" s="259"/>
      <c r="E119" s="242"/>
      <c r="F119" s="241"/>
      <c r="G119" s="241"/>
      <c r="H119" s="181"/>
      <c r="I119" s="181"/>
      <c r="J119" s="181"/>
      <c r="K119" s="181"/>
      <c r="L119" s="181" t="str">
        <f t="shared" si="7"/>
        <v/>
      </c>
      <c r="M119" s="181"/>
      <c r="N119" s="44"/>
      <c r="O119" s="44"/>
    </row>
    <row r="120" spans="1:15" x14ac:dyDescent="0.3">
      <c r="A120" s="242"/>
      <c r="B120" s="33" t="str">
        <f>IF($B$110="СКРЫТЬ РАЗДЕЛ","СКРЫТЬ РАЗДЕЛ",IF(Опросный_лист!C76="","СКРЫТЬ СТРОКУ",Опросный_лист!D76))</f>
        <v>СКРЫТЬ РАЗДЕЛ</v>
      </c>
      <c r="C120" s="263"/>
      <c r="D120" s="259"/>
      <c r="E120" s="242"/>
      <c r="F120" s="241"/>
      <c r="G120" s="241"/>
      <c r="H120" s="181"/>
      <c r="I120" s="181"/>
      <c r="J120" s="181"/>
      <c r="K120" s="181"/>
      <c r="L120" s="181" t="str">
        <f t="shared" si="7"/>
        <v/>
      </c>
      <c r="M120" s="181"/>
      <c r="N120" s="44"/>
      <c r="O120" s="44"/>
    </row>
    <row r="121" spans="1:15" x14ac:dyDescent="0.3">
      <c r="A121" s="242"/>
      <c r="B121" s="33" t="str">
        <f>IF($B$110="СКРЫТЬ РАЗДЕЛ","СКРЫТЬ РАЗДЕЛ",IF(Опросный_лист!C77="","СКРЫТЬ СТРОКУ",Опросный_лист!D77))</f>
        <v>СКРЫТЬ РАЗДЕЛ</v>
      </c>
      <c r="C121" s="263"/>
      <c r="D121" s="259"/>
      <c r="E121" s="242"/>
      <c r="F121" s="241"/>
      <c r="G121" s="241"/>
      <c r="H121" s="181"/>
      <c r="I121" s="181"/>
      <c r="J121" s="181"/>
      <c r="K121" s="181"/>
      <c r="L121" s="181" t="str">
        <f t="shared" si="7"/>
        <v/>
      </c>
      <c r="M121" s="181"/>
      <c r="N121" s="44"/>
      <c r="O121" s="44"/>
    </row>
    <row r="122" spans="1:15" x14ac:dyDescent="0.3">
      <c r="A122" s="242"/>
      <c r="B122" s="33" t="str">
        <f>IF($B$110="СКРЫТЬ РАЗДЕЛ","СКРЫТЬ РАЗДЕЛ",IF(Опросный_лист!C78="","СКРЫТЬ СТРОКУ",Опросный_лист!D78))</f>
        <v>СКРЫТЬ РАЗДЕЛ</v>
      </c>
      <c r="C122" s="263"/>
      <c r="D122" s="259"/>
      <c r="E122" s="242"/>
      <c r="F122" s="241"/>
      <c r="G122" s="241"/>
      <c r="H122" s="181"/>
      <c r="I122" s="181"/>
      <c r="J122" s="181"/>
      <c r="K122" s="181"/>
      <c r="L122" s="181" t="str">
        <f t="shared" si="7"/>
        <v/>
      </c>
      <c r="M122" s="181"/>
      <c r="N122" s="44"/>
      <c r="O122" s="44"/>
    </row>
    <row r="123" spans="1:15" ht="24" customHeight="1" x14ac:dyDescent="0.3">
      <c r="A123" s="242"/>
      <c r="B123" s="33" t="str">
        <f>IF($B$110="СКРЫТЬ РАЗДЕЛ","СКРЫТЬ РАЗДЕЛ",IF(Опросный_лист!C79="","СКРЫТЬ СТРОКУ",Опросный_лист!D79))</f>
        <v>СКРЫТЬ РАЗДЕЛ</v>
      </c>
      <c r="C123" s="263"/>
      <c r="D123" s="259"/>
      <c r="E123" s="242"/>
      <c r="F123" s="241"/>
      <c r="G123" s="241"/>
      <c r="H123" s="181"/>
      <c r="I123" s="181"/>
      <c r="J123" s="181"/>
      <c r="K123" s="181"/>
      <c r="L123" s="181" t="str">
        <f t="shared" si="7"/>
        <v/>
      </c>
      <c r="M123" s="181"/>
      <c r="N123" s="44"/>
      <c r="O123" s="44"/>
    </row>
    <row r="124" spans="1:15" x14ac:dyDescent="0.3">
      <c r="A124" s="242"/>
      <c r="B124" s="33" t="str">
        <f>IF($B$110="СКРЫТЬ РАЗДЕЛ","СКРЫТЬ РАЗДЕЛ",IF(Опросный_лист!C80="","СКРЫТЬ СТРОКУ",Опросный_лист!D80))</f>
        <v>СКРЫТЬ РАЗДЕЛ</v>
      </c>
      <c r="C124" s="263"/>
      <c r="D124" s="259"/>
      <c r="E124" s="242"/>
      <c r="F124" s="241"/>
      <c r="G124" s="241"/>
      <c r="H124" s="181"/>
      <c r="I124" s="181"/>
      <c r="J124" s="181"/>
      <c r="K124" s="181"/>
      <c r="L124" s="181" t="str">
        <f t="shared" si="7"/>
        <v/>
      </c>
      <c r="M124" s="181"/>
      <c r="N124" s="44"/>
      <c r="O124" s="44"/>
    </row>
    <row r="125" spans="1:15" x14ac:dyDescent="0.3">
      <c r="A125" s="242"/>
      <c r="B125" s="33" t="str">
        <f>IF($B$110="СКРЫТЬ РАЗДЕЛ","СКРЫТЬ РАЗДЕЛ",IF(Опросный_лист!C81="","СКРЫТЬ СТРОКУ",Опросный_лист!D81))</f>
        <v>СКРЫТЬ РАЗДЕЛ</v>
      </c>
      <c r="C125" s="263"/>
      <c r="D125" s="259"/>
      <c r="E125" s="242"/>
      <c r="F125" s="241"/>
      <c r="G125" s="241"/>
      <c r="H125" s="181"/>
      <c r="I125" s="181"/>
      <c r="J125" s="181"/>
      <c r="K125" s="181"/>
      <c r="L125" s="181" t="str">
        <f t="shared" si="7"/>
        <v/>
      </c>
      <c r="M125" s="181"/>
      <c r="N125" s="44"/>
      <c r="O125" s="44"/>
    </row>
    <row r="126" spans="1:15" x14ac:dyDescent="0.3">
      <c r="A126" s="242"/>
      <c r="B126" s="33" t="str">
        <f>IF($B$110="СКРЫТЬ РАЗДЕЛ","СКРЫТЬ РАЗДЕЛ",IF(Опросный_лист!C82="","СКРЫТЬ СТРОКУ",Опросный_лист!D82))</f>
        <v>СКРЫТЬ РАЗДЕЛ</v>
      </c>
      <c r="C126" s="263"/>
      <c r="D126" s="259"/>
      <c r="E126" s="242"/>
      <c r="F126" s="241"/>
      <c r="G126" s="241"/>
      <c r="H126" s="181"/>
      <c r="I126" s="181"/>
      <c r="J126" s="181"/>
      <c r="K126" s="181"/>
      <c r="L126" s="181" t="str">
        <f t="shared" si="7"/>
        <v/>
      </c>
      <c r="M126" s="181"/>
      <c r="N126" s="44"/>
      <c r="O126" s="44"/>
    </row>
    <row r="127" spans="1:15" x14ac:dyDescent="0.3">
      <c r="A127" s="242"/>
      <c r="B127" s="33" t="str">
        <f>IF($B$110="СКРЫТЬ РАЗДЕЛ","СКРЫТЬ РАЗДЕЛ",IF(Опросный_лист!C83="","СКРЫТЬ СТРОКУ",Опросный_лист!D83))</f>
        <v>СКРЫТЬ РАЗДЕЛ</v>
      </c>
      <c r="C127" s="263"/>
      <c r="D127" s="259"/>
      <c r="E127" s="242"/>
      <c r="F127" s="241"/>
      <c r="G127" s="241"/>
      <c r="H127" s="181"/>
      <c r="I127" s="181"/>
      <c r="J127" s="181"/>
      <c r="K127" s="181"/>
      <c r="L127" s="181" t="str">
        <f t="shared" si="7"/>
        <v/>
      </c>
      <c r="M127" s="181"/>
      <c r="N127" s="44"/>
      <c r="O127" s="44"/>
    </row>
    <row r="128" spans="1:15" x14ac:dyDescent="0.3">
      <c r="A128" s="242"/>
      <c r="B128" s="33" t="str">
        <f>IF($B$110="СКРЫТЬ РАЗДЕЛ","СКРЫТЬ РАЗДЕЛ",IF(Опросный_лист!C84="","СКРЫТЬ СТРОКУ",Опросный_лист!D84))</f>
        <v>СКРЫТЬ РАЗДЕЛ</v>
      </c>
      <c r="C128" s="263"/>
      <c r="D128" s="259"/>
      <c r="E128" s="242"/>
      <c r="F128" s="241"/>
      <c r="G128" s="241"/>
      <c r="H128" s="181"/>
      <c r="I128" s="181"/>
      <c r="J128" s="181"/>
      <c r="K128" s="181"/>
      <c r="L128" s="181" t="str">
        <f t="shared" si="7"/>
        <v/>
      </c>
      <c r="M128" s="181"/>
      <c r="N128" s="44"/>
      <c r="O128" s="44"/>
    </row>
    <row r="129" spans="1:15" x14ac:dyDescent="0.3">
      <c r="A129" s="242"/>
      <c r="B129" s="33" t="str">
        <f>IF($B$110="СКРЫТЬ РАЗДЕЛ","СКРЫТЬ РАЗДЕЛ",IF(Опросный_лист!C85="","СКРЫТЬ СТРОКУ",Опросный_лист!D85))</f>
        <v>СКРЫТЬ РАЗДЕЛ</v>
      </c>
      <c r="C129" s="263"/>
      <c r="D129" s="259"/>
      <c r="E129" s="242"/>
      <c r="F129" s="241"/>
      <c r="G129" s="241"/>
      <c r="H129" s="181"/>
      <c r="I129" s="181"/>
      <c r="J129" s="181"/>
      <c r="K129" s="181"/>
      <c r="L129" s="181" t="str">
        <f t="shared" si="7"/>
        <v/>
      </c>
      <c r="M129" s="181"/>
      <c r="N129" s="44"/>
      <c r="O129" s="44"/>
    </row>
    <row r="130" spans="1:15" x14ac:dyDescent="0.3">
      <c r="A130" s="242"/>
      <c r="B130" s="33" t="str">
        <f>IF($B$110="СКРЫТЬ РАЗДЕЛ","СКРЫТЬ РАЗДЕЛ",IF(Опросный_лист!C86="","СКРЫТЬ СТРОКУ",Опросный_лист!D86))</f>
        <v>СКРЫТЬ РАЗДЕЛ</v>
      </c>
      <c r="C130" s="263"/>
      <c r="D130" s="259"/>
      <c r="E130" s="242"/>
      <c r="F130" s="241"/>
      <c r="G130" s="241"/>
      <c r="H130" s="181"/>
      <c r="I130" s="181"/>
      <c r="J130" s="181"/>
      <c r="K130" s="181"/>
      <c r="L130" s="181" t="str">
        <f t="shared" si="7"/>
        <v/>
      </c>
      <c r="M130" s="181"/>
      <c r="N130" s="44"/>
      <c r="O130" s="44"/>
    </row>
    <row r="131" spans="1:15" x14ac:dyDescent="0.3">
      <c r="A131" s="242"/>
      <c r="B131" s="33" t="str">
        <f>IF($B$110="СКРЫТЬ РАЗДЕЛ","СКРЫТЬ РАЗДЕЛ",IF(Опросный_лист!C87="","СКРЫТЬ СТРОКУ",Опросный_лист!D87))</f>
        <v>СКРЫТЬ РАЗДЕЛ</v>
      </c>
      <c r="C131" s="263"/>
      <c r="D131" s="259"/>
      <c r="E131" s="242"/>
      <c r="F131" s="241"/>
      <c r="G131" s="241"/>
      <c r="H131" s="181"/>
      <c r="I131" s="181"/>
      <c r="J131" s="181"/>
      <c r="K131" s="181"/>
      <c r="L131" s="181" t="str">
        <f t="shared" si="7"/>
        <v/>
      </c>
      <c r="M131" s="181"/>
      <c r="N131" s="44"/>
      <c r="O131" s="44"/>
    </row>
    <row r="132" spans="1:15" x14ac:dyDescent="0.3">
      <c r="A132" s="242"/>
      <c r="B132" s="33" t="str">
        <f>IF($B$110="СКРЫТЬ РАЗДЕЛ","СКРЫТЬ РАЗДЕЛ",IF(Опросный_лист!C88="","СКРЫТЬ СТРОКУ",Опросный_лист!D88))</f>
        <v>СКРЫТЬ РАЗДЕЛ</v>
      </c>
      <c r="C132" s="263"/>
      <c r="D132" s="259"/>
      <c r="E132" s="242"/>
      <c r="F132" s="241"/>
      <c r="G132" s="241"/>
      <c r="H132" s="181"/>
      <c r="I132" s="181"/>
      <c r="J132" s="181"/>
      <c r="K132" s="181"/>
      <c r="L132" s="181" t="str">
        <f t="shared" si="7"/>
        <v/>
      </c>
      <c r="M132" s="181"/>
      <c r="N132" s="44"/>
      <c r="O132" s="44"/>
    </row>
    <row r="133" spans="1:15" x14ac:dyDescent="0.3">
      <c r="A133" s="242"/>
      <c r="B133" s="33" t="str">
        <f>IF($B$110="СКРЫТЬ РАЗДЕЛ","СКРЫТЬ РАЗДЕЛ",IF(Опросный_лист!C89="","СКРЫТЬ СТРОКУ",Опросный_лист!D89))</f>
        <v>СКРЫТЬ РАЗДЕЛ</v>
      </c>
      <c r="C133" s="263"/>
      <c r="D133" s="259"/>
      <c r="E133" s="242"/>
      <c r="F133" s="241"/>
      <c r="G133" s="241"/>
      <c r="H133" s="181"/>
      <c r="I133" s="181"/>
      <c r="J133" s="181"/>
      <c r="K133" s="181"/>
      <c r="L133" s="181" t="str">
        <f t="shared" si="7"/>
        <v/>
      </c>
      <c r="M133" s="181"/>
      <c r="N133" s="44"/>
      <c r="O133" s="44"/>
    </row>
    <row r="134" spans="1:15" x14ac:dyDescent="0.3">
      <c r="A134" s="242"/>
      <c r="B134" s="33" t="str">
        <f>IF($B$110="СКРЫТЬ РАЗДЕЛ","СКРЫТЬ РАЗДЕЛ",IF(Опросный_лист!C90="","СКРЫТЬ СТРОКУ",Опросный_лист!D90))</f>
        <v>СКРЫТЬ РАЗДЕЛ</v>
      </c>
      <c r="C134" s="263"/>
      <c r="D134" s="259"/>
      <c r="E134" s="242"/>
      <c r="F134" s="241"/>
      <c r="G134" s="241"/>
      <c r="H134" s="181"/>
      <c r="I134" s="181"/>
      <c r="J134" s="181"/>
      <c r="K134" s="181"/>
      <c r="L134" s="181" t="str">
        <f t="shared" si="7"/>
        <v/>
      </c>
      <c r="M134" s="181"/>
      <c r="N134" s="44"/>
      <c r="O134" s="44"/>
    </row>
    <row r="135" spans="1:15" x14ac:dyDescent="0.3">
      <c r="A135" s="242"/>
      <c r="B135" s="33" t="str">
        <f>IF($B$110="СКРЫТЬ РАЗДЕЛ","СКРЫТЬ РАЗДЕЛ",IF(Опросный_лист!C91="","СКРЫТЬ СТРОКУ",Опросный_лист!D91))</f>
        <v>СКРЫТЬ РАЗДЕЛ</v>
      </c>
      <c r="C135" s="263"/>
      <c r="D135" s="259"/>
      <c r="E135" s="242"/>
      <c r="F135" s="241"/>
      <c r="G135" s="241"/>
      <c r="H135" s="181"/>
      <c r="I135" s="181"/>
      <c r="J135" s="181"/>
      <c r="K135" s="181"/>
      <c r="L135" s="181" t="str">
        <f t="shared" si="7"/>
        <v/>
      </c>
      <c r="M135" s="181"/>
      <c r="N135" s="44"/>
      <c r="O135" s="44"/>
    </row>
    <row r="136" spans="1:15" x14ac:dyDescent="0.3">
      <c r="A136" s="242"/>
      <c r="B136" s="33" t="str">
        <f>IF($B$110="СКРЫТЬ РАЗДЕЛ","СКРЫТЬ РАЗДЕЛ",IF(Опросный_лист!C92="","СКРЫТЬ СТРОКУ",Опросный_лист!D92))</f>
        <v>СКРЫТЬ РАЗДЕЛ</v>
      </c>
      <c r="C136" s="263"/>
      <c r="D136" s="259"/>
      <c r="E136" s="242"/>
      <c r="F136" s="241"/>
      <c r="G136" s="241"/>
      <c r="H136" s="181"/>
      <c r="I136" s="181"/>
      <c r="J136" s="181"/>
      <c r="K136" s="181"/>
      <c r="L136" s="181" t="str">
        <f t="shared" si="7"/>
        <v/>
      </c>
      <c r="M136" s="181"/>
      <c r="N136" s="44"/>
      <c r="O136" s="44"/>
    </row>
    <row r="137" spans="1:15" x14ac:dyDescent="0.3">
      <c r="A137" s="242"/>
      <c r="B137" s="33" t="str">
        <f>IF($B$110="СКРЫТЬ РАЗДЕЛ","СКРЫТЬ РАЗДЕЛ",IF(Опросный_лист!C93="","СКРЫТЬ СТРОКУ",Опросный_лист!D93))</f>
        <v>СКРЫТЬ РАЗДЕЛ</v>
      </c>
      <c r="C137" s="263"/>
      <c r="D137" s="259"/>
      <c r="E137" s="242"/>
      <c r="F137" s="241"/>
      <c r="G137" s="241"/>
      <c r="H137" s="181"/>
      <c r="I137" s="181"/>
      <c r="J137" s="181"/>
      <c r="K137" s="181"/>
      <c r="L137" s="181" t="str">
        <f t="shared" si="7"/>
        <v/>
      </c>
      <c r="M137" s="181"/>
      <c r="N137" s="44"/>
      <c r="O137" s="44"/>
    </row>
    <row r="138" spans="1:15" ht="24.75" customHeight="1" x14ac:dyDescent="0.3">
      <c r="A138" s="242"/>
      <c r="B138" s="33" t="str">
        <f>IF($B$110="СКРЫТЬ РАЗДЕЛ","СКРЫТЬ РАЗДЕЛ",IF(Опросный_лист!C94="","СКРЫТЬ СТРОКУ",Опросный_лист!D94))</f>
        <v>СКРЫТЬ РАЗДЕЛ</v>
      </c>
      <c r="C138" s="263"/>
      <c r="D138" s="259"/>
      <c r="E138" s="242"/>
      <c r="F138" s="241"/>
      <c r="G138" s="241"/>
      <c r="H138" s="181"/>
      <c r="I138" s="181"/>
      <c r="J138" s="181"/>
      <c r="K138" s="181"/>
      <c r="L138" s="181" t="str">
        <f t="shared" si="7"/>
        <v/>
      </c>
      <c r="M138" s="181"/>
      <c r="N138" s="44"/>
      <c r="O138" s="44"/>
    </row>
    <row r="139" spans="1:15" ht="26.25" customHeight="1" x14ac:dyDescent="0.3">
      <c r="A139" s="242"/>
      <c r="B139" s="33" t="str">
        <f>IF($B$110="СКРЫТЬ РАЗДЕЛ","СКРЫТЬ РАЗДЕЛ",IF(Опросный_лист!C95="","СКРЫТЬ СТРОКУ",Опросный_лист!D95))</f>
        <v>СКРЫТЬ РАЗДЕЛ</v>
      </c>
      <c r="C139" s="263"/>
      <c r="D139" s="259"/>
      <c r="E139" s="242"/>
      <c r="F139" s="241"/>
      <c r="G139" s="241"/>
      <c r="H139" s="181"/>
      <c r="I139" s="181"/>
      <c r="J139" s="181"/>
      <c r="K139" s="181"/>
      <c r="L139" s="181" t="str">
        <f t="shared" si="7"/>
        <v/>
      </c>
      <c r="M139" s="181"/>
      <c r="N139" s="44"/>
      <c r="O139" s="44"/>
    </row>
    <row r="140" spans="1:15" ht="24.75" customHeight="1" x14ac:dyDescent="0.3">
      <c r="A140" s="242"/>
      <c r="B140" s="33" t="str">
        <f>IF($B$110="СКРЫТЬ РАЗДЕЛ","СКРЫТЬ РАЗДЕЛ",IF(Опросный_лист!C96="","СКРЫТЬ СТРОКУ",Опросный_лист!D96))</f>
        <v>СКРЫТЬ РАЗДЕЛ</v>
      </c>
      <c r="C140" s="263"/>
      <c r="D140" s="259"/>
      <c r="E140" s="242"/>
      <c r="F140" s="241"/>
      <c r="G140" s="241"/>
      <c r="H140" s="181"/>
      <c r="I140" s="181"/>
      <c r="J140" s="181"/>
      <c r="K140" s="181"/>
      <c r="L140" s="181" t="str">
        <f t="shared" si="7"/>
        <v/>
      </c>
      <c r="M140" s="181"/>
      <c r="N140" s="44"/>
      <c r="O140" s="44"/>
    </row>
    <row r="141" spans="1:15" x14ac:dyDescent="0.3">
      <c r="A141" s="242"/>
      <c r="B141" s="33" t="str">
        <f>IF($B$110="СКРЫТЬ РАЗДЕЛ","СКРЫТЬ РАЗДЕЛ",IF(Опросный_лист!C97="","СКРЫТЬ СТРОКУ",Опросный_лист!D97))</f>
        <v>СКРЫТЬ РАЗДЕЛ</v>
      </c>
      <c r="C141" s="263"/>
      <c r="D141" s="259"/>
      <c r="E141" s="242"/>
      <c r="F141" s="241"/>
      <c r="G141" s="241"/>
      <c r="H141" s="181"/>
      <c r="I141" s="181"/>
      <c r="J141" s="181"/>
      <c r="K141" s="181"/>
      <c r="L141" s="181" t="str">
        <f t="shared" si="7"/>
        <v/>
      </c>
      <c r="M141" s="181"/>
      <c r="N141" s="44"/>
      <c r="O141" s="44"/>
    </row>
    <row r="142" spans="1:15" x14ac:dyDescent="0.3">
      <c r="A142" s="242"/>
      <c r="B142" s="33" t="str">
        <f>IF($B$110="СКРЫТЬ РАЗДЕЛ","СКРЫТЬ РАЗДЕЛ",IF(Опросный_лист!C98="","СКРЫТЬ СТРОКУ",Опросный_лист!D98))</f>
        <v>СКРЫТЬ РАЗДЕЛ</v>
      </c>
      <c r="C142" s="263"/>
      <c r="D142" s="259"/>
      <c r="E142" s="242"/>
      <c r="F142" s="241"/>
      <c r="G142" s="241"/>
      <c r="H142" s="181"/>
      <c r="I142" s="181"/>
      <c r="J142" s="181"/>
      <c r="K142" s="181"/>
      <c r="L142" s="181" t="str">
        <f t="shared" si="7"/>
        <v/>
      </c>
      <c r="M142" s="181"/>
      <c r="N142" s="44"/>
      <c r="O142" s="44"/>
    </row>
    <row r="143" spans="1:15" x14ac:dyDescent="0.3">
      <c r="A143" s="242"/>
      <c r="B143" s="33" t="str">
        <f>IF($B$110="СКРЫТЬ РАЗДЕЛ","СКРЫТЬ РАЗДЕЛ",IF(Опросный_лист!C99="","СКРЫТЬ СТРОКУ",Опросный_лист!D99))</f>
        <v>СКРЫТЬ РАЗДЕЛ</v>
      </c>
      <c r="C143" s="263"/>
      <c r="D143" s="259"/>
      <c r="E143" s="242"/>
      <c r="F143" s="241"/>
      <c r="G143" s="241"/>
      <c r="H143" s="181"/>
      <c r="I143" s="181"/>
      <c r="J143" s="181"/>
      <c r="K143" s="181"/>
      <c r="L143" s="181" t="str">
        <f t="shared" si="7"/>
        <v/>
      </c>
      <c r="M143" s="181"/>
      <c r="N143" s="44"/>
      <c r="O143" s="44"/>
    </row>
    <row r="144" spans="1:15" x14ac:dyDescent="0.3">
      <c r="A144" s="242"/>
      <c r="B144" s="33" t="str">
        <f>IF($B$110="СКРЫТЬ РАЗДЕЛ","СКРЫТЬ РАЗДЕЛ",IF(Опросный_лист!C100="","СКРЫТЬ СТРОКУ",Опросный_лист!D100))</f>
        <v>СКРЫТЬ РАЗДЕЛ</v>
      </c>
      <c r="C144" s="263"/>
      <c r="D144" s="259"/>
      <c r="E144" s="242"/>
      <c r="F144" s="241"/>
      <c r="G144" s="241"/>
      <c r="H144" s="181"/>
      <c r="I144" s="181"/>
      <c r="J144" s="181"/>
      <c r="K144" s="181"/>
      <c r="L144" s="181" t="str">
        <f t="shared" si="7"/>
        <v/>
      </c>
      <c r="M144" s="181"/>
      <c r="N144" s="44"/>
      <c r="O144" s="44"/>
    </row>
    <row r="145" spans="1:15" x14ac:dyDescent="0.3">
      <c r="A145" s="242"/>
      <c r="B145" s="33" t="str">
        <f>IF($B$110="СКРЫТЬ РАЗДЕЛ","СКРЫТЬ РАЗДЕЛ",IF(Опросный_лист!C101="","СКРЫТЬ СТРОКУ",Опросный_лист!D101))</f>
        <v>СКРЫТЬ РАЗДЕЛ</v>
      </c>
      <c r="C145" s="263"/>
      <c r="D145" s="259"/>
      <c r="E145" s="242"/>
      <c r="F145" s="241"/>
      <c r="G145" s="241"/>
      <c r="H145" s="181"/>
      <c r="I145" s="181"/>
      <c r="J145" s="181"/>
      <c r="K145" s="181"/>
      <c r="L145" s="181" t="str">
        <f t="shared" si="7"/>
        <v/>
      </c>
      <c r="M145" s="181"/>
      <c r="N145" s="44"/>
      <c r="O145" s="44"/>
    </row>
    <row r="146" spans="1:15" ht="25.5" customHeight="1" x14ac:dyDescent="0.3">
      <c r="A146" s="242"/>
      <c r="B146" s="33" t="str">
        <f>IF($B$110="СКРЫТЬ РАЗДЕЛ","СКРЫТЬ РАЗДЕЛ",IF(Опросный_лист!C102="","СКРЫТЬ СТРОКУ",Опросный_лист!D102))</f>
        <v>СКРЫТЬ РАЗДЕЛ</v>
      </c>
      <c r="C146" s="263"/>
      <c r="D146" s="259"/>
      <c r="E146" s="242"/>
      <c r="F146" s="241"/>
      <c r="G146" s="241"/>
      <c r="H146" s="181"/>
      <c r="I146" s="181"/>
      <c r="J146" s="181"/>
      <c r="K146" s="181"/>
      <c r="L146" s="181" t="str">
        <f t="shared" si="7"/>
        <v/>
      </c>
      <c r="M146" s="181"/>
      <c r="N146" s="44"/>
      <c r="O146" s="44"/>
    </row>
    <row r="147" spans="1:15" x14ac:dyDescent="0.3">
      <c r="A147" s="242"/>
      <c r="B147" s="33" t="str">
        <f>IF($B$110="СКРЫТЬ РАЗДЕЛ","СКРЫТЬ РАЗДЕЛ",IF(Опросный_лист!C103="","СКРЫТЬ СТРОКУ",Опросный_лист!D103))</f>
        <v>СКРЫТЬ РАЗДЕЛ</v>
      </c>
      <c r="C147" s="263"/>
      <c r="D147" s="259"/>
      <c r="E147" s="242"/>
      <c r="F147" s="241"/>
      <c r="G147" s="241"/>
      <c r="H147" s="181"/>
      <c r="I147" s="181"/>
      <c r="J147" s="181"/>
      <c r="K147" s="181"/>
      <c r="L147" s="181" t="str">
        <f t="shared" si="7"/>
        <v/>
      </c>
      <c r="M147" s="181"/>
      <c r="N147" s="44"/>
      <c r="O147" s="44"/>
    </row>
    <row r="148" spans="1:15" x14ac:dyDescent="0.3">
      <c r="A148" s="242"/>
      <c r="B148" s="33" t="str">
        <f>IF($B$110="СКРЫТЬ РАЗДЕЛ","СКРЫТЬ РАЗДЕЛ",IF(Опросный_лист!C104="","СКРЫТЬ СТРОКУ",Опросный_лист!D104))</f>
        <v>СКРЫТЬ РАЗДЕЛ</v>
      </c>
      <c r="C148" s="263"/>
      <c r="D148" s="259"/>
      <c r="E148" s="242"/>
      <c r="F148" s="241"/>
      <c r="G148" s="241"/>
      <c r="H148" s="181"/>
      <c r="I148" s="181"/>
      <c r="J148" s="181"/>
      <c r="K148" s="181"/>
      <c r="L148" s="181" t="str">
        <f t="shared" si="7"/>
        <v/>
      </c>
      <c r="M148" s="181"/>
      <c r="N148" s="44"/>
      <c r="O148" s="44"/>
    </row>
    <row r="149" spans="1:15" x14ac:dyDescent="0.3">
      <c r="A149" s="242"/>
      <c r="B149" s="33" t="str">
        <f>IF($B$110="СКРЫТЬ РАЗДЕЛ","СКРЫТЬ РАЗДЕЛ",IF(Опросный_лист!C105="","СКРЫТЬ СТРОКУ",Опросный_лист!D105))</f>
        <v>СКРЫТЬ РАЗДЕЛ</v>
      </c>
      <c r="C149" s="263"/>
      <c r="D149" s="259"/>
      <c r="E149" s="242"/>
      <c r="F149" s="241"/>
      <c r="G149" s="241"/>
      <c r="H149" s="181"/>
      <c r="I149" s="181"/>
      <c r="J149" s="181"/>
      <c r="K149" s="181"/>
      <c r="L149" s="181" t="str">
        <f t="shared" si="7"/>
        <v/>
      </c>
      <c r="M149" s="181"/>
      <c r="N149" s="44"/>
      <c r="O149" s="44"/>
    </row>
    <row r="150" spans="1:15" x14ac:dyDescent="0.3">
      <c r="A150" s="242"/>
      <c r="B150" s="33" t="str">
        <f>IF($B$110="СКРЫТЬ РАЗДЕЛ","СКРЫТЬ РАЗДЕЛ",IF(Опросный_лист!C106="","СКРЫТЬ СТРОКУ",Опросный_лист!D106))</f>
        <v>СКРЫТЬ РАЗДЕЛ</v>
      </c>
      <c r="C150" s="263"/>
      <c r="D150" s="259"/>
      <c r="E150" s="242"/>
      <c r="F150" s="241"/>
      <c r="G150" s="241"/>
      <c r="H150" s="181"/>
      <c r="I150" s="181"/>
      <c r="J150" s="181"/>
      <c r="K150" s="181"/>
      <c r="L150" s="181" t="str">
        <f t="shared" si="7"/>
        <v/>
      </c>
      <c r="M150" s="181"/>
      <c r="N150" s="44"/>
      <c r="O150" s="44"/>
    </row>
    <row r="151" spans="1:15" ht="26.25" customHeight="1" x14ac:dyDescent="0.3">
      <c r="A151" s="242"/>
      <c r="B151" s="34" t="str">
        <f>IF(B110="СКРЫТЬ РАЗДЕЛ","СКРЫТЬ РАЗДЕЛ",CONCATENATE("Подтверждающие документы (копии протоколов)  предоставить в отдел охраны труда ",'Ввод данных площадки'!A9,"."))</f>
        <v>СКРЫТЬ РАЗДЕЛ</v>
      </c>
      <c r="C151" s="264"/>
      <c r="D151" s="259"/>
      <c r="E151" s="242"/>
      <c r="F151" s="241"/>
      <c r="G151" s="241"/>
      <c r="H151" s="181"/>
      <c r="I151" s="181"/>
      <c r="J151" s="181"/>
      <c r="K151" s="181"/>
      <c r="L151" s="181" t="str">
        <f t="shared" si="7"/>
        <v/>
      </c>
      <c r="M151" s="181"/>
      <c r="N151" s="44"/>
      <c r="O151" s="44"/>
    </row>
    <row r="152" spans="1:15" ht="45.75" customHeight="1" x14ac:dyDescent="0.3">
      <c r="A152" s="42">
        <f>IF(B152="СКРЫТЬ СТРОКУ",A110,A110+1)</f>
        <v>7</v>
      </c>
      <c r="B152" s="31" t="str">
        <f>IF(Опросный_лист!E67="да","Сварщикам, задействованным в проведении сварочных работ на технологическом оборудовании, пройти процедуру допуска к выполнению данных работ в ЦРП Заказчика.","СКРЫТЬ СТРОКУ")</f>
        <v>СКРЫТЬ СТРОКУ</v>
      </c>
      <c r="C152" s="162" t="s">
        <v>18</v>
      </c>
      <c r="D152" s="154" t="str">
        <f>IF(Опросный_лист!E67="","","представитель ЛНКиД")</f>
        <v/>
      </c>
      <c r="E152" s="144"/>
      <c r="F152" s="31"/>
      <c r="G152" s="31"/>
      <c r="H152" s="181"/>
      <c r="I152" s="181"/>
      <c r="J152" s="181"/>
      <c r="K152" s="181"/>
      <c r="L152" s="181" t="str">
        <f>IF(B152="СКРЫТЬ СТРОКУ","",1)</f>
        <v/>
      </c>
      <c r="M152" s="181"/>
      <c r="N152" s="44"/>
      <c r="O152" s="44"/>
    </row>
    <row r="153" spans="1:15" ht="95.25" customHeight="1" x14ac:dyDescent="0.3">
      <c r="A153" s="42">
        <f>IF(B153="СКРЫТЬ СТРОКУ",A152,A152+1)</f>
        <v>7</v>
      </c>
      <c r="B153" s="31" t="str">
        <f>IF(Опросный_лист!E67="Да",H153,"СКРЫТЬ СТРОКУ")</f>
        <v>СКРЫТЬ СТРОКУ</v>
      </c>
      <c r="C153" s="162" t="s">
        <v>16</v>
      </c>
      <c r="D153" s="154" t="str">
        <f>IF(Опросный_лист!E67="","","представитель службы ОТ, ПБ и ООС")</f>
        <v/>
      </c>
      <c r="E153" s="144"/>
      <c r="F153" s="31"/>
      <c r="G153" s="31"/>
      <c r="H153" s="181" t="s">
        <v>303</v>
      </c>
      <c r="I153" s="181"/>
      <c r="J153" s="181"/>
      <c r="K153" s="181"/>
      <c r="L153" s="181" t="str">
        <f t="shared" ref="L153:L181" si="8">IF(B153="СКРЫТЬ СТРОКУ","",1)</f>
        <v/>
      </c>
      <c r="M153" s="181"/>
      <c r="N153" s="44"/>
      <c r="O153" s="44"/>
    </row>
    <row r="154" spans="1:15" ht="66" customHeight="1" x14ac:dyDescent="0.3">
      <c r="A154" s="42">
        <f>IF(B154="СКРЫТЬ СТРОКУ",A153,A153+1)</f>
        <v>7</v>
      </c>
      <c r="B154" s="31" t="str">
        <f>IF(Опросный_лист!E67="Да",H154,"СКРЫТЬ СТРОКУ")</f>
        <v>СКРЫТЬ СТРОКУ</v>
      </c>
      <c r="C154" s="162" t="s">
        <v>16</v>
      </c>
      <c r="D154" s="154" t="str">
        <f>IF(Опросный_лист!E67="","","представитель службы ОТ, ПБ и ООС")</f>
        <v/>
      </c>
      <c r="E154" s="144"/>
      <c r="F154" s="31"/>
      <c r="G154" s="31"/>
      <c r="H154" s="181" t="s">
        <v>19</v>
      </c>
      <c r="I154" s="181"/>
      <c r="J154" s="181"/>
      <c r="K154" s="181"/>
      <c r="L154" s="181" t="str">
        <f t="shared" si="8"/>
        <v/>
      </c>
      <c r="M154" s="181"/>
      <c r="N154" s="44"/>
      <c r="O154" s="44"/>
    </row>
    <row r="155" spans="1:15" ht="47.25" customHeight="1" x14ac:dyDescent="0.3">
      <c r="A155" s="42">
        <f>IF(B155="СКРЫТЬ СТРОКУ",A154,A154+1)</f>
        <v>7</v>
      </c>
      <c r="B155" s="31" t="str">
        <f>IF(Опросный_лист!C154="да, на транспорте с количеством мест более 8",H155,"СКРЫТЬ СТРОКУ")</f>
        <v>СКРЫТЬ СТРОКУ</v>
      </c>
      <c r="C155" s="162" t="s">
        <v>16</v>
      </c>
      <c r="D155" s="154" t="str">
        <f>IF(Опросный_лист!C154="да, на транспорте с количеством мест более 8",CONCATENATE(Опросный_лист!C166," ",Опросный_лист!C162),"")</f>
        <v/>
      </c>
      <c r="E155" s="144"/>
      <c r="F155" s="31"/>
      <c r="G155" s="31"/>
      <c r="H155" s="181" t="s">
        <v>596</v>
      </c>
      <c r="I155" s="181"/>
      <c r="J155" s="181"/>
      <c r="K155" s="181"/>
      <c r="L155" s="181" t="str">
        <f t="shared" si="8"/>
        <v/>
      </c>
      <c r="M155" s="181"/>
      <c r="N155" s="44"/>
      <c r="O155" s="44"/>
    </row>
    <row r="156" spans="1:15" x14ac:dyDescent="0.3">
      <c r="A156" s="42">
        <f>IF(B156="СКРЫТЬ СТРОКУ",A155,A155+1)</f>
        <v>7</v>
      </c>
      <c r="B156" s="142" t="str">
        <f>IF(Опросный_лист!C59="да",H156,"СКРЫТЬ СТРОКУ")</f>
        <v>СКРЫТЬ СТРОКУ</v>
      </c>
      <c r="C156" s="162" t="s">
        <v>12</v>
      </c>
      <c r="D156" s="154" t="str">
        <f>IF(Опросный_лист!C59="да",Опросный_лист!C175,"")</f>
        <v/>
      </c>
      <c r="E156" s="144"/>
      <c r="F156" s="31"/>
      <c r="G156" s="31"/>
      <c r="H156" s="174" t="s">
        <v>20</v>
      </c>
      <c r="I156" s="181"/>
      <c r="J156" s="181"/>
      <c r="K156" s="181"/>
      <c r="L156" s="181" t="str">
        <f t="shared" si="8"/>
        <v/>
      </c>
      <c r="M156" s="181"/>
      <c r="N156" s="44"/>
      <c r="O156" s="44"/>
    </row>
    <row r="157" spans="1:15" ht="18.75" customHeight="1" x14ac:dyDescent="0.3">
      <c r="A157" s="242">
        <f>IF(B157="СКРЫТЬ СТРОКУ",A156,A156+1)</f>
        <v>7</v>
      </c>
      <c r="B157" s="266" t="str">
        <f>IF(Опросный_лист!C37="да",H157,"СКРЫТЬ СТРОКУ")</f>
        <v>СКРЫТЬ СТРОКУ</v>
      </c>
      <c r="C157" s="243" t="s">
        <v>16</v>
      </c>
      <c r="D157" s="254" t="str">
        <f>IF(Опросный_лист!C37="да","начальник подразделения согласно п.2","")</f>
        <v/>
      </c>
      <c r="E157" s="242"/>
      <c r="F157" s="241"/>
      <c r="G157" s="241"/>
      <c r="H157" s="181" t="s">
        <v>21</v>
      </c>
      <c r="I157" s="181"/>
      <c r="J157" s="181"/>
      <c r="K157" s="181"/>
      <c r="L157" s="181" t="str">
        <f t="shared" si="8"/>
        <v/>
      </c>
      <c r="M157" s="181"/>
      <c r="N157" s="44"/>
      <c r="O157" s="44"/>
    </row>
    <row r="158" spans="1:15" ht="17.25" customHeight="1" x14ac:dyDescent="0.3">
      <c r="A158" s="242"/>
      <c r="B158" s="267"/>
      <c r="C158" s="243"/>
      <c r="D158" s="255"/>
      <c r="E158" s="242"/>
      <c r="F158" s="241"/>
      <c r="G158" s="241"/>
      <c r="H158" s="181"/>
      <c r="I158" s="181"/>
      <c r="J158" s="181"/>
      <c r="K158" s="181"/>
      <c r="L158" s="181" t="str">
        <f>IF(B157="СКРЫТЬ СТРОКУ","",1)</f>
        <v/>
      </c>
      <c r="M158" s="181"/>
      <c r="N158" s="44"/>
      <c r="O158" s="44"/>
    </row>
    <row r="159" spans="1:15" ht="14.25" customHeight="1" x14ac:dyDescent="0.3">
      <c r="A159" s="242">
        <f>IF(B159="СКРЫТЬ СТРОКУ",A157,A157+1)</f>
        <v>7</v>
      </c>
      <c r="B159" s="241" t="str">
        <f>IF(OR(Опросный_лист!C63="да",Опросный_лист!C65="да",Опросный_лист!E67="да"),"Пройти пожарный инструктаж и сдать зачеты по пожарному техническому минимуму","СКРЫТЬ СТРОКУ")</f>
        <v>СКРЫТЬ СТРОКУ</v>
      </c>
      <c r="C159" s="243" t="s">
        <v>12</v>
      </c>
      <c r="D159" s="254" t="str">
        <f>IF(OR(Опросный_лист!C63="да",Опросный_лист!C65="да",Опросный_лист!E67="да"),CONCATENATE("Представитель"," ",'Ввод данных площадки'!I9),"")</f>
        <v/>
      </c>
      <c r="E159" s="242"/>
      <c r="F159" s="241"/>
      <c r="G159" s="241"/>
      <c r="H159" s="181"/>
      <c r="I159" s="181"/>
      <c r="J159" s="181"/>
      <c r="K159" s="181"/>
      <c r="L159" s="181" t="str">
        <f t="shared" si="8"/>
        <v/>
      </c>
      <c r="M159" s="181"/>
      <c r="N159" s="44"/>
      <c r="O159" s="44"/>
    </row>
    <row r="160" spans="1:15" x14ac:dyDescent="0.3">
      <c r="A160" s="242"/>
      <c r="B160" s="241"/>
      <c r="C160" s="243"/>
      <c r="D160" s="255"/>
      <c r="E160" s="242"/>
      <c r="F160" s="241"/>
      <c r="G160" s="241"/>
      <c r="H160" s="181"/>
      <c r="I160" s="181"/>
      <c r="J160" s="181"/>
      <c r="K160" s="181"/>
      <c r="L160" s="181" t="str">
        <f>IF(B159="СКРЫТЬ СТРОКУ","",1)</f>
        <v/>
      </c>
      <c r="M160" s="181"/>
      <c r="N160" s="44"/>
      <c r="O160" s="44"/>
    </row>
    <row r="161" spans="1:15" ht="25.5" customHeight="1" x14ac:dyDescent="0.3">
      <c r="A161" s="242">
        <f>IF(B161="СКРЫТЬ СТРОКУ",A159,A159+1)</f>
        <v>7</v>
      </c>
      <c r="B161" s="266" t="str">
        <f>IF(Опросный_лист!C42="да",H161,"СКРЫТЬ СТРОКУ")</f>
        <v>СКРЫТЬ СТРОКУ</v>
      </c>
      <c r="C161" s="243" t="s">
        <v>12</v>
      </c>
      <c r="D161" s="254" t="str">
        <f>IF(Опросный_лист!C42="да","начальник подразделения согласно п.2","")</f>
        <v/>
      </c>
      <c r="E161" s="242"/>
      <c r="F161" s="241"/>
      <c r="G161" s="241"/>
      <c r="H161" s="181" t="str">
        <f>CONCATENATE("Оформить наряд-допуск на проведение ремонтных работ согласно ",'Ввод данных площадки'!A50,"."," Ответственный за оформление наряда-допуска на проведение ремонтных работ – начальник подразделения, в соответствии с п.2 настоящего акта-допуска.")</f>
        <v>Оформить наряд-допуск на проведение ремонтных работ согласно СР/1.1.01 Инструкция по безопасному ведению газоопасных, огневых и ремонтных работ (ред. 3.0). Ответственный за оформление наряда-допуска на проведение ремонтных работ – начальник подразделения, в соответствии с п.2 настоящего акта-допуска.</v>
      </c>
      <c r="I161" s="181"/>
      <c r="J161" s="181"/>
      <c r="K161" s="181"/>
      <c r="L161" s="181" t="str">
        <f t="shared" si="8"/>
        <v/>
      </c>
      <c r="M161" s="181"/>
      <c r="N161" s="44"/>
      <c r="O161" s="44"/>
    </row>
    <row r="162" spans="1:15" ht="36" customHeight="1" x14ac:dyDescent="0.3">
      <c r="A162" s="242"/>
      <c r="B162" s="267"/>
      <c r="C162" s="243"/>
      <c r="D162" s="255"/>
      <c r="E162" s="242"/>
      <c r="F162" s="241"/>
      <c r="G162" s="241"/>
      <c r="H162" s="181"/>
      <c r="I162" s="181"/>
      <c r="J162" s="181"/>
      <c r="K162" s="181"/>
      <c r="L162" s="181" t="str">
        <f>IF(B161="СКРЫТЬ СТРОКУ","",1)</f>
        <v/>
      </c>
      <c r="M162" s="181"/>
      <c r="N162" s="44"/>
      <c r="O162" s="44"/>
    </row>
    <row r="163" spans="1:15" ht="50.25" customHeight="1" x14ac:dyDescent="0.3">
      <c r="A163" s="42">
        <f>IF(B163="СКРЫТЬ СТРОКУ",A161,A161+1)</f>
        <v>7</v>
      </c>
      <c r="B163" s="31" t="str">
        <f>IF(OR(Опросный_лист!C38="да",Опросный_лист!C39="да",Опросный_лист!C40="да",Опросный_лист!C41="да"),H163,"СКРЫТЬ СТРОКУ")</f>
        <v>СКРЫТЬ СТРОКУ</v>
      </c>
      <c r="C163" s="162" t="s">
        <v>12</v>
      </c>
      <c r="D163" s="154" t="str">
        <f>IF(OR(Опросный_лист!C38="да",Опросный_лист!C39="да",Опросный_лист!C40="да",Опросный_лист!C41="да"),CONCATENATE(Опросный_лист!C166," ",Опросный_лист!C162),"")</f>
        <v/>
      </c>
      <c r="E163" s="144"/>
      <c r="F163" s="31"/>
      <c r="G163" s="31"/>
      <c r="H163" s="181" t="s">
        <v>304</v>
      </c>
      <c r="I163" s="181"/>
      <c r="J163" s="181"/>
      <c r="K163" s="181"/>
      <c r="L163" s="181" t="str">
        <f t="shared" si="8"/>
        <v/>
      </c>
      <c r="M163" s="181"/>
      <c r="N163" s="44"/>
      <c r="O163" s="44"/>
    </row>
    <row r="164" spans="1:15" ht="50.25" customHeight="1" x14ac:dyDescent="0.3">
      <c r="A164" s="97">
        <f>IF(B164="СКРЫТЬ СТРОКУ",A163,A163+1)</f>
        <v>7</v>
      </c>
      <c r="B164" s="96" t="str">
        <f>IF(Опросный_лист!C151="да",H164,"СКРЫТЬ СТРОКУ")</f>
        <v>СКРЫТЬ СТРОКУ</v>
      </c>
      <c r="C164" s="162"/>
      <c r="D164" s="150" t="str">
        <f>IF(Опросный_лист!C151="да",CONCATENATE(Опросный_лист!C166," ",Опросный_лист!C162),"")</f>
        <v/>
      </c>
      <c r="E164" s="144"/>
      <c r="F164" s="96"/>
      <c r="G164" s="96"/>
      <c r="H164" s="181" t="s">
        <v>305</v>
      </c>
      <c r="I164" s="181"/>
      <c r="J164" s="181"/>
      <c r="K164" s="181"/>
      <c r="L164" s="181" t="str">
        <f t="shared" si="8"/>
        <v/>
      </c>
      <c r="M164" s="181"/>
      <c r="N164" s="44"/>
      <c r="O164" s="44"/>
    </row>
    <row r="165" spans="1:15" ht="50.25" customHeight="1" x14ac:dyDescent="0.3">
      <c r="A165" s="97">
        <f>IF(B165="СКРЫТЬ СТРОКУ",A164,A164+1)</f>
        <v>7</v>
      </c>
      <c r="B165" s="96" t="str">
        <f>IF(Опросный_лист!C155="да",H165,"СКРЫТЬ СТРОКУ")</f>
        <v>СКРЫТЬ СТРОКУ</v>
      </c>
      <c r="C165" s="162"/>
      <c r="D165" s="150" t="str">
        <f>IF(Опросный_лист!C155="да",CONCATENATE(Опросный_лист!C166," ",Опросный_лист!C162),"")</f>
        <v/>
      </c>
      <c r="E165" s="144"/>
      <c r="F165" s="96"/>
      <c r="G165" s="96"/>
      <c r="H165" s="181" t="s">
        <v>306</v>
      </c>
      <c r="I165" s="181"/>
      <c r="J165" s="181"/>
      <c r="K165" s="181"/>
      <c r="L165" s="181" t="str">
        <f t="shared" si="8"/>
        <v/>
      </c>
      <c r="M165" s="181"/>
      <c r="N165" s="44"/>
      <c r="O165" s="44"/>
    </row>
    <row r="166" spans="1:15" ht="24.75" customHeight="1" x14ac:dyDescent="0.3">
      <c r="A166" s="242">
        <f>IF(B166="СКРЫТЬ СТРОКУ",A163,A163+1)</f>
        <v>7</v>
      </c>
      <c r="B166" s="241" t="str">
        <f>IF(Опросный_лист!C108="Да",H166,"СКРЫТЬ СТРОКУ")</f>
        <v>СКРЫТЬ СТРОКУ</v>
      </c>
      <c r="C166" s="243" t="s">
        <v>22</v>
      </c>
      <c r="D166" s="254" t="str">
        <f>IF(Опросный_лист!C108="Да",CONCATENATE("Представитель"," ",'Ввод данных площадки'!I9),"")</f>
        <v/>
      </c>
      <c r="E166" s="242"/>
      <c r="F166" s="241"/>
      <c r="G166" s="241"/>
      <c r="H166" s="181" t="s">
        <v>307</v>
      </c>
      <c r="I166" s="181"/>
      <c r="J166" s="181"/>
      <c r="K166" s="181"/>
      <c r="L166" s="181" t="str">
        <f t="shared" si="8"/>
        <v/>
      </c>
      <c r="M166" s="181"/>
      <c r="N166" s="44"/>
      <c r="O166" s="44"/>
    </row>
    <row r="167" spans="1:15" ht="24.75" customHeight="1" x14ac:dyDescent="0.3">
      <c r="A167" s="242"/>
      <c r="B167" s="241"/>
      <c r="C167" s="243"/>
      <c r="D167" s="255"/>
      <c r="E167" s="242"/>
      <c r="F167" s="241"/>
      <c r="G167" s="241"/>
      <c r="H167" s="181"/>
      <c r="I167" s="181"/>
      <c r="J167" s="181"/>
      <c r="K167" s="181"/>
      <c r="L167" s="181" t="str">
        <f>IF(B166="СКРЫТЬ СТРОКУ","",1)</f>
        <v/>
      </c>
      <c r="M167" s="181"/>
      <c r="N167" s="44"/>
      <c r="O167" s="44"/>
    </row>
    <row r="168" spans="1:15" ht="35.25" customHeight="1" x14ac:dyDescent="0.3">
      <c r="A168" s="242">
        <f>IF(B168="СКРЫТЬ СТРОКУ",A166,A166+1)</f>
        <v>7</v>
      </c>
      <c r="B168" s="241" t="str">
        <f>IF(Опросный_лист!C108="Да",H168,"СКРЫТЬ СТРОКУ")</f>
        <v>СКРЫТЬ СТРОКУ</v>
      </c>
      <c r="C168" s="243" t="s">
        <v>22</v>
      </c>
      <c r="D168" s="254" t="str">
        <f>IF(Опросный_лист!C108="Да",CONCATENATE("Представитель"," ",'Ввод данных площадки'!I9),"")</f>
        <v/>
      </c>
      <c r="E168" s="242"/>
      <c r="F168" s="241"/>
      <c r="G168" s="241"/>
      <c r="H168" s="181" t="s">
        <v>718</v>
      </c>
      <c r="I168" s="181"/>
      <c r="J168" s="181"/>
      <c r="K168" s="181"/>
      <c r="L168" s="181" t="str">
        <f t="shared" si="8"/>
        <v/>
      </c>
      <c r="M168" s="181"/>
      <c r="N168" s="44"/>
      <c r="O168" s="44"/>
    </row>
    <row r="169" spans="1:15" ht="36.75" customHeight="1" x14ac:dyDescent="0.3">
      <c r="A169" s="242"/>
      <c r="B169" s="241"/>
      <c r="C169" s="243"/>
      <c r="D169" s="255"/>
      <c r="E169" s="242"/>
      <c r="F169" s="241"/>
      <c r="G169" s="241"/>
      <c r="H169" s="181"/>
      <c r="I169" s="181"/>
      <c r="J169" s="181"/>
      <c r="K169" s="181"/>
      <c r="L169" s="181" t="str">
        <f>IF(B168="СКРЫТЬ СТРОКУ","",1)</f>
        <v/>
      </c>
      <c r="M169" s="181"/>
      <c r="N169" s="44"/>
      <c r="O169" s="44"/>
    </row>
    <row r="170" spans="1:15" ht="18.75" customHeight="1" x14ac:dyDescent="0.3">
      <c r="A170" s="242">
        <f>IF(B170="СКРЫТЬ СТРОКУ",A168,A168+1)</f>
        <v>7</v>
      </c>
      <c r="B170" s="241" t="str">
        <f>IF(OR(Опросный_лист!C61="Да",Опросный_лист!C62="Да"),H170,"СКРЫТЬ СТРОКУ")</f>
        <v>СКРЫТЬ СТРОКУ</v>
      </c>
      <c r="C170" s="243" t="s">
        <v>23</v>
      </c>
      <c r="D170" s="254" t="str">
        <f>IF(OR(Опросный_лист!C61="Да",Опросный_лист!C62="Да"),"начальник подразделения согласно п.2","")</f>
        <v/>
      </c>
      <c r="E170" s="242"/>
      <c r="F170" s="241"/>
      <c r="G170" s="241"/>
      <c r="H170" s="181" t="s">
        <v>597</v>
      </c>
      <c r="I170" s="181"/>
      <c r="J170" s="181"/>
      <c r="K170" s="181"/>
      <c r="L170" s="181" t="str">
        <f t="shared" si="8"/>
        <v/>
      </c>
      <c r="M170" s="181"/>
      <c r="N170" s="44"/>
      <c r="O170" s="44"/>
    </row>
    <row r="171" spans="1:15" ht="18" customHeight="1" x14ac:dyDescent="0.3">
      <c r="A171" s="242"/>
      <c r="B171" s="241"/>
      <c r="C171" s="243"/>
      <c r="D171" s="255"/>
      <c r="E171" s="242"/>
      <c r="F171" s="241"/>
      <c r="G171" s="241"/>
      <c r="H171" s="181"/>
      <c r="I171" s="181"/>
      <c r="J171" s="181"/>
      <c r="K171" s="181"/>
      <c r="L171" s="181" t="str">
        <f>IF(B170="СКРЫТЬ СТРОКУ","",1)</f>
        <v/>
      </c>
      <c r="M171" s="181"/>
      <c r="N171" s="44"/>
      <c r="O171" s="44"/>
    </row>
    <row r="172" spans="1:15" x14ac:dyDescent="0.3">
      <c r="A172" s="42">
        <f>IF(B172="СКРЫТЬ СТРОКУ",A170,A170+1)</f>
        <v>7</v>
      </c>
      <c r="B172" s="142" t="str">
        <f>IF(Опросный_лист!C60="Да",H172,"СКРЫТЬ СТРОКУ")</f>
        <v>СКРЫТЬ СТРОКУ</v>
      </c>
      <c r="C172" s="162" t="s">
        <v>23</v>
      </c>
      <c r="D172" s="154" t="str">
        <f>IF(Опросный_лист!C60="Да","начальник подразделения согласно п.2","")</f>
        <v/>
      </c>
      <c r="E172" s="144"/>
      <c r="F172" s="31"/>
      <c r="G172" s="31"/>
      <c r="H172" s="174" t="s">
        <v>619</v>
      </c>
      <c r="I172" s="181"/>
      <c r="J172" s="181"/>
      <c r="K172" s="181"/>
      <c r="L172" s="181" t="str">
        <f t="shared" si="8"/>
        <v/>
      </c>
      <c r="M172" s="181"/>
      <c r="N172" s="44"/>
      <c r="O172" s="44"/>
    </row>
    <row r="173" spans="1:15" x14ac:dyDescent="0.3">
      <c r="A173" s="42">
        <f t="shared" ref="A173:A178" si="9">IF(B173="СКРЫТЬ СТРОКУ",A172,A172+1)</f>
        <v>7</v>
      </c>
      <c r="B173" s="142" t="str">
        <f>IF(OR(Опросный_лист!C63="да",Опросный_лист!C65="да",Опросный_лист!E67="да"),H173,"СКРЫТЬ СТРОКУ")</f>
        <v>СКРЫТЬ СТРОКУ</v>
      </c>
      <c r="C173" s="162" t="s">
        <v>23</v>
      </c>
      <c r="D173" s="154" t="str">
        <f>IF(OR(Опросный_лист!C63="да",Опросный_лист!C65="да",Опросный_лист!E67="да"),"начальник подразделения согласно п.2","")</f>
        <v/>
      </c>
      <c r="E173" s="144"/>
      <c r="F173" s="31"/>
      <c r="G173" s="31"/>
      <c r="H173" s="174" t="s">
        <v>613</v>
      </c>
      <c r="I173" s="181"/>
      <c r="J173" s="181"/>
      <c r="K173" s="181"/>
      <c r="L173" s="181" t="str">
        <f t="shared" si="8"/>
        <v/>
      </c>
      <c r="M173" s="181"/>
      <c r="N173" s="44"/>
      <c r="O173" s="44"/>
    </row>
    <row r="174" spans="1:15" x14ac:dyDescent="0.3">
      <c r="A174" s="42">
        <f t="shared" si="9"/>
        <v>7</v>
      </c>
      <c r="B174" s="142" t="str">
        <f>IF(Опросный_лист!C37="Да",H174,"СКРЫТЬ СТРОКУ")</f>
        <v>СКРЫТЬ СТРОКУ</v>
      </c>
      <c r="C174" s="162" t="s">
        <v>23</v>
      </c>
      <c r="D174" s="154" t="str">
        <f>IF(Опросный_лист!C37="Да",Опросный_лист!C175,"")</f>
        <v/>
      </c>
      <c r="E174" s="144"/>
      <c r="F174" s="31"/>
      <c r="G174" s="31"/>
      <c r="H174" s="174" t="s">
        <v>24</v>
      </c>
      <c r="I174" s="181"/>
      <c r="J174" s="181"/>
      <c r="K174" s="181"/>
      <c r="L174" s="181" t="str">
        <f t="shared" si="8"/>
        <v/>
      </c>
      <c r="M174" s="181"/>
      <c r="N174" s="44"/>
      <c r="O174" s="44"/>
    </row>
    <row r="175" spans="1:15" ht="40.5" customHeight="1" x14ac:dyDescent="0.3">
      <c r="A175" s="42">
        <f t="shared" si="9"/>
        <v>7</v>
      </c>
      <c r="B175" s="142" t="str">
        <f>IF(Опросный_лист!C37="Да",H175,"СКРЫТЬ СТРОКУ")</f>
        <v>СКРЫТЬ СТРОКУ</v>
      </c>
      <c r="C175" s="162" t="s">
        <v>23</v>
      </c>
      <c r="D175" s="154" t="str">
        <f>IF(Опросный_лист!C37="Да",Опросный_лист!C175,"")</f>
        <v/>
      </c>
      <c r="E175" s="144"/>
      <c r="F175" s="31"/>
      <c r="G175" s="31"/>
      <c r="H175" s="174" t="s">
        <v>25</v>
      </c>
      <c r="I175" s="181"/>
      <c r="J175" s="181"/>
      <c r="K175" s="181"/>
      <c r="L175" s="181" t="str">
        <f t="shared" si="8"/>
        <v/>
      </c>
      <c r="M175" s="181"/>
      <c r="N175" s="44"/>
      <c r="O175" s="44"/>
    </row>
    <row r="176" spans="1:15" ht="39" customHeight="1" x14ac:dyDescent="0.3">
      <c r="A176" s="42">
        <f t="shared" si="9"/>
        <v>7</v>
      </c>
      <c r="B176" s="142" t="str">
        <f>IF(OR(Опросный_лист!C63="да",Опросный_лист!C65="да",Опросный_лист!E67="да"),H176,"СКРЫТЬ СТРОКУ")</f>
        <v>СКРЫТЬ СТРОКУ</v>
      </c>
      <c r="C176" s="162" t="s">
        <v>23</v>
      </c>
      <c r="D176" s="154" t="str">
        <f>IF(OR(Опросный_лист!C63="да",Опросный_лист!C65="да",Опросный_лист!E67="да"),"начальник подразделения согласно п.2","")</f>
        <v/>
      </c>
      <c r="E176" s="144"/>
      <c r="F176" s="31"/>
      <c r="G176" s="31"/>
      <c r="H176" s="174" t="s">
        <v>612</v>
      </c>
      <c r="I176" s="181"/>
      <c r="J176" s="181"/>
      <c r="K176" s="181"/>
      <c r="L176" s="181" t="str">
        <f t="shared" si="8"/>
        <v/>
      </c>
      <c r="M176" s="181"/>
      <c r="N176" s="44"/>
      <c r="O176" s="44"/>
    </row>
    <row r="177" spans="1:15" ht="24" x14ac:dyDescent="0.3">
      <c r="A177" s="42">
        <f t="shared" si="9"/>
        <v>8</v>
      </c>
      <c r="B177" s="31" t="str">
        <f>IF(OR(Опросный_лист!C61="Да",Опросный_лист!C62="Да"),CONCATENATE(H177,I177),H177)</f>
        <v>При возникновении аварийного положения выводить людей в безопасную зону</v>
      </c>
      <c r="C177" s="162" t="s">
        <v>23</v>
      </c>
      <c r="D177" s="154">
        <f>Опросный_лист!C175</f>
        <v>0</v>
      </c>
      <c r="E177" s="144"/>
      <c r="F177" s="31"/>
      <c r="G177" s="31"/>
      <c r="H177" s="174" t="s">
        <v>615</v>
      </c>
      <c r="I177" s="174" t="s">
        <v>614</v>
      </c>
      <c r="J177" s="181"/>
      <c r="K177" s="181"/>
      <c r="L177" s="181">
        <f t="shared" si="8"/>
        <v>1</v>
      </c>
      <c r="M177" s="181"/>
      <c r="N177" s="44"/>
      <c r="O177" s="44"/>
    </row>
    <row r="178" spans="1:15" ht="15.75" customHeight="1" x14ac:dyDescent="0.3">
      <c r="A178" s="242">
        <f t="shared" si="9"/>
        <v>9</v>
      </c>
      <c r="B178" s="260" t="s">
        <v>26</v>
      </c>
      <c r="C178" s="243" t="s">
        <v>23</v>
      </c>
      <c r="D178" s="254">
        <f>Опросный_лист!C175</f>
        <v>0</v>
      </c>
      <c r="E178" s="242"/>
      <c r="F178" s="241"/>
      <c r="G178" s="241"/>
      <c r="H178" s="181"/>
      <c r="I178" s="181"/>
      <c r="J178" s="181"/>
      <c r="K178" s="181"/>
      <c r="L178" s="181">
        <f t="shared" si="8"/>
        <v>1</v>
      </c>
      <c r="M178" s="181"/>
      <c r="N178" s="44"/>
      <c r="O178" s="44"/>
    </row>
    <row r="179" spans="1:15" ht="18" customHeight="1" x14ac:dyDescent="0.3">
      <c r="A179" s="242"/>
      <c r="B179" s="261"/>
      <c r="C179" s="243"/>
      <c r="D179" s="255"/>
      <c r="E179" s="242"/>
      <c r="F179" s="241"/>
      <c r="G179" s="241"/>
      <c r="H179" s="181"/>
      <c r="I179" s="181"/>
      <c r="J179" s="181"/>
      <c r="K179" s="181"/>
      <c r="L179" s="181">
        <f t="shared" si="8"/>
        <v>1</v>
      </c>
      <c r="M179" s="181"/>
      <c r="N179" s="44"/>
      <c r="O179" s="44"/>
    </row>
    <row r="180" spans="1:15" ht="36" x14ac:dyDescent="0.3">
      <c r="A180" s="42">
        <f>IF(B180="СКРЫТЬ СТРОКУ",A178,A178+1)</f>
        <v>10</v>
      </c>
      <c r="B180" s="31" t="str">
        <f>CONCATENATE("Немедленно прекращать все виды работ и выводить людей по первому требованию технологического персонала цеха, представителей службы ОТ, ПБ и Э, аварийных и других служб ",'Ввод данных площадки'!A9,".")</f>
        <v>Немедленно прекращать все виды работ и выводить людей по первому требованию технологического персонала цеха, представителей службы ОТ, ПБ и Э, аварийных и других служб АО «ПОЛИЭФ».</v>
      </c>
      <c r="C180" s="162" t="s">
        <v>23</v>
      </c>
      <c r="D180" s="154">
        <f>Опросный_лист!C175</f>
        <v>0</v>
      </c>
      <c r="E180" s="144"/>
      <c r="F180" s="31"/>
      <c r="G180" s="31"/>
      <c r="H180" s="181"/>
      <c r="I180" s="181"/>
      <c r="J180" s="181"/>
      <c r="K180" s="181"/>
      <c r="L180" s="181">
        <f t="shared" si="8"/>
        <v>1</v>
      </c>
      <c r="M180" s="181"/>
      <c r="N180" s="44"/>
      <c r="O180" s="44"/>
    </row>
    <row r="181" spans="1:15" ht="74.25" customHeight="1" x14ac:dyDescent="0.3">
      <c r="A181" s="42">
        <f>IF(B181="СКРЫТЬ СТРОКУ",A180,A180+1)</f>
        <v>10</v>
      </c>
      <c r="B181" s="31" t="str">
        <f>IF(Опросный_лист!C111="Да",H181,"СКРЫТЬ СТРОКУ")</f>
        <v>СКРЫТЬ СТРОКУ</v>
      </c>
      <c r="C181" s="162" t="s">
        <v>23</v>
      </c>
      <c r="D181" s="154">
        <f>Опросный_лист!C175</f>
        <v>0</v>
      </c>
      <c r="E181" s="144"/>
      <c r="F181" s="31"/>
      <c r="G181" s="31"/>
      <c r="H181" s="181" t="str">
        <f>CONCATENATE("Соблюдать правила работы на высоте согласно СНиП 12-03-2001 «Безопасность труда в строительстве. Часть 1. Общие требования» и локального нормативного акта ",'Ввод данных площадки'!A51,". При монтаже лесов высотой более 4 м. предоставить Акт приемки лесов в отдел охраны труда.")</f>
        <v>Соблюдать правила работы на высоте согласно СНиП 12-03-2001 «Безопасность труда в строительстве. Часть 1. Общие требования» и локального нормативного акта СТП ПФ/04-07-03/МУ10 "Методические указания по организации безопасного выполнения работ на высоте". При монтаже лесов высотой более 4 м. предоставить Акт приемки лесов в отдел охраны труда.</v>
      </c>
      <c r="I181" s="181"/>
      <c r="J181" s="181"/>
      <c r="K181" s="181"/>
      <c r="L181" s="181" t="str">
        <f t="shared" si="8"/>
        <v/>
      </c>
      <c r="M181" s="181"/>
      <c r="N181" s="44"/>
      <c r="O181" s="44"/>
    </row>
    <row r="182" spans="1:15" ht="144" customHeight="1" x14ac:dyDescent="0.3">
      <c r="A182" s="242">
        <f>IF(B182="СКРЫТЬ СТРОКУ",A181,A181+1)</f>
        <v>11</v>
      </c>
      <c r="B182" s="32" t="str">
        <f>CONCATENATE(H182,I182,J182,K182)</f>
        <v xml:space="preserve">Подрядчик самостоятельно и за свой счет обеспечивает всех работников, которые будут непосредственно осуществлять работы или находиться на месте проведения работ на территории Заказчика, сертифицированной специальной одеждой, спецобувью (не способных накапливать заряды статического электричества), защитными очками, защитными касками, средствами защиты рук, фильтрующими противогазами с коробкой ДОТ, респираторами, противошумными наушниками или берушами, необходимыми для предотвращения или уменьшения воздействия опасных и вредных производственных факторов, и соответствующими требованиям Заказчика: </v>
      </c>
      <c r="C182" s="243" t="s">
        <v>23</v>
      </c>
      <c r="D182" s="259">
        <f>Опросный_лист!C175</f>
        <v>0</v>
      </c>
      <c r="E182" s="242"/>
      <c r="F182" s="241"/>
      <c r="G182" s="241"/>
      <c r="H182" s="182" t="s">
        <v>620</v>
      </c>
      <c r="I182" s="182" t="str">
        <f>IF(Опросный_лист!C110="да"," изолирующими шланговыми противогазами (ПШ-1, ПШ-2, ШДА), ","")</f>
        <v/>
      </c>
      <c r="J182" s="182" t="str">
        <f>IF(OR(Опросный_лист!C111="да",Опросный_лист!C112="да")," сертифицированными средствами индивидуальной защиты от падения с высоты, ","")</f>
        <v/>
      </c>
      <c r="K182" s="182" t="s">
        <v>621</v>
      </c>
      <c r="L182" s="181">
        <f t="shared" ref="L182:L189" si="10">IF(B182="СКРЫТЬ СТРОКУ","",1)</f>
        <v>1</v>
      </c>
      <c r="M182" s="181"/>
      <c r="N182" s="44"/>
      <c r="O182" s="44"/>
    </row>
    <row r="183" spans="1:15" ht="36" x14ac:dyDescent="0.3">
      <c r="A183" s="242"/>
      <c r="B183" s="34" t="s">
        <v>27</v>
      </c>
      <c r="C183" s="243"/>
      <c r="D183" s="259"/>
      <c r="E183" s="242"/>
      <c r="F183" s="241"/>
      <c r="G183" s="241"/>
      <c r="H183" s="181"/>
      <c r="I183" s="181"/>
      <c r="J183" s="181"/>
      <c r="K183" s="181"/>
      <c r="L183" s="181">
        <f t="shared" si="10"/>
        <v>1</v>
      </c>
      <c r="M183" s="181"/>
      <c r="N183" s="44"/>
      <c r="O183" s="44"/>
    </row>
    <row r="184" spans="1:15" ht="26.25" customHeight="1" x14ac:dyDescent="0.3">
      <c r="A184" s="42">
        <f>IF(B184="СКРЫТЬ СТРОКУ",A182,A182+1)</f>
        <v>11</v>
      </c>
      <c r="B184" s="142" t="str">
        <f>IF(Опросный_лист!C37="Да",H184,"СКРЫТЬ СТРОКУ")</f>
        <v>СКРЫТЬ СТРОКУ</v>
      </c>
      <c r="C184" s="162" t="s">
        <v>23</v>
      </c>
      <c r="D184" s="154">
        <f>Опросный_лист!C175</f>
        <v>0</v>
      </c>
      <c r="E184" s="144"/>
      <c r="F184" s="31"/>
      <c r="G184" s="31"/>
      <c r="H184" s="181" t="s">
        <v>28</v>
      </c>
      <c r="I184" s="181"/>
      <c r="J184" s="181"/>
      <c r="K184" s="181"/>
      <c r="L184" s="181" t="str">
        <f t="shared" si="10"/>
        <v/>
      </c>
      <c r="M184" s="181"/>
      <c r="N184" s="44"/>
      <c r="O184" s="44"/>
    </row>
    <row r="185" spans="1:15" ht="53.25" customHeight="1" x14ac:dyDescent="0.3">
      <c r="A185" s="42">
        <f>IF(B185="СКРЫТЬ СТРОКУ",A184,A184+1)</f>
        <v>11</v>
      </c>
      <c r="B185" s="31" t="str">
        <f>IF(Опросный_лист!C114="Да",H185,"СКРЫТЬ СТРОКУ")</f>
        <v>СКРЫТЬ СТРОКУ</v>
      </c>
      <c r="C185" s="162" t="s">
        <v>23</v>
      </c>
      <c r="D185" s="154">
        <f>Опросный_лист!C175</f>
        <v>0</v>
      </c>
      <c r="E185" s="144"/>
      <c r="F185" s="31"/>
      <c r="G185" s="31"/>
      <c r="H185" s="181" t="str">
        <f>CONCATENATE("Земляные работы проводить по наряду-допуску согласно инструкции ",'Ввод данных площадки'!A54,"и СНиП 12-04-2002 «Безопасность труда в строительстве. Часть 2. Строительное производство».")</f>
        <v>Земляные работы проводить по наряду-допуску согласно инструкции ИОТ-О-10-2018 "Инструкция по охране труда при производстве земляных работ"и СНиП 12-04-2002 «Безопасность труда в строительстве. Часть 2. Строительное производство».</v>
      </c>
      <c r="I185" s="181"/>
      <c r="J185" s="181"/>
      <c r="K185" s="181"/>
      <c r="L185" s="181" t="str">
        <f t="shared" si="10"/>
        <v/>
      </c>
      <c r="M185" s="181"/>
      <c r="N185" s="44"/>
      <c r="O185" s="44"/>
    </row>
    <row r="186" spans="1:15" ht="33.75" customHeight="1" x14ac:dyDescent="0.3">
      <c r="A186" s="42">
        <f>IF(B186="СКРЫТЬ СТРОКУ",A185,A185+1)</f>
        <v>11</v>
      </c>
      <c r="B186" s="31" t="str">
        <f>IF(OR(Опросный_лист!C63="да",Опросный_лист!C65="да",Опросный_лист!E67="да"),H186,"СКРЫТЬ СТРОКУ")</f>
        <v>СКРЫТЬ СТРОКУ</v>
      </c>
      <c r="C186" s="162" t="s">
        <v>23</v>
      </c>
      <c r="D186" s="154">
        <f>Опросный_лист!C175</f>
        <v>0</v>
      </c>
      <c r="E186" s="144"/>
      <c r="F186" s="31"/>
      <c r="G186" s="31"/>
      <c r="H186" s="181" t="str">
        <f>CONCATENATE("Огневые работы проводить в соответствии с инструкцией ",'Ввод данных площадки'!A52)</f>
        <v>Огневые работы проводить в соответствии с инструкцией СР/1.1.01 Инструкция по безопасному ведению газоопасных, огневых и ремонтных работ (ред. 3.0)</v>
      </c>
      <c r="I186" s="181"/>
      <c r="J186" s="181"/>
      <c r="K186" s="181"/>
      <c r="L186" s="181" t="str">
        <f t="shared" si="10"/>
        <v/>
      </c>
      <c r="M186" s="181"/>
      <c r="N186" s="44"/>
      <c r="O186" s="44"/>
    </row>
    <row r="187" spans="1:15" ht="41.25" customHeight="1" x14ac:dyDescent="0.3">
      <c r="A187" s="42">
        <f>IF(B187="СКРЫТЬ СТРОКУ",A186,A186+1)</f>
        <v>11</v>
      </c>
      <c r="B187" s="31" t="str">
        <f>IF(Опросный_лист!C108="Да",H187,"СКРЫТЬ СТРОКУ")</f>
        <v>СКРЫТЬ СТРОКУ</v>
      </c>
      <c r="C187" s="162" t="s">
        <v>23</v>
      </c>
      <c r="D187" s="154">
        <f>Опросный_лист!C175</f>
        <v>0</v>
      </c>
      <c r="E187" s="144"/>
      <c r="F187" s="31"/>
      <c r="G187" s="31"/>
      <c r="H187" s="181" t="str">
        <f>CONCATENATE("Газоопасные работы работы проводить в соответствии с инструкцией ",'Ввод данных площадки'!A53,".")</f>
        <v>Газоопасные работы работы проводить в соответствии с инструкцией СР/1.1.01 Инструкция по безопасному ведению газоопасных, огневых и ремонтных работ (ред. 3.0).</v>
      </c>
      <c r="I187" s="181"/>
      <c r="J187" s="181"/>
      <c r="K187" s="181"/>
      <c r="L187" s="181" t="str">
        <f t="shared" si="10"/>
        <v/>
      </c>
      <c r="M187" s="181"/>
      <c r="N187" s="44"/>
      <c r="O187" s="44"/>
    </row>
    <row r="188" spans="1:15" ht="27" customHeight="1" x14ac:dyDescent="0.3">
      <c r="A188" s="42">
        <f>IF(B188="СКРЫТЬ СТРОКУ",A187,A187+1)</f>
        <v>12</v>
      </c>
      <c r="B188" s="31" t="s">
        <v>29</v>
      </c>
      <c r="C188" s="162" t="s">
        <v>23</v>
      </c>
      <c r="D188" s="154">
        <f>Опросный_лист!C175</f>
        <v>0</v>
      </c>
      <c r="E188" s="144"/>
      <c r="F188" s="31"/>
      <c r="G188" s="31"/>
      <c r="H188" s="181"/>
      <c r="I188" s="181"/>
      <c r="J188" s="181"/>
      <c r="K188" s="181"/>
      <c r="L188" s="181">
        <f t="shared" si="10"/>
        <v>1</v>
      </c>
      <c r="M188" s="181"/>
      <c r="N188" s="44"/>
      <c r="O188" s="44"/>
    </row>
    <row r="189" spans="1:15" ht="24" x14ac:dyDescent="0.3">
      <c r="A189" s="42">
        <f>IF(B189="СКРЫТЬ СТРОКУ",A188,A188+1)</f>
        <v>13</v>
      </c>
      <c r="B189" s="31" t="s">
        <v>30</v>
      </c>
      <c r="C189" s="162" t="s">
        <v>23</v>
      </c>
      <c r="D189" s="154" t="str">
        <f>CONCATENATE(Опросный_лист!C166," ",Опросный_лист!C162)</f>
        <v xml:space="preserve"> </v>
      </c>
      <c r="E189" s="144"/>
      <c r="F189" s="31"/>
      <c r="G189" s="31"/>
      <c r="H189" s="181"/>
      <c r="I189" s="181"/>
      <c r="J189" s="181"/>
      <c r="K189" s="181"/>
      <c r="L189" s="181">
        <f t="shared" si="10"/>
        <v>1</v>
      </c>
      <c r="M189" s="181"/>
      <c r="N189" s="44"/>
      <c r="O189" s="44"/>
    </row>
    <row r="190" spans="1:15" ht="36" customHeight="1" x14ac:dyDescent="0.3">
      <c r="A190" s="251">
        <f>IF(B191="СКРЫТЬ Раздел 41",A189,A189+1)</f>
        <v>14</v>
      </c>
      <c r="B190" s="113" t="str">
        <f>IF(Опросный_лист!C156="да",H190,"СКРЫТЬ РАЗДЕЛ")</f>
        <v>СКРЫТЬ РАЗДЕЛ</v>
      </c>
      <c r="C190" s="162" t="s">
        <v>23</v>
      </c>
      <c r="D190" s="154" t="b">
        <f>IF(Опросный_лист!C156="да","начальник подразделения согласно п.2")</f>
        <v>0</v>
      </c>
      <c r="E190" s="144"/>
      <c r="F190" s="112"/>
      <c r="G190" s="112"/>
      <c r="H190" s="174" t="s">
        <v>442</v>
      </c>
      <c r="I190" s="181"/>
      <c r="J190" s="181"/>
      <c r="K190" s="181"/>
      <c r="L190" s="181" t="str">
        <f>IF(OR(B190="СКРЫТЬ СТРОКУ",B190="СКРЫТЬ РАЗДЕЛ"),"",1)</f>
        <v/>
      </c>
      <c r="M190" s="181"/>
      <c r="N190" s="44"/>
      <c r="O190" s="44"/>
    </row>
    <row r="191" spans="1:15" ht="38.25" customHeight="1" x14ac:dyDescent="0.3">
      <c r="A191" s="252"/>
      <c r="B191" s="32" t="str">
        <f>IF(Опросный_лист!C156="да",H191,"СКРЫТЬ РАЗДЕЛ")</f>
        <v>СКРЫТЬ РАЗДЕЛ</v>
      </c>
      <c r="C191" s="243" t="s">
        <v>32</v>
      </c>
      <c r="D191" s="259" t="str">
        <f>IF(OR(OR(Опросный_лист!C38="да",Опросный_лист!C39="да"),Опросный_лист!C156="да"),Опросный_лист!C177,"")</f>
        <v/>
      </c>
      <c r="E191" s="242"/>
      <c r="F191" s="241"/>
      <c r="G191" s="241"/>
      <c r="H191" s="181" t="str">
        <f>CONCATENATE("Строительные отходы, образовавшиеся в небольших количествах  после выполнения ремонтных работ, убрать со стройплощадки и погрузить в контейнеры ТБО ",'Ввод данных площадки'!A9)</f>
        <v>Строительные отходы, образовавшиеся в небольших количествах  после выполнения ремонтных работ, убрать со стройплощадки и погрузить в контейнеры ТБО АО «ПОЛИЭФ»</v>
      </c>
      <c r="I191" s="181"/>
      <c r="J191" s="181"/>
      <c r="K191" s="181"/>
      <c r="L191" s="181" t="str">
        <f>IF(OR(B191="СКРЫТЬ СТРОКУ",B191="СКРЫТЬ РАЗДЕЛ"),"",1)</f>
        <v/>
      </c>
      <c r="M191" s="181"/>
      <c r="N191" s="44"/>
      <c r="O191" s="44"/>
    </row>
    <row r="192" spans="1:15" ht="67.5" customHeight="1" x14ac:dyDescent="0.3">
      <c r="A192" s="252"/>
      <c r="B192" s="33" t="str">
        <f>IF(AND(OR(Опросный_лист!C38="да",Опросный_лист!C39="да"),Опросный_лист!C156="да"),H192,"СКРЫТЬ РАЗДЕЛ")</f>
        <v>СКРЫТЬ РАЗДЕЛ</v>
      </c>
      <c r="C192" s="243"/>
      <c r="D192" s="259"/>
      <c r="E192" s="242"/>
      <c r="F192" s="241"/>
      <c r="G192" s="241"/>
      <c r="H192" s="181" t="s">
        <v>94</v>
      </c>
      <c r="I192" s="181"/>
      <c r="J192" s="181"/>
      <c r="K192" s="181"/>
      <c r="L192" s="181" t="str">
        <f>IF(OR(B192="СКРЫТЬ СТРОКУ",B192="СКРЫТЬ РАЗДЕЛ"),"",1)</f>
        <v/>
      </c>
      <c r="M192" s="181"/>
      <c r="N192" s="44"/>
      <c r="O192" s="44"/>
    </row>
    <row r="193" spans="1:15" ht="21.75" customHeight="1" x14ac:dyDescent="0.3">
      <c r="A193" s="253"/>
      <c r="B193" s="34" t="str">
        <f>IF(OR(OR(Опросный_лист!C38="да",Опросный_лист!C39="да"),Опросный_лист!C156="да"),H193,"СКРЫТЬ РАЗДЕЛ")</f>
        <v>СКРЫТЬ РАЗДЕЛ</v>
      </c>
      <c r="C193" s="243"/>
      <c r="D193" s="259"/>
      <c r="E193" s="242"/>
      <c r="F193" s="241"/>
      <c r="G193" s="241"/>
      <c r="H193" s="181" t="s">
        <v>31</v>
      </c>
      <c r="I193" s="181"/>
      <c r="J193" s="181"/>
      <c r="K193" s="181"/>
      <c r="L193" s="181" t="str">
        <f>IF(OR(B193="СКРЫТЬ СТРОКУ",B193="СКРЫТЬ РАЗДЕЛ"),"",1)</f>
        <v/>
      </c>
      <c r="M193" s="181"/>
      <c r="N193" s="44"/>
      <c r="O193" s="44"/>
    </row>
    <row r="194" spans="1:15" ht="38.25" customHeight="1" x14ac:dyDescent="0.3">
      <c r="A194" s="42">
        <f>IF(B194="СКРЫТЬ Раздел 41",A190,A190+1)</f>
        <v>15</v>
      </c>
      <c r="B194" s="31" t="s">
        <v>308</v>
      </c>
      <c r="C194" s="162" t="s">
        <v>32</v>
      </c>
      <c r="D194" s="154">
        <f>Опросный_лист!C175</f>
        <v>0</v>
      </c>
      <c r="E194" s="144"/>
      <c r="F194" s="31"/>
      <c r="G194" s="31"/>
      <c r="H194" s="181"/>
      <c r="I194" s="181"/>
      <c r="J194" s="181"/>
      <c r="K194" s="181"/>
      <c r="L194" s="181">
        <f>IF(B194="СКРЫТЬ СТРОКУ","",1)</f>
        <v>1</v>
      </c>
      <c r="M194" s="181"/>
      <c r="N194" s="44"/>
      <c r="O194" s="44"/>
    </row>
    <row r="195" spans="1:15" ht="24" x14ac:dyDescent="0.3">
      <c r="A195" s="42"/>
      <c r="B195" s="31" t="s">
        <v>33</v>
      </c>
      <c r="C195" s="162"/>
      <c r="D195" s="154"/>
      <c r="E195" s="144"/>
      <c r="F195" s="31"/>
      <c r="G195" s="31"/>
      <c r="H195" s="181"/>
      <c r="I195" s="181"/>
      <c r="J195" s="181"/>
      <c r="K195" s="181"/>
      <c r="L195" s="181">
        <v>1</v>
      </c>
      <c r="M195" s="181"/>
      <c r="N195" s="44"/>
      <c r="O195" s="44"/>
    </row>
    <row r="196" spans="1:15" x14ac:dyDescent="0.3">
      <c r="A196" s="3"/>
      <c r="B196" s="26"/>
      <c r="C196" s="163"/>
      <c r="D196" s="155"/>
      <c r="E196" s="167"/>
      <c r="F196" s="26"/>
      <c r="G196" s="26"/>
      <c r="H196" s="181"/>
      <c r="I196" s="181"/>
      <c r="J196" s="181"/>
      <c r="K196" s="181"/>
      <c r="L196" s="181">
        <v>1</v>
      </c>
      <c r="M196" s="181"/>
      <c r="N196" s="44"/>
      <c r="O196" s="44"/>
    </row>
    <row r="197" spans="1:15" ht="14.25" customHeight="1" x14ac:dyDescent="0.3">
      <c r="A197" s="229" t="str">
        <f>CONCATENATE("Ответственность за обеспечение безопасного производства работ согласно приказу ",Опросный_лист!C178," ",Опросный_лист!C171," несет ",Опросный_лист!C175)</f>
        <v xml:space="preserve">Ответственность за обеспечение безопасного производства работ согласно приказу   несет </v>
      </c>
      <c r="B197" s="229"/>
      <c r="C197" s="229"/>
      <c r="D197" s="229"/>
      <c r="E197" s="229"/>
      <c r="F197" s="229"/>
      <c r="G197" s="229"/>
      <c r="H197" s="181"/>
      <c r="I197" s="181"/>
      <c r="J197" s="181"/>
      <c r="K197" s="181"/>
      <c r="L197" s="181">
        <v>1</v>
      </c>
      <c r="M197" s="181"/>
      <c r="N197" s="44"/>
      <c r="O197" s="44"/>
    </row>
    <row r="198" spans="1:15" ht="9" customHeight="1" x14ac:dyDescent="0.3">
      <c r="A198" s="27"/>
      <c r="B198" s="27"/>
      <c r="C198" s="164"/>
      <c r="D198" s="156"/>
      <c r="E198" s="168"/>
      <c r="F198" s="27"/>
      <c r="G198" s="27"/>
      <c r="H198" s="181"/>
      <c r="I198" s="181"/>
      <c r="J198" s="181"/>
      <c r="K198" s="181"/>
      <c r="L198" s="181">
        <v>1</v>
      </c>
      <c r="M198" s="181"/>
      <c r="N198" s="44"/>
      <c r="O198" s="44"/>
    </row>
    <row r="199" spans="1:15" ht="30" customHeight="1" x14ac:dyDescent="0.3">
      <c r="A199" s="229" t="str">
        <f>CONCATENATE("Ответственность за сбор, временное хранение и транспортировку производственно-бытовых отходов, образующихся после выполнения строительно-монтажных работ согласно приказу ",Опросный_лист!C179," ",Опросный_лист!C171," несет ",Опросный_лист!C177)</f>
        <v xml:space="preserve">Ответственность за сбор, временное хранение и транспортировку производственно-бытовых отходов, образующихся после выполнения строительно-монтажных работ согласно приказу   несет </v>
      </c>
      <c r="B199" s="229"/>
      <c r="C199" s="229"/>
      <c r="D199" s="229"/>
      <c r="E199" s="229"/>
      <c r="F199" s="229"/>
      <c r="G199" s="229"/>
      <c r="H199" s="181"/>
      <c r="I199" s="181"/>
      <c r="J199" s="181"/>
      <c r="K199" s="181"/>
      <c r="L199" s="181">
        <v>1</v>
      </c>
      <c r="M199" s="181"/>
      <c r="N199" s="44"/>
      <c r="O199" s="44"/>
    </row>
    <row r="200" spans="1:15" ht="9" customHeight="1" x14ac:dyDescent="0.3">
      <c r="A200" s="3"/>
      <c r="B200" s="26"/>
      <c r="C200" s="163"/>
      <c r="D200" s="155"/>
      <c r="E200" s="167"/>
      <c r="F200" s="26"/>
      <c r="G200" s="26"/>
      <c r="H200" s="181"/>
      <c r="I200" s="181"/>
      <c r="J200" s="181"/>
      <c r="K200" s="181"/>
      <c r="L200" s="181">
        <v>1</v>
      </c>
      <c r="M200" s="181"/>
      <c r="N200" s="44"/>
      <c r="O200" s="44"/>
    </row>
    <row r="201" spans="1:15" ht="17.25" customHeight="1" x14ac:dyDescent="0.3">
      <c r="A201" s="229" t="str">
        <f>CONCATENATE("Контактные данные ответственного за безопасное проведение работ: сот. тел. ",Опросный_лист!C180,", электронная почта организации - ",Опросный_лист!C181)</f>
        <v xml:space="preserve">Контактные данные ответственного за безопасное проведение работ: сот. тел. , электронная почта организации - </v>
      </c>
      <c r="B201" s="229"/>
      <c r="C201" s="229"/>
      <c r="D201" s="229"/>
      <c r="E201" s="229"/>
      <c r="F201" s="229"/>
      <c r="G201" s="229"/>
      <c r="H201" s="181"/>
      <c r="I201" s="181"/>
      <c r="J201" s="181"/>
      <c r="K201" s="181"/>
      <c r="L201" s="181">
        <v>1</v>
      </c>
      <c r="M201" s="181"/>
      <c r="N201" s="44"/>
      <c r="O201" s="44"/>
    </row>
    <row r="202" spans="1:15" ht="9" customHeight="1" x14ac:dyDescent="0.3">
      <c r="A202" s="3" t="s">
        <v>95</v>
      </c>
      <c r="B202" s="26"/>
      <c r="C202" s="163"/>
      <c r="D202" s="155"/>
      <c r="E202" s="167"/>
      <c r="F202" s="26"/>
      <c r="G202" s="26"/>
      <c r="H202" s="181"/>
      <c r="I202" s="181"/>
      <c r="J202" s="181"/>
      <c r="K202" s="181"/>
      <c r="L202" s="181">
        <v>1</v>
      </c>
      <c r="M202" s="181"/>
      <c r="N202" s="44"/>
      <c r="O202" s="44"/>
    </row>
    <row r="203" spans="1:15" ht="17.25" customHeight="1" x14ac:dyDescent="0.3">
      <c r="A203" s="229" t="str">
        <f>CONCATENATE("Приложение: копии приказов по ",Опросный_лист!C171," о назначении ответственных лиц за производство работ и обращение с отходами производства и потребления")</f>
        <v>Приложение: копии приказов по  о назначении ответственных лиц за производство работ и обращение с отходами производства и потребления</v>
      </c>
      <c r="B203" s="229"/>
      <c r="C203" s="229"/>
      <c r="D203" s="229"/>
      <c r="E203" s="229"/>
      <c r="F203" s="229"/>
      <c r="G203" s="229"/>
      <c r="H203" s="181"/>
      <c r="I203" s="181"/>
      <c r="J203" s="181"/>
      <c r="K203" s="181"/>
      <c r="L203" s="181">
        <v>1</v>
      </c>
      <c r="M203" s="181"/>
      <c r="N203" s="44"/>
      <c r="O203" s="44"/>
    </row>
    <row r="204" spans="1:15" x14ac:dyDescent="0.3">
      <c r="A204" s="3"/>
      <c r="B204" s="26"/>
      <c r="C204" s="163"/>
      <c r="D204" s="155"/>
      <c r="E204" s="167"/>
      <c r="F204" s="26"/>
      <c r="G204" s="26"/>
      <c r="H204" s="181"/>
      <c r="I204" s="181"/>
      <c r="J204" s="181"/>
      <c r="K204" s="181"/>
      <c r="L204" s="181">
        <v>1</v>
      </c>
      <c r="M204" s="181"/>
      <c r="N204" s="44"/>
      <c r="O204" s="44"/>
    </row>
    <row r="205" spans="1:15" ht="21" customHeight="1" x14ac:dyDescent="0.3">
      <c r="A205" s="26"/>
      <c r="B205" s="3" t="s">
        <v>96</v>
      </c>
      <c r="C205" s="163"/>
      <c r="D205" s="155"/>
      <c r="E205" s="230" t="s">
        <v>99</v>
      </c>
      <c r="F205" s="230"/>
      <c r="G205" s="26"/>
      <c r="H205" s="181"/>
      <c r="I205" s="181"/>
      <c r="J205" s="181"/>
      <c r="K205" s="181"/>
      <c r="L205" s="181">
        <v>1</v>
      </c>
      <c r="M205" s="181"/>
      <c r="N205" s="44"/>
      <c r="O205" s="44"/>
    </row>
    <row r="206" spans="1:15" x14ac:dyDescent="0.3">
      <c r="A206" s="26"/>
      <c r="B206" s="3">
        <f>Опросный_лист!C169</f>
        <v>0</v>
      </c>
      <c r="C206" s="163"/>
      <c r="D206" s="155"/>
      <c r="E206" s="230" t="str">
        <f>CONCATENATE(Опросный_лист!C172," ",Опросный_лист!C171)</f>
        <v xml:space="preserve"> </v>
      </c>
      <c r="F206" s="230"/>
      <c r="G206" s="230"/>
      <c r="H206" s="181"/>
      <c r="I206" s="181"/>
      <c r="J206" s="181"/>
      <c r="K206" s="181"/>
      <c r="L206" s="181">
        <v>1</v>
      </c>
      <c r="M206" s="181"/>
      <c r="N206" s="44"/>
      <c r="O206" s="44"/>
    </row>
    <row r="207" spans="1:15" x14ac:dyDescent="0.3">
      <c r="A207" s="3"/>
      <c r="B207" s="3" t="e">
        <f>CONCATENATE("___________________",Опросный_лист!G160)</f>
        <v>#N/A</v>
      </c>
      <c r="C207" s="163"/>
      <c r="D207" s="155"/>
      <c r="E207" s="230" t="str">
        <f>CONCATENATE("_________________",Опросный_лист!C174)</f>
        <v>_________________</v>
      </c>
      <c r="F207" s="230"/>
      <c r="G207" s="26"/>
      <c r="H207" s="181"/>
      <c r="I207" s="181"/>
      <c r="J207" s="181"/>
      <c r="K207" s="181"/>
      <c r="L207" s="181">
        <v>1</v>
      </c>
      <c r="M207" s="181"/>
      <c r="N207" s="44"/>
      <c r="O207" s="44"/>
    </row>
    <row r="208" spans="1:15" x14ac:dyDescent="0.3">
      <c r="A208" s="26"/>
      <c r="B208" s="3" t="s">
        <v>97</v>
      </c>
      <c r="C208" s="163"/>
      <c r="D208" s="155"/>
      <c r="E208" s="168" t="s">
        <v>97</v>
      </c>
      <c r="F208" s="26"/>
      <c r="G208" s="26"/>
      <c r="H208" s="181"/>
      <c r="I208" s="181"/>
      <c r="J208" s="181"/>
      <c r="K208" s="181"/>
      <c r="L208" s="181">
        <v>1</v>
      </c>
      <c r="M208" s="181"/>
      <c r="N208" s="44"/>
      <c r="O208" s="44"/>
    </row>
    <row r="209" spans="1:15" ht="28.5" customHeight="1" x14ac:dyDescent="0.3">
      <c r="A209" s="3"/>
      <c r="B209" s="26"/>
      <c r="C209" s="163"/>
      <c r="D209" s="155"/>
      <c r="E209" s="167"/>
      <c r="F209" s="26"/>
      <c r="G209" s="26"/>
      <c r="H209" s="181"/>
      <c r="I209" s="181"/>
      <c r="J209" s="181"/>
      <c r="K209" s="181"/>
      <c r="L209" s="181">
        <v>1</v>
      </c>
      <c r="M209" s="181"/>
      <c r="N209" s="44"/>
      <c r="O209" s="44"/>
    </row>
    <row r="210" spans="1:15" x14ac:dyDescent="0.3">
      <c r="A210" s="3"/>
      <c r="B210" s="3" t="s">
        <v>404</v>
      </c>
      <c r="C210" s="163"/>
      <c r="D210" s="155"/>
      <c r="E210" s="188" t="s">
        <v>697</v>
      </c>
      <c r="F210" s="26"/>
      <c r="G210" s="26"/>
      <c r="H210" s="181"/>
      <c r="I210" s="181"/>
      <c r="J210" s="181"/>
      <c r="K210" s="181"/>
      <c r="L210" s="181">
        <v>1</v>
      </c>
      <c r="M210" s="181"/>
      <c r="N210" s="44"/>
      <c r="O210" s="44"/>
    </row>
    <row r="211" spans="1:15" x14ac:dyDescent="0.3">
      <c r="A211" s="3" t="s">
        <v>100</v>
      </c>
      <c r="B211" s="3" t="str">
        <f>'Ввод данных площадки'!A9</f>
        <v>АО «ПОЛИЭФ»</v>
      </c>
      <c r="C211" s="163"/>
      <c r="D211" s="155"/>
      <c r="E211" s="168" t="s">
        <v>698</v>
      </c>
      <c r="F211" s="26"/>
      <c r="G211" s="26"/>
      <c r="H211" s="181"/>
      <c r="I211" s="181"/>
      <c r="J211" s="181"/>
      <c r="K211" s="181"/>
      <c r="L211" s="181">
        <v>1</v>
      </c>
      <c r="M211" s="181"/>
      <c r="N211" s="44"/>
      <c r="O211" s="44"/>
    </row>
    <row r="212" spans="1:15" x14ac:dyDescent="0.3">
      <c r="A212" s="35"/>
      <c r="B212" s="35" t="str">
        <f>CONCATENATE("_________________",'Ввод данных площадки'!G9)</f>
        <v>_________________Д.Б. Котин</v>
      </c>
      <c r="C212" s="165" t="s">
        <v>101</v>
      </c>
      <c r="D212" s="157"/>
      <c r="E212" s="231" t="s">
        <v>699</v>
      </c>
      <c r="F212" s="231"/>
      <c r="G212" s="36"/>
      <c r="H212" s="181"/>
      <c r="I212" s="181"/>
      <c r="J212" s="181"/>
      <c r="K212" s="181"/>
      <c r="L212" s="181">
        <v>1</v>
      </c>
      <c r="M212" s="181"/>
      <c r="N212" s="44"/>
      <c r="O212" s="44"/>
    </row>
    <row r="213" spans="1:15" x14ac:dyDescent="0.3">
      <c r="A213" s="35" t="s">
        <v>102</v>
      </c>
      <c r="B213" s="35" t="s">
        <v>103</v>
      </c>
      <c r="C213" s="158"/>
      <c r="D213" s="157"/>
      <c r="E213" s="169" t="str">
        <f>IF(OR(Опросный_лист!C63="да",Опросный_лист!C65="да",Опросный_лист!E67="да",Опросный_лист!C108="да"),"(подпись)","")</f>
        <v/>
      </c>
      <c r="F213" s="36"/>
      <c r="G213" s="36"/>
      <c r="H213" s="181"/>
      <c r="I213" s="181"/>
      <c r="J213" s="181"/>
      <c r="K213" s="181"/>
      <c r="L213" s="181">
        <v>1</v>
      </c>
      <c r="M213" s="181"/>
      <c r="N213" s="44"/>
      <c r="O213" s="44"/>
    </row>
    <row r="214" spans="1:15" x14ac:dyDescent="0.3">
      <c r="A214" s="35"/>
      <c r="B214" s="36"/>
      <c r="C214" s="158"/>
      <c r="D214" s="157"/>
      <c r="E214" s="170"/>
      <c r="F214" s="36"/>
      <c r="G214" s="36"/>
      <c r="H214" s="181"/>
      <c r="I214" s="181"/>
      <c r="J214" s="181"/>
      <c r="K214" s="181"/>
      <c r="L214" s="181">
        <v>1</v>
      </c>
      <c r="M214" s="181"/>
      <c r="N214" s="44"/>
      <c r="O214" s="44"/>
    </row>
    <row r="215" spans="1:15" x14ac:dyDescent="0.3">
      <c r="A215" s="35"/>
      <c r="B215" s="35" t="s">
        <v>98</v>
      </c>
      <c r="C215" s="158"/>
      <c r="D215" s="158"/>
      <c r="E215" s="170"/>
      <c r="F215" s="36"/>
      <c r="G215" s="36"/>
      <c r="H215" s="181"/>
      <c r="I215" s="181"/>
      <c r="J215" s="181"/>
      <c r="K215" s="181"/>
      <c r="L215" s="181">
        <v>1</v>
      </c>
      <c r="M215" s="181"/>
      <c r="N215" s="44"/>
      <c r="O215" s="44"/>
    </row>
    <row r="216" spans="1:15" x14ac:dyDescent="0.3">
      <c r="A216" s="35"/>
      <c r="B216" s="104" t="str">
        <f>CONCATENATE(Опросный_лист!C164," ",Опросный_лист!C162)</f>
        <v xml:space="preserve"> </v>
      </c>
      <c r="C216" s="159"/>
      <c r="D216" s="159">
        <f>Опросный_лист!C163</f>
        <v>0</v>
      </c>
      <c r="E216" s="171">
        <f>Опросный_лист!C168</f>
        <v>0</v>
      </c>
      <c r="F216" s="36"/>
      <c r="G216" s="36"/>
      <c r="H216" s="181"/>
      <c r="I216" s="181"/>
      <c r="J216" s="181"/>
      <c r="K216" s="181"/>
      <c r="L216" s="181">
        <v>1</v>
      </c>
      <c r="M216" s="181"/>
      <c r="N216" s="44"/>
      <c r="O216" s="44"/>
    </row>
    <row r="217" spans="1:15" x14ac:dyDescent="0.3">
      <c r="A217" s="35"/>
      <c r="B217" s="228" t="s">
        <v>316</v>
      </c>
      <c r="C217" s="228"/>
      <c r="D217" s="228"/>
      <c r="E217" s="228"/>
      <c r="F217" s="36"/>
      <c r="G217" s="36"/>
      <c r="H217" s="181"/>
      <c r="I217" s="181"/>
      <c r="J217" s="181"/>
      <c r="K217" s="181"/>
      <c r="L217" s="181">
        <v>1</v>
      </c>
      <c r="M217" s="181"/>
      <c r="N217" s="44"/>
      <c r="O217" s="44"/>
    </row>
    <row r="218" spans="1:15" x14ac:dyDescent="0.3">
      <c r="A218" s="35"/>
      <c r="B218" s="36"/>
      <c r="C218" s="158"/>
      <c r="D218" s="158"/>
      <c r="E218" s="170"/>
      <c r="F218" s="36"/>
      <c r="G218" s="36"/>
      <c r="H218" s="181"/>
      <c r="I218" s="181"/>
      <c r="J218" s="181"/>
      <c r="K218" s="181"/>
      <c r="L218" s="181">
        <v>1</v>
      </c>
      <c r="M218" s="181"/>
      <c r="N218" s="44"/>
      <c r="O218" s="44"/>
    </row>
    <row r="219" spans="1:15" x14ac:dyDescent="0.3">
      <c r="A219" s="35"/>
      <c r="B219" s="35" t="s">
        <v>314</v>
      </c>
      <c r="C219" s="158"/>
      <c r="D219" s="158"/>
      <c r="E219" s="170"/>
      <c r="F219" s="36"/>
      <c r="G219" s="36"/>
      <c r="H219" s="181"/>
      <c r="I219" s="181"/>
      <c r="J219" s="181"/>
      <c r="K219" s="181"/>
      <c r="L219" s="181">
        <v>1</v>
      </c>
      <c r="M219" s="181"/>
      <c r="N219" s="44"/>
      <c r="O219" s="44"/>
    </row>
    <row r="220" spans="1:15" x14ac:dyDescent="0.3">
      <c r="A220" s="35"/>
      <c r="B220" s="104" t="str">
        <f>CONCATENATE(Опросный_лист!C166," ",Опросный_лист!C165)</f>
        <v xml:space="preserve"> </v>
      </c>
      <c r="C220" s="172">
        <f>Опросный_лист!C167</f>
        <v>0</v>
      </c>
      <c r="D220" s="159"/>
      <c r="E220" s="171">
        <f>Опросный_лист!C168</f>
        <v>0</v>
      </c>
      <c r="F220" s="36"/>
      <c r="G220" s="36"/>
      <c r="H220" s="181"/>
      <c r="I220" s="181"/>
      <c r="J220" s="181"/>
      <c r="K220" s="181"/>
      <c r="L220" s="181">
        <v>1</v>
      </c>
      <c r="M220" s="181"/>
      <c r="N220" s="44"/>
      <c r="O220" s="44"/>
    </row>
    <row r="221" spans="1:15" x14ac:dyDescent="0.3">
      <c r="A221" s="35"/>
      <c r="B221" s="228" t="s">
        <v>315</v>
      </c>
      <c r="C221" s="228"/>
      <c r="D221" s="228"/>
      <c r="E221" s="228"/>
      <c r="F221" s="36"/>
      <c r="G221" s="36"/>
      <c r="H221" s="181"/>
      <c r="I221" s="181"/>
      <c r="J221" s="181"/>
      <c r="K221" s="181"/>
      <c r="L221" s="181">
        <v>1</v>
      </c>
      <c r="M221" s="181"/>
      <c r="N221" s="44"/>
      <c r="O221" s="44"/>
    </row>
    <row r="222" spans="1:15" x14ac:dyDescent="0.3">
      <c r="A222" s="35"/>
      <c r="B222" s="36"/>
      <c r="C222" s="158"/>
      <c r="D222" s="157"/>
      <c r="E222" s="170"/>
      <c r="F222" s="36"/>
      <c r="G222" s="36"/>
      <c r="H222" s="181"/>
      <c r="I222" s="181"/>
      <c r="J222" s="181"/>
      <c r="K222" s="181"/>
      <c r="L222" s="181">
        <v>1</v>
      </c>
      <c r="M222" s="181"/>
      <c r="N222" s="44"/>
      <c r="O222" s="44"/>
    </row>
    <row r="223" spans="1:15" x14ac:dyDescent="0.3">
      <c r="A223" s="35"/>
      <c r="B223" s="36"/>
      <c r="C223" s="158"/>
      <c r="D223" s="157"/>
      <c r="E223" s="170"/>
      <c r="F223" s="36"/>
      <c r="G223" s="36"/>
      <c r="H223" s="181"/>
      <c r="I223" s="181"/>
      <c r="J223" s="181"/>
      <c r="K223" s="181"/>
      <c r="L223" s="181">
        <v>1</v>
      </c>
      <c r="M223" s="181"/>
      <c r="N223" s="44"/>
      <c r="O223" s="44"/>
    </row>
    <row r="224" spans="1:15" x14ac:dyDescent="0.3">
      <c r="A224" s="36"/>
      <c r="B224" s="37" t="s">
        <v>137</v>
      </c>
      <c r="C224" s="158"/>
      <c r="D224" s="157"/>
      <c r="E224" s="170"/>
      <c r="F224" s="36"/>
      <c r="G224" s="36"/>
      <c r="H224" s="181"/>
      <c r="I224" s="181"/>
      <c r="J224" s="181"/>
      <c r="K224" s="181"/>
      <c r="L224" s="181">
        <v>1</v>
      </c>
      <c r="M224" s="181"/>
      <c r="N224" s="44"/>
      <c r="O224" s="44"/>
    </row>
    <row r="225" spans="1:15" x14ac:dyDescent="0.3">
      <c r="A225" s="35"/>
      <c r="B225" s="36"/>
      <c r="C225" s="158"/>
      <c r="D225" s="157"/>
      <c r="E225" s="170"/>
      <c r="F225" s="36"/>
      <c r="G225" s="36"/>
      <c r="H225" s="181"/>
      <c r="I225" s="181"/>
      <c r="J225" s="181"/>
      <c r="K225" s="181"/>
      <c r="L225" s="181">
        <v>1</v>
      </c>
      <c r="M225" s="181"/>
      <c r="N225" s="44"/>
      <c r="O225" s="44"/>
    </row>
    <row r="226" spans="1:15" x14ac:dyDescent="0.3">
      <c r="A226" s="36"/>
      <c r="B226" s="35" t="str">
        <f>CONCATENATE("Директор по ОТ, ПБ и Э__________________  ", 'Ввод данных площадки'!G9)</f>
        <v>Директор по ОТ, ПБ и Э__________________  Д.Б. Котин</v>
      </c>
      <c r="C226" s="158"/>
      <c r="D226" s="157"/>
      <c r="E226" s="170"/>
      <c r="F226" s="36"/>
      <c r="G226" s="36"/>
      <c r="H226" s="181"/>
      <c r="I226" s="181"/>
      <c r="J226" s="181"/>
      <c r="K226" s="181"/>
      <c r="L226" s="181">
        <v>1</v>
      </c>
      <c r="M226" s="181"/>
      <c r="N226" s="44"/>
      <c r="O226" s="44"/>
    </row>
    <row r="227" spans="1:15" x14ac:dyDescent="0.3">
      <c r="A227" s="6"/>
      <c r="B227" s="26"/>
      <c r="C227" s="163"/>
      <c r="D227" s="155"/>
      <c r="E227" s="167"/>
      <c r="F227" s="26"/>
      <c r="G227" s="26"/>
      <c r="H227" s="181"/>
      <c r="I227" s="181"/>
      <c r="J227" s="181"/>
      <c r="K227" s="181"/>
      <c r="L227" s="181"/>
      <c r="M227" s="181"/>
      <c r="N227" s="44"/>
      <c r="O227" s="44"/>
    </row>
    <row r="228" spans="1:15" x14ac:dyDescent="0.3">
      <c r="A228" s="4"/>
    </row>
    <row r="229" spans="1:15" x14ac:dyDescent="0.3">
      <c r="A229" s="4"/>
    </row>
    <row r="231" spans="1:15" x14ac:dyDescent="0.3">
      <c r="A231" s="3" t="s">
        <v>34</v>
      </c>
    </row>
    <row r="233" spans="1:15" ht="15.6" x14ac:dyDescent="0.3">
      <c r="A233" s="5"/>
    </row>
  </sheetData>
  <autoFilter ref="A24:XFD227"/>
  <mergeCells count="18846">
    <mergeCell ref="B166:B167"/>
    <mergeCell ref="C166:C167"/>
    <mergeCell ref="E166:E167"/>
    <mergeCell ref="F166:F167"/>
    <mergeCell ref="E178:E179"/>
    <mergeCell ref="G88:G89"/>
    <mergeCell ref="D25:D26"/>
    <mergeCell ref="F178:F179"/>
    <mergeCell ref="G178:G179"/>
    <mergeCell ref="A170:A171"/>
    <mergeCell ref="B170:B171"/>
    <mergeCell ref="C170:C171"/>
    <mergeCell ref="E170:E171"/>
    <mergeCell ref="F170:F171"/>
    <mergeCell ref="G170:G171"/>
    <mergeCell ref="DW10:EC10"/>
    <mergeCell ref="ED10:EJ10"/>
    <mergeCell ref="EK10:EQ10"/>
    <mergeCell ref="ER10:EX10"/>
    <mergeCell ref="EY10:FE10"/>
    <mergeCell ref="D159:D160"/>
    <mergeCell ref="D161:D162"/>
    <mergeCell ref="D166:D167"/>
    <mergeCell ref="D168:D169"/>
    <mergeCell ref="D170:D171"/>
    <mergeCell ref="D178:D179"/>
    <mergeCell ref="E206:G206"/>
    <mergeCell ref="A1:G1"/>
    <mergeCell ref="A2:G2"/>
    <mergeCell ref="C191:C193"/>
    <mergeCell ref="D191:D193"/>
    <mergeCell ref="E191:E193"/>
    <mergeCell ref="F191:F193"/>
    <mergeCell ref="G191:G193"/>
    <mergeCell ref="A182:A183"/>
    <mergeCell ref="C182:C183"/>
    <mergeCell ref="D182:D183"/>
    <mergeCell ref="E182:E183"/>
    <mergeCell ref="F182:F183"/>
    <mergeCell ref="G182:G183"/>
    <mergeCell ref="A178:A179"/>
    <mergeCell ref="B178:B179"/>
    <mergeCell ref="C178:C179"/>
    <mergeCell ref="A94:A104"/>
    <mergeCell ref="C94:C104"/>
    <mergeCell ref="D94:D104"/>
    <mergeCell ref="E94:E104"/>
    <mergeCell ref="F94:F104"/>
    <mergeCell ref="G94:G104"/>
    <mergeCell ref="B161:B162"/>
    <mergeCell ref="A110:A151"/>
    <mergeCell ref="C110:C151"/>
    <mergeCell ref="D110:D151"/>
    <mergeCell ref="E110:E151"/>
    <mergeCell ref="F110:F151"/>
    <mergeCell ref="G110:G151"/>
    <mergeCell ref="A159:A160"/>
    <mergeCell ref="B159:B160"/>
    <mergeCell ref="C159:C160"/>
    <mergeCell ref="E159:E160"/>
    <mergeCell ref="F159:F160"/>
    <mergeCell ref="G159:G160"/>
    <mergeCell ref="A157:A158"/>
    <mergeCell ref="B157:B158"/>
    <mergeCell ref="G56:G87"/>
    <mergeCell ref="A88:A89"/>
    <mergeCell ref="C88:C89"/>
    <mergeCell ref="E88:E89"/>
    <mergeCell ref="F88:F89"/>
    <mergeCell ref="A190:A193"/>
    <mergeCell ref="A4:B5"/>
    <mergeCell ref="G166:G167"/>
    <mergeCell ref="A168:A169"/>
    <mergeCell ref="B168:B169"/>
    <mergeCell ref="C168:C169"/>
    <mergeCell ref="E168:E169"/>
    <mergeCell ref="F168:F169"/>
    <mergeCell ref="G168:G169"/>
    <mergeCell ref="A161:A162"/>
    <mergeCell ref="C161:C162"/>
    <mergeCell ref="E161:E162"/>
    <mergeCell ref="F161:F162"/>
    <mergeCell ref="G161:G162"/>
    <mergeCell ref="A166:A167"/>
    <mergeCell ref="FM10:FS10"/>
    <mergeCell ref="FT10:FZ10"/>
    <mergeCell ref="GA10:GG10"/>
    <mergeCell ref="BL10:BR10"/>
    <mergeCell ref="BS10:BY10"/>
    <mergeCell ref="BZ10:CF10"/>
    <mergeCell ref="CG10:CM10"/>
    <mergeCell ref="CN10:CT10"/>
    <mergeCell ref="CU10:DA10"/>
    <mergeCell ref="DB10:DH10"/>
    <mergeCell ref="DI10:DO10"/>
    <mergeCell ref="DP10:DV10"/>
    <mergeCell ref="A10:G10"/>
    <mergeCell ref="O10:U10"/>
    <mergeCell ref="V10:AB10"/>
    <mergeCell ref="AC10:AI10"/>
    <mergeCell ref="AJ10:AP10"/>
    <mergeCell ref="AQ10:AW10"/>
    <mergeCell ref="AX10:BD10"/>
    <mergeCell ref="BE10:BK10"/>
    <mergeCell ref="C157:C158"/>
    <mergeCell ref="E157:E158"/>
    <mergeCell ref="F157:F158"/>
    <mergeCell ref="G157:G158"/>
    <mergeCell ref="O14:U14"/>
    <mergeCell ref="V14:AB14"/>
    <mergeCell ref="AC14:AI14"/>
    <mergeCell ref="AJ14:AP14"/>
    <mergeCell ref="AQ14:AW14"/>
    <mergeCell ref="AX14:BD14"/>
    <mergeCell ref="BE14:BK14"/>
    <mergeCell ref="BL14:BR14"/>
    <mergeCell ref="BS14:BY14"/>
    <mergeCell ref="BZ14:CF14"/>
    <mergeCell ref="CG14:CM14"/>
    <mergeCell ref="CN14:CT14"/>
    <mergeCell ref="CU14:DA14"/>
    <mergeCell ref="FT12:FZ12"/>
    <mergeCell ref="GA12:GG12"/>
    <mergeCell ref="CN17:CT17"/>
    <mergeCell ref="CU17:DA17"/>
    <mergeCell ref="DB17:DH17"/>
    <mergeCell ref="DI17:DO17"/>
    <mergeCell ref="DP17:DV17"/>
    <mergeCell ref="A90:A91"/>
    <mergeCell ref="B90:B91"/>
    <mergeCell ref="C90:C91"/>
    <mergeCell ref="E90:E91"/>
    <mergeCell ref="F90:F91"/>
    <mergeCell ref="G90:G91"/>
    <mergeCell ref="A56:A87"/>
    <mergeCell ref="C56:C87"/>
    <mergeCell ref="E56:E87"/>
    <mergeCell ref="F56:F87"/>
    <mergeCell ref="A13:G13"/>
    <mergeCell ref="A14:G14"/>
    <mergeCell ref="A17:G17"/>
    <mergeCell ref="FF10:FL10"/>
    <mergeCell ref="D157:D158"/>
    <mergeCell ref="IS10:IY10"/>
    <mergeCell ref="IZ10:JF10"/>
    <mergeCell ref="JG10:JM10"/>
    <mergeCell ref="JN10:JT10"/>
    <mergeCell ref="JU10:KA10"/>
    <mergeCell ref="KB10:KH10"/>
    <mergeCell ref="KI10:KO10"/>
    <mergeCell ref="KP10:KV10"/>
    <mergeCell ref="KW10:LC10"/>
    <mergeCell ref="GH10:GN10"/>
    <mergeCell ref="GO10:GU10"/>
    <mergeCell ref="GV10:HB10"/>
    <mergeCell ref="HC10:HI10"/>
    <mergeCell ref="HJ10:HP10"/>
    <mergeCell ref="HQ10:HW10"/>
    <mergeCell ref="HX10:ID10"/>
    <mergeCell ref="IE10:IK10"/>
    <mergeCell ref="IL10:IR10"/>
    <mergeCell ref="HJ12:HP12"/>
    <mergeCell ref="HQ12:HW12"/>
    <mergeCell ref="HX12:ID12"/>
    <mergeCell ref="IE12:IK12"/>
    <mergeCell ref="IL12:IR12"/>
    <mergeCell ref="IS12:IY12"/>
    <mergeCell ref="IZ12:JF12"/>
    <mergeCell ref="JG12:JM12"/>
    <mergeCell ref="JN12:JT12"/>
    <mergeCell ref="EY12:FE12"/>
    <mergeCell ref="FF12:FL12"/>
    <mergeCell ref="FM12:FS12"/>
    <mergeCell ref="GH12:GN12"/>
    <mergeCell ref="GO12:GU12"/>
    <mergeCell ref="GV12:HB12"/>
    <mergeCell ref="HC12:HI12"/>
    <mergeCell ref="HJ15:HP15"/>
    <mergeCell ref="HQ15:HW15"/>
    <mergeCell ref="HX15:ID15"/>
    <mergeCell ref="IE15:IK15"/>
    <mergeCell ref="IL15:IR15"/>
    <mergeCell ref="IS15:IY15"/>
    <mergeCell ref="IZ15:JF15"/>
    <mergeCell ref="JG15:JM15"/>
    <mergeCell ref="JN15:JT15"/>
    <mergeCell ref="EY15:FE15"/>
    <mergeCell ref="FF15:FL15"/>
    <mergeCell ref="FM15:FS15"/>
    <mergeCell ref="FT15:FZ15"/>
    <mergeCell ref="GA15:GG15"/>
    <mergeCell ref="GH15:GN15"/>
    <mergeCell ref="F4:G4"/>
    <mergeCell ref="G25:G26"/>
    <mergeCell ref="A27:A55"/>
    <mergeCell ref="C27:C55"/>
    <mergeCell ref="E27:E55"/>
    <mergeCell ref="F27:F55"/>
    <mergeCell ref="G27:G55"/>
    <mergeCell ref="A23:A24"/>
    <mergeCell ref="B23:B24"/>
    <mergeCell ref="C23:C24"/>
    <mergeCell ref="D23:D24"/>
    <mergeCell ref="E23:F23"/>
    <mergeCell ref="A25:A26"/>
    <mergeCell ref="B25:B26"/>
    <mergeCell ref="C25:C26"/>
    <mergeCell ref="E25:E26"/>
    <mergeCell ref="F25:F26"/>
    <mergeCell ref="A21:G21"/>
    <mergeCell ref="A7:G7"/>
    <mergeCell ref="A8:G8"/>
    <mergeCell ref="A9:G9"/>
    <mergeCell ref="DB14:DH14"/>
    <mergeCell ref="DI14:DO14"/>
    <mergeCell ref="O17:U17"/>
    <mergeCell ref="V17:AB17"/>
    <mergeCell ref="AC17:AI17"/>
    <mergeCell ref="AJ17:AP17"/>
    <mergeCell ref="AQ17:AW17"/>
    <mergeCell ref="AX17:BD17"/>
    <mergeCell ref="BE17:BK17"/>
    <mergeCell ref="BL17:BR17"/>
    <mergeCell ref="BS17:BY17"/>
    <mergeCell ref="BZ17:CF17"/>
    <mergeCell ref="CG17:CM17"/>
    <mergeCell ref="SK10:SQ10"/>
    <mergeCell ref="SR10:SX10"/>
    <mergeCell ref="SY10:TE10"/>
    <mergeCell ref="TF10:TL10"/>
    <mergeCell ref="TM10:TS10"/>
    <mergeCell ref="TT10:TZ10"/>
    <mergeCell ref="UA10:UG10"/>
    <mergeCell ref="UH10:UN10"/>
    <mergeCell ref="UO10:UU10"/>
    <mergeCell ref="PZ10:QF10"/>
    <mergeCell ref="QG10:QM10"/>
    <mergeCell ref="QN10:QT10"/>
    <mergeCell ref="QU10:RA10"/>
    <mergeCell ref="RB10:RH10"/>
    <mergeCell ref="RI10:RO10"/>
    <mergeCell ref="RP10:RV10"/>
    <mergeCell ref="RW10:SC10"/>
    <mergeCell ref="SD10:SJ10"/>
    <mergeCell ref="NO10:NU10"/>
    <mergeCell ref="NV10:OB10"/>
    <mergeCell ref="OC10:OI10"/>
    <mergeCell ref="OJ10:OP10"/>
    <mergeCell ref="OQ10:OW10"/>
    <mergeCell ref="OX10:PD10"/>
    <mergeCell ref="PE10:PK10"/>
    <mergeCell ref="PL10:PR10"/>
    <mergeCell ref="PS10:PY10"/>
    <mergeCell ref="LD10:LJ10"/>
    <mergeCell ref="LK10:LQ10"/>
    <mergeCell ref="LR10:LX10"/>
    <mergeCell ref="LY10:ME10"/>
    <mergeCell ref="MF10:ML10"/>
    <mergeCell ref="MM10:MS10"/>
    <mergeCell ref="MT10:MZ10"/>
    <mergeCell ref="NA10:NG10"/>
    <mergeCell ref="NH10:NN10"/>
    <mergeCell ref="ACC10:ACI10"/>
    <mergeCell ref="ACJ10:ACP10"/>
    <mergeCell ref="ACQ10:ACW10"/>
    <mergeCell ref="ACX10:ADD10"/>
    <mergeCell ref="ADE10:ADK10"/>
    <mergeCell ref="ADL10:ADR10"/>
    <mergeCell ref="ADS10:ADY10"/>
    <mergeCell ref="ADZ10:AEF10"/>
    <mergeCell ref="AEG10:AEM10"/>
    <mergeCell ref="ZR10:ZX10"/>
    <mergeCell ref="ZY10:AAE10"/>
    <mergeCell ref="AAF10:AAL10"/>
    <mergeCell ref="AAM10:AAS10"/>
    <mergeCell ref="AAT10:AAZ10"/>
    <mergeCell ref="ABA10:ABG10"/>
    <mergeCell ref="ABH10:ABN10"/>
    <mergeCell ref="ABO10:ABU10"/>
    <mergeCell ref="ABV10:ACB10"/>
    <mergeCell ref="XG10:XM10"/>
    <mergeCell ref="XN10:XT10"/>
    <mergeCell ref="XU10:YA10"/>
    <mergeCell ref="YB10:YH10"/>
    <mergeCell ref="YI10:YO10"/>
    <mergeCell ref="YP10:YV10"/>
    <mergeCell ref="YW10:ZC10"/>
    <mergeCell ref="ZD10:ZJ10"/>
    <mergeCell ref="ZK10:ZQ10"/>
    <mergeCell ref="UV10:VB10"/>
    <mergeCell ref="VC10:VI10"/>
    <mergeCell ref="VJ10:VP10"/>
    <mergeCell ref="VQ10:VW10"/>
    <mergeCell ref="VX10:WD10"/>
    <mergeCell ref="WE10:WK10"/>
    <mergeCell ref="WL10:WR10"/>
    <mergeCell ref="WS10:WY10"/>
    <mergeCell ref="WZ10:XF10"/>
    <mergeCell ref="ALU10:AMA10"/>
    <mergeCell ref="AMB10:AMH10"/>
    <mergeCell ref="AMI10:AMO10"/>
    <mergeCell ref="AMP10:AMV10"/>
    <mergeCell ref="AMW10:ANC10"/>
    <mergeCell ref="AND10:ANJ10"/>
    <mergeCell ref="ANK10:ANQ10"/>
    <mergeCell ref="ANR10:ANX10"/>
    <mergeCell ref="ANY10:AOE10"/>
    <mergeCell ref="AJJ10:AJP10"/>
    <mergeCell ref="AJQ10:AJW10"/>
    <mergeCell ref="AJX10:AKD10"/>
    <mergeCell ref="AKE10:AKK10"/>
    <mergeCell ref="AKL10:AKR10"/>
    <mergeCell ref="AKS10:AKY10"/>
    <mergeCell ref="AKZ10:ALF10"/>
    <mergeCell ref="ALG10:ALM10"/>
    <mergeCell ref="ALN10:ALT10"/>
    <mergeCell ref="AGY10:AHE10"/>
    <mergeCell ref="AHF10:AHL10"/>
    <mergeCell ref="AHM10:AHS10"/>
    <mergeCell ref="AHT10:AHZ10"/>
    <mergeCell ref="AIA10:AIG10"/>
    <mergeCell ref="AIH10:AIN10"/>
    <mergeCell ref="AIO10:AIU10"/>
    <mergeCell ref="AIV10:AJB10"/>
    <mergeCell ref="AJC10:AJI10"/>
    <mergeCell ref="AEN10:AET10"/>
    <mergeCell ref="AEU10:AFA10"/>
    <mergeCell ref="AFB10:AFH10"/>
    <mergeCell ref="AFI10:AFO10"/>
    <mergeCell ref="AFP10:AFV10"/>
    <mergeCell ref="AFW10:AGC10"/>
    <mergeCell ref="AGD10:AGJ10"/>
    <mergeCell ref="AGK10:AGQ10"/>
    <mergeCell ref="AGR10:AGX10"/>
    <mergeCell ref="AVM10:AVS10"/>
    <mergeCell ref="AVT10:AVZ10"/>
    <mergeCell ref="AWA10:AWG10"/>
    <mergeCell ref="AWH10:AWN10"/>
    <mergeCell ref="AWO10:AWU10"/>
    <mergeCell ref="AWV10:AXB10"/>
    <mergeCell ref="AXC10:AXI10"/>
    <mergeCell ref="AXJ10:AXP10"/>
    <mergeCell ref="AXQ10:AXW10"/>
    <mergeCell ref="ATB10:ATH10"/>
    <mergeCell ref="ATI10:ATO10"/>
    <mergeCell ref="ATP10:ATV10"/>
    <mergeCell ref="ATW10:AUC10"/>
    <mergeCell ref="AUD10:AUJ10"/>
    <mergeCell ref="AUK10:AUQ10"/>
    <mergeCell ref="AUR10:AUX10"/>
    <mergeCell ref="AUY10:AVE10"/>
    <mergeCell ref="AVF10:AVL10"/>
    <mergeCell ref="AQQ10:AQW10"/>
    <mergeCell ref="AQX10:ARD10"/>
    <mergeCell ref="ARE10:ARK10"/>
    <mergeCell ref="ARL10:ARR10"/>
    <mergeCell ref="ARS10:ARY10"/>
    <mergeCell ref="ARZ10:ASF10"/>
    <mergeCell ref="ASG10:ASM10"/>
    <mergeCell ref="ASN10:AST10"/>
    <mergeCell ref="ASU10:ATA10"/>
    <mergeCell ref="AOF10:AOL10"/>
    <mergeCell ref="AOM10:AOS10"/>
    <mergeCell ref="AOT10:AOZ10"/>
    <mergeCell ref="APA10:APG10"/>
    <mergeCell ref="APH10:APN10"/>
    <mergeCell ref="APO10:APU10"/>
    <mergeCell ref="APV10:AQB10"/>
    <mergeCell ref="AQC10:AQI10"/>
    <mergeCell ref="AQJ10:AQP10"/>
    <mergeCell ref="BFE10:BFK10"/>
    <mergeCell ref="BFL10:BFR10"/>
    <mergeCell ref="BFS10:BFY10"/>
    <mergeCell ref="BFZ10:BGF10"/>
    <mergeCell ref="BGG10:BGM10"/>
    <mergeCell ref="BGN10:BGT10"/>
    <mergeCell ref="BGU10:BHA10"/>
    <mergeCell ref="BHB10:BHH10"/>
    <mergeCell ref="BHI10:BHO10"/>
    <mergeCell ref="BCT10:BCZ10"/>
    <mergeCell ref="BDA10:BDG10"/>
    <mergeCell ref="BDH10:BDN10"/>
    <mergeCell ref="BDO10:BDU10"/>
    <mergeCell ref="BDV10:BEB10"/>
    <mergeCell ref="BEC10:BEI10"/>
    <mergeCell ref="BEJ10:BEP10"/>
    <mergeCell ref="BEQ10:BEW10"/>
    <mergeCell ref="BEX10:BFD10"/>
    <mergeCell ref="BAI10:BAO10"/>
    <mergeCell ref="BAP10:BAV10"/>
    <mergeCell ref="BAW10:BBC10"/>
    <mergeCell ref="BBD10:BBJ10"/>
    <mergeCell ref="BBK10:BBQ10"/>
    <mergeCell ref="BBR10:BBX10"/>
    <mergeCell ref="BBY10:BCE10"/>
    <mergeCell ref="BCF10:BCL10"/>
    <mergeCell ref="BCM10:BCS10"/>
    <mergeCell ref="AXX10:AYD10"/>
    <mergeCell ref="AYE10:AYK10"/>
    <mergeCell ref="AYL10:AYR10"/>
    <mergeCell ref="AYS10:AYY10"/>
    <mergeCell ref="AYZ10:AZF10"/>
    <mergeCell ref="AZG10:AZM10"/>
    <mergeCell ref="AZN10:AZT10"/>
    <mergeCell ref="AZU10:BAA10"/>
    <mergeCell ref="BAB10:BAH10"/>
    <mergeCell ref="BOW10:BPC10"/>
    <mergeCell ref="BPD10:BPJ10"/>
    <mergeCell ref="BPK10:BPQ10"/>
    <mergeCell ref="BPR10:BPX10"/>
    <mergeCell ref="BPY10:BQE10"/>
    <mergeCell ref="BQF10:BQL10"/>
    <mergeCell ref="BQM10:BQS10"/>
    <mergeCell ref="BQT10:BQZ10"/>
    <mergeCell ref="BRA10:BRG10"/>
    <mergeCell ref="BML10:BMR10"/>
    <mergeCell ref="BMS10:BMY10"/>
    <mergeCell ref="BMZ10:BNF10"/>
    <mergeCell ref="BNG10:BNM10"/>
    <mergeCell ref="BNN10:BNT10"/>
    <mergeCell ref="BNU10:BOA10"/>
    <mergeCell ref="BOB10:BOH10"/>
    <mergeCell ref="BOI10:BOO10"/>
    <mergeCell ref="BOP10:BOV10"/>
    <mergeCell ref="BKA10:BKG10"/>
    <mergeCell ref="BKH10:BKN10"/>
    <mergeCell ref="BKO10:BKU10"/>
    <mergeCell ref="BKV10:BLB10"/>
    <mergeCell ref="BLC10:BLI10"/>
    <mergeCell ref="BLJ10:BLP10"/>
    <mergeCell ref="BLQ10:BLW10"/>
    <mergeCell ref="BLX10:BMD10"/>
    <mergeCell ref="BME10:BMK10"/>
    <mergeCell ref="BHP10:BHV10"/>
    <mergeCell ref="BHW10:BIC10"/>
    <mergeCell ref="BID10:BIJ10"/>
    <mergeCell ref="BIK10:BIQ10"/>
    <mergeCell ref="BIR10:BIX10"/>
    <mergeCell ref="BIY10:BJE10"/>
    <mergeCell ref="BJF10:BJL10"/>
    <mergeCell ref="BJM10:BJS10"/>
    <mergeCell ref="BJT10:BJZ10"/>
    <mergeCell ref="BYO10:BYU10"/>
    <mergeCell ref="BYV10:BZB10"/>
    <mergeCell ref="BZC10:BZI10"/>
    <mergeCell ref="BZJ10:BZP10"/>
    <mergeCell ref="BZQ10:BZW10"/>
    <mergeCell ref="BZX10:CAD10"/>
    <mergeCell ref="CAE10:CAK10"/>
    <mergeCell ref="CAL10:CAR10"/>
    <mergeCell ref="CAS10:CAY10"/>
    <mergeCell ref="BWD10:BWJ10"/>
    <mergeCell ref="BWK10:BWQ10"/>
    <mergeCell ref="BWR10:BWX10"/>
    <mergeCell ref="BWY10:BXE10"/>
    <mergeCell ref="BXF10:BXL10"/>
    <mergeCell ref="BXM10:BXS10"/>
    <mergeCell ref="BXT10:BXZ10"/>
    <mergeCell ref="BYA10:BYG10"/>
    <mergeCell ref="BYH10:BYN10"/>
    <mergeCell ref="BTS10:BTY10"/>
    <mergeCell ref="BTZ10:BUF10"/>
    <mergeCell ref="BUG10:BUM10"/>
    <mergeCell ref="BUN10:BUT10"/>
    <mergeCell ref="BUU10:BVA10"/>
    <mergeCell ref="BVB10:BVH10"/>
    <mergeCell ref="BVI10:BVO10"/>
    <mergeCell ref="BVP10:BVV10"/>
    <mergeCell ref="BVW10:BWC10"/>
    <mergeCell ref="BRH10:BRN10"/>
    <mergeCell ref="BRO10:BRU10"/>
    <mergeCell ref="BRV10:BSB10"/>
    <mergeCell ref="BSC10:BSI10"/>
    <mergeCell ref="BSJ10:BSP10"/>
    <mergeCell ref="BSQ10:BSW10"/>
    <mergeCell ref="BSX10:BTD10"/>
    <mergeCell ref="BTE10:BTK10"/>
    <mergeCell ref="BTL10:BTR10"/>
    <mergeCell ref="CIG10:CIM10"/>
    <mergeCell ref="CIN10:CIT10"/>
    <mergeCell ref="CIU10:CJA10"/>
    <mergeCell ref="CJB10:CJH10"/>
    <mergeCell ref="CJI10:CJO10"/>
    <mergeCell ref="CJP10:CJV10"/>
    <mergeCell ref="CJW10:CKC10"/>
    <mergeCell ref="CKD10:CKJ10"/>
    <mergeCell ref="CKK10:CKQ10"/>
    <mergeCell ref="CFV10:CGB10"/>
    <mergeCell ref="CGC10:CGI10"/>
    <mergeCell ref="CGJ10:CGP10"/>
    <mergeCell ref="CGQ10:CGW10"/>
    <mergeCell ref="CGX10:CHD10"/>
    <mergeCell ref="CHE10:CHK10"/>
    <mergeCell ref="CHL10:CHR10"/>
    <mergeCell ref="CHS10:CHY10"/>
    <mergeCell ref="CHZ10:CIF10"/>
    <mergeCell ref="CDK10:CDQ10"/>
    <mergeCell ref="CDR10:CDX10"/>
    <mergeCell ref="CDY10:CEE10"/>
    <mergeCell ref="CEF10:CEL10"/>
    <mergeCell ref="CEM10:CES10"/>
    <mergeCell ref="CET10:CEZ10"/>
    <mergeCell ref="CFA10:CFG10"/>
    <mergeCell ref="CFH10:CFN10"/>
    <mergeCell ref="CFO10:CFU10"/>
    <mergeCell ref="CAZ10:CBF10"/>
    <mergeCell ref="CBG10:CBM10"/>
    <mergeCell ref="CBN10:CBT10"/>
    <mergeCell ref="CBU10:CCA10"/>
    <mergeCell ref="CCB10:CCH10"/>
    <mergeCell ref="CCI10:CCO10"/>
    <mergeCell ref="CCP10:CCV10"/>
    <mergeCell ref="CCW10:CDC10"/>
    <mergeCell ref="CDD10:CDJ10"/>
    <mergeCell ref="CRY10:CSE10"/>
    <mergeCell ref="CSF10:CSL10"/>
    <mergeCell ref="CSM10:CSS10"/>
    <mergeCell ref="CST10:CSZ10"/>
    <mergeCell ref="CTA10:CTG10"/>
    <mergeCell ref="CTH10:CTN10"/>
    <mergeCell ref="CTO10:CTU10"/>
    <mergeCell ref="CTV10:CUB10"/>
    <mergeCell ref="CUC10:CUI10"/>
    <mergeCell ref="CPN10:CPT10"/>
    <mergeCell ref="CPU10:CQA10"/>
    <mergeCell ref="CQB10:CQH10"/>
    <mergeCell ref="CQI10:CQO10"/>
    <mergeCell ref="CQP10:CQV10"/>
    <mergeCell ref="CQW10:CRC10"/>
    <mergeCell ref="CRD10:CRJ10"/>
    <mergeCell ref="CRK10:CRQ10"/>
    <mergeCell ref="CRR10:CRX10"/>
    <mergeCell ref="CNC10:CNI10"/>
    <mergeCell ref="CNJ10:CNP10"/>
    <mergeCell ref="CNQ10:CNW10"/>
    <mergeCell ref="CNX10:COD10"/>
    <mergeCell ref="COE10:COK10"/>
    <mergeCell ref="COL10:COR10"/>
    <mergeCell ref="COS10:COY10"/>
    <mergeCell ref="COZ10:CPF10"/>
    <mergeCell ref="CPG10:CPM10"/>
    <mergeCell ref="CKR10:CKX10"/>
    <mergeCell ref="CKY10:CLE10"/>
    <mergeCell ref="CLF10:CLL10"/>
    <mergeCell ref="CLM10:CLS10"/>
    <mergeCell ref="CLT10:CLZ10"/>
    <mergeCell ref="CMA10:CMG10"/>
    <mergeCell ref="CMH10:CMN10"/>
    <mergeCell ref="CMO10:CMU10"/>
    <mergeCell ref="CMV10:CNB10"/>
    <mergeCell ref="DBQ10:DBW10"/>
    <mergeCell ref="DBX10:DCD10"/>
    <mergeCell ref="DCE10:DCK10"/>
    <mergeCell ref="DCL10:DCR10"/>
    <mergeCell ref="DCS10:DCY10"/>
    <mergeCell ref="DCZ10:DDF10"/>
    <mergeCell ref="DDG10:DDM10"/>
    <mergeCell ref="DDN10:DDT10"/>
    <mergeCell ref="DDU10:DEA10"/>
    <mergeCell ref="CZF10:CZL10"/>
    <mergeCell ref="CZM10:CZS10"/>
    <mergeCell ref="CZT10:CZZ10"/>
    <mergeCell ref="DAA10:DAG10"/>
    <mergeCell ref="DAH10:DAN10"/>
    <mergeCell ref="DAO10:DAU10"/>
    <mergeCell ref="DAV10:DBB10"/>
    <mergeCell ref="DBC10:DBI10"/>
    <mergeCell ref="DBJ10:DBP10"/>
    <mergeCell ref="CWU10:CXA10"/>
    <mergeCell ref="CXB10:CXH10"/>
    <mergeCell ref="CXI10:CXO10"/>
    <mergeCell ref="CXP10:CXV10"/>
    <mergeCell ref="CXW10:CYC10"/>
    <mergeCell ref="CYD10:CYJ10"/>
    <mergeCell ref="CYK10:CYQ10"/>
    <mergeCell ref="CYR10:CYX10"/>
    <mergeCell ref="CYY10:CZE10"/>
    <mergeCell ref="CUJ10:CUP10"/>
    <mergeCell ref="CUQ10:CUW10"/>
    <mergeCell ref="CUX10:CVD10"/>
    <mergeCell ref="CVE10:CVK10"/>
    <mergeCell ref="CVL10:CVR10"/>
    <mergeCell ref="CVS10:CVY10"/>
    <mergeCell ref="CVZ10:CWF10"/>
    <mergeCell ref="CWG10:CWM10"/>
    <mergeCell ref="CWN10:CWT10"/>
    <mergeCell ref="DLI10:DLO10"/>
    <mergeCell ref="DLP10:DLV10"/>
    <mergeCell ref="DLW10:DMC10"/>
    <mergeCell ref="DMD10:DMJ10"/>
    <mergeCell ref="DMK10:DMQ10"/>
    <mergeCell ref="DMR10:DMX10"/>
    <mergeCell ref="DMY10:DNE10"/>
    <mergeCell ref="DNF10:DNL10"/>
    <mergeCell ref="DNM10:DNS10"/>
    <mergeCell ref="DIX10:DJD10"/>
    <mergeCell ref="DJE10:DJK10"/>
    <mergeCell ref="DJL10:DJR10"/>
    <mergeCell ref="DJS10:DJY10"/>
    <mergeCell ref="DJZ10:DKF10"/>
    <mergeCell ref="DKG10:DKM10"/>
    <mergeCell ref="DKN10:DKT10"/>
    <mergeCell ref="DKU10:DLA10"/>
    <mergeCell ref="DLB10:DLH10"/>
    <mergeCell ref="DGM10:DGS10"/>
    <mergeCell ref="DGT10:DGZ10"/>
    <mergeCell ref="DHA10:DHG10"/>
    <mergeCell ref="DHH10:DHN10"/>
    <mergeCell ref="DHO10:DHU10"/>
    <mergeCell ref="DHV10:DIB10"/>
    <mergeCell ref="DIC10:DII10"/>
    <mergeCell ref="DIJ10:DIP10"/>
    <mergeCell ref="DIQ10:DIW10"/>
    <mergeCell ref="DEB10:DEH10"/>
    <mergeCell ref="DEI10:DEO10"/>
    <mergeCell ref="DEP10:DEV10"/>
    <mergeCell ref="DEW10:DFC10"/>
    <mergeCell ref="DFD10:DFJ10"/>
    <mergeCell ref="DFK10:DFQ10"/>
    <mergeCell ref="DFR10:DFX10"/>
    <mergeCell ref="DFY10:DGE10"/>
    <mergeCell ref="DGF10:DGL10"/>
    <mergeCell ref="DVA10:DVG10"/>
    <mergeCell ref="DVH10:DVN10"/>
    <mergeCell ref="DVO10:DVU10"/>
    <mergeCell ref="DVV10:DWB10"/>
    <mergeCell ref="DWC10:DWI10"/>
    <mergeCell ref="DWJ10:DWP10"/>
    <mergeCell ref="DWQ10:DWW10"/>
    <mergeCell ref="DWX10:DXD10"/>
    <mergeCell ref="DXE10:DXK10"/>
    <mergeCell ref="DSP10:DSV10"/>
    <mergeCell ref="DSW10:DTC10"/>
    <mergeCell ref="DTD10:DTJ10"/>
    <mergeCell ref="DTK10:DTQ10"/>
    <mergeCell ref="DTR10:DTX10"/>
    <mergeCell ref="DTY10:DUE10"/>
    <mergeCell ref="DUF10:DUL10"/>
    <mergeCell ref="DUM10:DUS10"/>
    <mergeCell ref="DUT10:DUZ10"/>
    <mergeCell ref="DQE10:DQK10"/>
    <mergeCell ref="DQL10:DQR10"/>
    <mergeCell ref="DQS10:DQY10"/>
    <mergeCell ref="DQZ10:DRF10"/>
    <mergeCell ref="DRG10:DRM10"/>
    <mergeCell ref="DRN10:DRT10"/>
    <mergeCell ref="DRU10:DSA10"/>
    <mergeCell ref="DSB10:DSH10"/>
    <mergeCell ref="DSI10:DSO10"/>
    <mergeCell ref="DNT10:DNZ10"/>
    <mergeCell ref="DOA10:DOG10"/>
    <mergeCell ref="DOH10:DON10"/>
    <mergeCell ref="DOO10:DOU10"/>
    <mergeCell ref="DOV10:DPB10"/>
    <mergeCell ref="DPC10:DPI10"/>
    <mergeCell ref="DPJ10:DPP10"/>
    <mergeCell ref="DPQ10:DPW10"/>
    <mergeCell ref="DPX10:DQD10"/>
    <mergeCell ref="EES10:EEY10"/>
    <mergeCell ref="EEZ10:EFF10"/>
    <mergeCell ref="EFG10:EFM10"/>
    <mergeCell ref="EFN10:EFT10"/>
    <mergeCell ref="EFU10:EGA10"/>
    <mergeCell ref="EGB10:EGH10"/>
    <mergeCell ref="EGI10:EGO10"/>
    <mergeCell ref="EGP10:EGV10"/>
    <mergeCell ref="EGW10:EHC10"/>
    <mergeCell ref="ECH10:ECN10"/>
    <mergeCell ref="ECO10:ECU10"/>
    <mergeCell ref="ECV10:EDB10"/>
    <mergeCell ref="EDC10:EDI10"/>
    <mergeCell ref="EDJ10:EDP10"/>
    <mergeCell ref="EDQ10:EDW10"/>
    <mergeCell ref="EDX10:EED10"/>
    <mergeCell ref="EEE10:EEK10"/>
    <mergeCell ref="EEL10:EER10"/>
    <mergeCell ref="DZW10:EAC10"/>
    <mergeCell ref="EAD10:EAJ10"/>
    <mergeCell ref="EAK10:EAQ10"/>
    <mergeCell ref="EAR10:EAX10"/>
    <mergeCell ref="EAY10:EBE10"/>
    <mergeCell ref="EBF10:EBL10"/>
    <mergeCell ref="EBM10:EBS10"/>
    <mergeCell ref="EBT10:EBZ10"/>
    <mergeCell ref="ECA10:ECG10"/>
    <mergeCell ref="DXL10:DXR10"/>
    <mergeCell ref="DXS10:DXY10"/>
    <mergeCell ref="DXZ10:DYF10"/>
    <mergeCell ref="DYG10:DYM10"/>
    <mergeCell ref="DYN10:DYT10"/>
    <mergeCell ref="DYU10:DZA10"/>
    <mergeCell ref="DZB10:DZH10"/>
    <mergeCell ref="DZI10:DZO10"/>
    <mergeCell ref="DZP10:DZV10"/>
    <mergeCell ref="EOK10:EOQ10"/>
    <mergeCell ref="EOR10:EOX10"/>
    <mergeCell ref="EOY10:EPE10"/>
    <mergeCell ref="EPF10:EPL10"/>
    <mergeCell ref="EPM10:EPS10"/>
    <mergeCell ref="EPT10:EPZ10"/>
    <mergeCell ref="EQA10:EQG10"/>
    <mergeCell ref="EQH10:EQN10"/>
    <mergeCell ref="EQO10:EQU10"/>
    <mergeCell ref="ELZ10:EMF10"/>
    <mergeCell ref="EMG10:EMM10"/>
    <mergeCell ref="EMN10:EMT10"/>
    <mergeCell ref="EMU10:ENA10"/>
    <mergeCell ref="ENB10:ENH10"/>
    <mergeCell ref="ENI10:ENO10"/>
    <mergeCell ref="ENP10:ENV10"/>
    <mergeCell ref="ENW10:EOC10"/>
    <mergeCell ref="EOD10:EOJ10"/>
    <mergeCell ref="EJO10:EJU10"/>
    <mergeCell ref="EJV10:EKB10"/>
    <mergeCell ref="EKC10:EKI10"/>
    <mergeCell ref="EKJ10:EKP10"/>
    <mergeCell ref="EKQ10:EKW10"/>
    <mergeCell ref="EKX10:ELD10"/>
    <mergeCell ref="ELE10:ELK10"/>
    <mergeCell ref="ELL10:ELR10"/>
    <mergeCell ref="ELS10:ELY10"/>
    <mergeCell ref="EHD10:EHJ10"/>
    <mergeCell ref="EHK10:EHQ10"/>
    <mergeCell ref="EHR10:EHX10"/>
    <mergeCell ref="EHY10:EIE10"/>
    <mergeCell ref="EIF10:EIL10"/>
    <mergeCell ref="EIM10:EIS10"/>
    <mergeCell ref="EIT10:EIZ10"/>
    <mergeCell ref="EJA10:EJG10"/>
    <mergeCell ref="EJH10:EJN10"/>
    <mergeCell ref="EYC10:EYI10"/>
    <mergeCell ref="EYJ10:EYP10"/>
    <mergeCell ref="EYQ10:EYW10"/>
    <mergeCell ref="EYX10:EZD10"/>
    <mergeCell ref="EZE10:EZK10"/>
    <mergeCell ref="EZL10:EZR10"/>
    <mergeCell ref="EZS10:EZY10"/>
    <mergeCell ref="EZZ10:FAF10"/>
    <mergeCell ref="FAG10:FAM10"/>
    <mergeCell ref="EVR10:EVX10"/>
    <mergeCell ref="EVY10:EWE10"/>
    <mergeCell ref="EWF10:EWL10"/>
    <mergeCell ref="EWM10:EWS10"/>
    <mergeCell ref="EWT10:EWZ10"/>
    <mergeCell ref="EXA10:EXG10"/>
    <mergeCell ref="EXH10:EXN10"/>
    <mergeCell ref="EXO10:EXU10"/>
    <mergeCell ref="EXV10:EYB10"/>
    <mergeCell ref="ETG10:ETM10"/>
    <mergeCell ref="ETN10:ETT10"/>
    <mergeCell ref="ETU10:EUA10"/>
    <mergeCell ref="EUB10:EUH10"/>
    <mergeCell ref="EUI10:EUO10"/>
    <mergeCell ref="EUP10:EUV10"/>
    <mergeCell ref="EUW10:EVC10"/>
    <mergeCell ref="EVD10:EVJ10"/>
    <mergeCell ref="EVK10:EVQ10"/>
    <mergeCell ref="EQV10:ERB10"/>
    <mergeCell ref="ERC10:ERI10"/>
    <mergeCell ref="ERJ10:ERP10"/>
    <mergeCell ref="ERQ10:ERW10"/>
    <mergeCell ref="ERX10:ESD10"/>
    <mergeCell ref="ESE10:ESK10"/>
    <mergeCell ref="ESL10:ESR10"/>
    <mergeCell ref="ESS10:ESY10"/>
    <mergeCell ref="ESZ10:ETF10"/>
    <mergeCell ref="FHU10:FIA10"/>
    <mergeCell ref="FIB10:FIH10"/>
    <mergeCell ref="FII10:FIO10"/>
    <mergeCell ref="FIP10:FIV10"/>
    <mergeCell ref="FIW10:FJC10"/>
    <mergeCell ref="FJD10:FJJ10"/>
    <mergeCell ref="FJK10:FJQ10"/>
    <mergeCell ref="FJR10:FJX10"/>
    <mergeCell ref="FJY10:FKE10"/>
    <mergeCell ref="FFJ10:FFP10"/>
    <mergeCell ref="FFQ10:FFW10"/>
    <mergeCell ref="FFX10:FGD10"/>
    <mergeCell ref="FGE10:FGK10"/>
    <mergeCell ref="FGL10:FGR10"/>
    <mergeCell ref="FGS10:FGY10"/>
    <mergeCell ref="FGZ10:FHF10"/>
    <mergeCell ref="FHG10:FHM10"/>
    <mergeCell ref="FHN10:FHT10"/>
    <mergeCell ref="FCY10:FDE10"/>
    <mergeCell ref="FDF10:FDL10"/>
    <mergeCell ref="FDM10:FDS10"/>
    <mergeCell ref="FDT10:FDZ10"/>
    <mergeCell ref="FEA10:FEG10"/>
    <mergeCell ref="FEH10:FEN10"/>
    <mergeCell ref="FEO10:FEU10"/>
    <mergeCell ref="FEV10:FFB10"/>
    <mergeCell ref="FFC10:FFI10"/>
    <mergeCell ref="FAN10:FAT10"/>
    <mergeCell ref="FAU10:FBA10"/>
    <mergeCell ref="FBB10:FBH10"/>
    <mergeCell ref="FBI10:FBO10"/>
    <mergeCell ref="FBP10:FBV10"/>
    <mergeCell ref="FBW10:FCC10"/>
    <mergeCell ref="FCD10:FCJ10"/>
    <mergeCell ref="FCK10:FCQ10"/>
    <mergeCell ref="FCR10:FCX10"/>
    <mergeCell ref="FRM10:FRS10"/>
    <mergeCell ref="FRT10:FRZ10"/>
    <mergeCell ref="FSA10:FSG10"/>
    <mergeCell ref="FSH10:FSN10"/>
    <mergeCell ref="FSO10:FSU10"/>
    <mergeCell ref="FSV10:FTB10"/>
    <mergeCell ref="FTC10:FTI10"/>
    <mergeCell ref="FTJ10:FTP10"/>
    <mergeCell ref="FTQ10:FTW10"/>
    <mergeCell ref="FPB10:FPH10"/>
    <mergeCell ref="FPI10:FPO10"/>
    <mergeCell ref="FPP10:FPV10"/>
    <mergeCell ref="FPW10:FQC10"/>
    <mergeCell ref="FQD10:FQJ10"/>
    <mergeCell ref="FQK10:FQQ10"/>
    <mergeCell ref="FQR10:FQX10"/>
    <mergeCell ref="FQY10:FRE10"/>
    <mergeCell ref="FRF10:FRL10"/>
    <mergeCell ref="FMQ10:FMW10"/>
    <mergeCell ref="FMX10:FND10"/>
    <mergeCell ref="FNE10:FNK10"/>
    <mergeCell ref="FNL10:FNR10"/>
    <mergeCell ref="FNS10:FNY10"/>
    <mergeCell ref="FNZ10:FOF10"/>
    <mergeCell ref="FOG10:FOM10"/>
    <mergeCell ref="FON10:FOT10"/>
    <mergeCell ref="FOU10:FPA10"/>
    <mergeCell ref="FKF10:FKL10"/>
    <mergeCell ref="FKM10:FKS10"/>
    <mergeCell ref="FKT10:FKZ10"/>
    <mergeCell ref="FLA10:FLG10"/>
    <mergeCell ref="FLH10:FLN10"/>
    <mergeCell ref="FLO10:FLU10"/>
    <mergeCell ref="FLV10:FMB10"/>
    <mergeCell ref="FMC10:FMI10"/>
    <mergeCell ref="FMJ10:FMP10"/>
    <mergeCell ref="GBE10:GBK10"/>
    <mergeCell ref="GBL10:GBR10"/>
    <mergeCell ref="GBS10:GBY10"/>
    <mergeCell ref="GBZ10:GCF10"/>
    <mergeCell ref="GCG10:GCM10"/>
    <mergeCell ref="GCN10:GCT10"/>
    <mergeCell ref="GCU10:GDA10"/>
    <mergeCell ref="GDB10:GDH10"/>
    <mergeCell ref="GDI10:GDO10"/>
    <mergeCell ref="FYT10:FYZ10"/>
    <mergeCell ref="FZA10:FZG10"/>
    <mergeCell ref="FZH10:FZN10"/>
    <mergeCell ref="FZO10:FZU10"/>
    <mergeCell ref="FZV10:GAB10"/>
    <mergeCell ref="GAC10:GAI10"/>
    <mergeCell ref="GAJ10:GAP10"/>
    <mergeCell ref="GAQ10:GAW10"/>
    <mergeCell ref="GAX10:GBD10"/>
    <mergeCell ref="FWI10:FWO10"/>
    <mergeCell ref="FWP10:FWV10"/>
    <mergeCell ref="FWW10:FXC10"/>
    <mergeCell ref="FXD10:FXJ10"/>
    <mergeCell ref="FXK10:FXQ10"/>
    <mergeCell ref="FXR10:FXX10"/>
    <mergeCell ref="FXY10:FYE10"/>
    <mergeCell ref="FYF10:FYL10"/>
    <mergeCell ref="FYM10:FYS10"/>
    <mergeCell ref="FTX10:FUD10"/>
    <mergeCell ref="FUE10:FUK10"/>
    <mergeCell ref="FUL10:FUR10"/>
    <mergeCell ref="FUS10:FUY10"/>
    <mergeCell ref="FUZ10:FVF10"/>
    <mergeCell ref="FVG10:FVM10"/>
    <mergeCell ref="FVN10:FVT10"/>
    <mergeCell ref="FVU10:FWA10"/>
    <mergeCell ref="FWB10:FWH10"/>
    <mergeCell ref="GKW10:GLC10"/>
    <mergeCell ref="GLD10:GLJ10"/>
    <mergeCell ref="GLK10:GLQ10"/>
    <mergeCell ref="GLR10:GLX10"/>
    <mergeCell ref="GLY10:GME10"/>
    <mergeCell ref="GMF10:GML10"/>
    <mergeCell ref="GMM10:GMS10"/>
    <mergeCell ref="GMT10:GMZ10"/>
    <mergeCell ref="GNA10:GNG10"/>
    <mergeCell ref="GIL10:GIR10"/>
    <mergeCell ref="GIS10:GIY10"/>
    <mergeCell ref="GIZ10:GJF10"/>
    <mergeCell ref="GJG10:GJM10"/>
    <mergeCell ref="GJN10:GJT10"/>
    <mergeCell ref="GJU10:GKA10"/>
    <mergeCell ref="GKB10:GKH10"/>
    <mergeCell ref="GKI10:GKO10"/>
    <mergeCell ref="GKP10:GKV10"/>
    <mergeCell ref="GGA10:GGG10"/>
    <mergeCell ref="GGH10:GGN10"/>
    <mergeCell ref="GGO10:GGU10"/>
    <mergeCell ref="GGV10:GHB10"/>
    <mergeCell ref="GHC10:GHI10"/>
    <mergeCell ref="GHJ10:GHP10"/>
    <mergeCell ref="GHQ10:GHW10"/>
    <mergeCell ref="GHX10:GID10"/>
    <mergeCell ref="GIE10:GIK10"/>
    <mergeCell ref="GDP10:GDV10"/>
    <mergeCell ref="GDW10:GEC10"/>
    <mergeCell ref="GED10:GEJ10"/>
    <mergeCell ref="GEK10:GEQ10"/>
    <mergeCell ref="GER10:GEX10"/>
    <mergeCell ref="GEY10:GFE10"/>
    <mergeCell ref="GFF10:GFL10"/>
    <mergeCell ref="GFM10:GFS10"/>
    <mergeCell ref="GFT10:GFZ10"/>
    <mergeCell ref="GUO10:GUU10"/>
    <mergeCell ref="GUV10:GVB10"/>
    <mergeCell ref="GVC10:GVI10"/>
    <mergeCell ref="GVJ10:GVP10"/>
    <mergeCell ref="GVQ10:GVW10"/>
    <mergeCell ref="GVX10:GWD10"/>
    <mergeCell ref="GWE10:GWK10"/>
    <mergeCell ref="GWL10:GWR10"/>
    <mergeCell ref="GWS10:GWY10"/>
    <mergeCell ref="GSD10:GSJ10"/>
    <mergeCell ref="GSK10:GSQ10"/>
    <mergeCell ref="GSR10:GSX10"/>
    <mergeCell ref="GSY10:GTE10"/>
    <mergeCell ref="GTF10:GTL10"/>
    <mergeCell ref="GTM10:GTS10"/>
    <mergeCell ref="GTT10:GTZ10"/>
    <mergeCell ref="GUA10:GUG10"/>
    <mergeCell ref="GUH10:GUN10"/>
    <mergeCell ref="GPS10:GPY10"/>
    <mergeCell ref="GPZ10:GQF10"/>
    <mergeCell ref="GQG10:GQM10"/>
    <mergeCell ref="GQN10:GQT10"/>
    <mergeCell ref="GQU10:GRA10"/>
    <mergeCell ref="GRB10:GRH10"/>
    <mergeCell ref="GRI10:GRO10"/>
    <mergeCell ref="GRP10:GRV10"/>
    <mergeCell ref="GRW10:GSC10"/>
    <mergeCell ref="GNH10:GNN10"/>
    <mergeCell ref="GNO10:GNU10"/>
    <mergeCell ref="GNV10:GOB10"/>
    <mergeCell ref="GOC10:GOI10"/>
    <mergeCell ref="GOJ10:GOP10"/>
    <mergeCell ref="GOQ10:GOW10"/>
    <mergeCell ref="GOX10:GPD10"/>
    <mergeCell ref="GPE10:GPK10"/>
    <mergeCell ref="GPL10:GPR10"/>
    <mergeCell ref="HEG10:HEM10"/>
    <mergeCell ref="HEN10:HET10"/>
    <mergeCell ref="HEU10:HFA10"/>
    <mergeCell ref="HFB10:HFH10"/>
    <mergeCell ref="HFI10:HFO10"/>
    <mergeCell ref="HFP10:HFV10"/>
    <mergeCell ref="HFW10:HGC10"/>
    <mergeCell ref="HGD10:HGJ10"/>
    <mergeCell ref="HGK10:HGQ10"/>
    <mergeCell ref="HBV10:HCB10"/>
    <mergeCell ref="HCC10:HCI10"/>
    <mergeCell ref="HCJ10:HCP10"/>
    <mergeCell ref="HCQ10:HCW10"/>
    <mergeCell ref="HCX10:HDD10"/>
    <mergeCell ref="HDE10:HDK10"/>
    <mergeCell ref="HDL10:HDR10"/>
    <mergeCell ref="HDS10:HDY10"/>
    <mergeCell ref="HDZ10:HEF10"/>
    <mergeCell ref="GZK10:GZQ10"/>
    <mergeCell ref="GZR10:GZX10"/>
    <mergeCell ref="GZY10:HAE10"/>
    <mergeCell ref="HAF10:HAL10"/>
    <mergeCell ref="HAM10:HAS10"/>
    <mergeCell ref="HAT10:HAZ10"/>
    <mergeCell ref="HBA10:HBG10"/>
    <mergeCell ref="HBH10:HBN10"/>
    <mergeCell ref="HBO10:HBU10"/>
    <mergeCell ref="GWZ10:GXF10"/>
    <mergeCell ref="GXG10:GXM10"/>
    <mergeCell ref="GXN10:GXT10"/>
    <mergeCell ref="GXU10:GYA10"/>
    <mergeCell ref="GYB10:GYH10"/>
    <mergeCell ref="GYI10:GYO10"/>
    <mergeCell ref="GYP10:GYV10"/>
    <mergeCell ref="GYW10:GZC10"/>
    <mergeCell ref="GZD10:GZJ10"/>
    <mergeCell ref="HNY10:HOE10"/>
    <mergeCell ref="HOF10:HOL10"/>
    <mergeCell ref="HOM10:HOS10"/>
    <mergeCell ref="HOT10:HOZ10"/>
    <mergeCell ref="HPA10:HPG10"/>
    <mergeCell ref="HPH10:HPN10"/>
    <mergeCell ref="HPO10:HPU10"/>
    <mergeCell ref="HPV10:HQB10"/>
    <mergeCell ref="HQC10:HQI10"/>
    <mergeCell ref="HLN10:HLT10"/>
    <mergeCell ref="HLU10:HMA10"/>
    <mergeCell ref="HMB10:HMH10"/>
    <mergeCell ref="HMI10:HMO10"/>
    <mergeCell ref="HMP10:HMV10"/>
    <mergeCell ref="HMW10:HNC10"/>
    <mergeCell ref="HND10:HNJ10"/>
    <mergeCell ref="HNK10:HNQ10"/>
    <mergeCell ref="HNR10:HNX10"/>
    <mergeCell ref="HJC10:HJI10"/>
    <mergeCell ref="HJJ10:HJP10"/>
    <mergeCell ref="HJQ10:HJW10"/>
    <mergeCell ref="HJX10:HKD10"/>
    <mergeCell ref="HKE10:HKK10"/>
    <mergeCell ref="HKL10:HKR10"/>
    <mergeCell ref="HKS10:HKY10"/>
    <mergeCell ref="HKZ10:HLF10"/>
    <mergeCell ref="HLG10:HLM10"/>
    <mergeCell ref="HGR10:HGX10"/>
    <mergeCell ref="HGY10:HHE10"/>
    <mergeCell ref="HHF10:HHL10"/>
    <mergeCell ref="HHM10:HHS10"/>
    <mergeCell ref="HHT10:HHZ10"/>
    <mergeCell ref="HIA10:HIG10"/>
    <mergeCell ref="HIH10:HIN10"/>
    <mergeCell ref="HIO10:HIU10"/>
    <mergeCell ref="HIV10:HJB10"/>
    <mergeCell ref="HXQ10:HXW10"/>
    <mergeCell ref="HXX10:HYD10"/>
    <mergeCell ref="HYE10:HYK10"/>
    <mergeCell ref="HYL10:HYR10"/>
    <mergeCell ref="HYS10:HYY10"/>
    <mergeCell ref="HYZ10:HZF10"/>
    <mergeCell ref="HZG10:HZM10"/>
    <mergeCell ref="HZN10:HZT10"/>
    <mergeCell ref="HZU10:IAA10"/>
    <mergeCell ref="HVF10:HVL10"/>
    <mergeCell ref="HVM10:HVS10"/>
    <mergeCell ref="HVT10:HVZ10"/>
    <mergeCell ref="HWA10:HWG10"/>
    <mergeCell ref="HWH10:HWN10"/>
    <mergeCell ref="HWO10:HWU10"/>
    <mergeCell ref="HWV10:HXB10"/>
    <mergeCell ref="HXC10:HXI10"/>
    <mergeCell ref="HXJ10:HXP10"/>
    <mergeCell ref="HSU10:HTA10"/>
    <mergeCell ref="HTB10:HTH10"/>
    <mergeCell ref="HTI10:HTO10"/>
    <mergeCell ref="HTP10:HTV10"/>
    <mergeCell ref="HTW10:HUC10"/>
    <mergeCell ref="HUD10:HUJ10"/>
    <mergeCell ref="HUK10:HUQ10"/>
    <mergeCell ref="HUR10:HUX10"/>
    <mergeCell ref="HUY10:HVE10"/>
    <mergeCell ref="HQJ10:HQP10"/>
    <mergeCell ref="HQQ10:HQW10"/>
    <mergeCell ref="HQX10:HRD10"/>
    <mergeCell ref="HRE10:HRK10"/>
    <mergeCell ref="HRL10:HRR10"/>
    <mergeCell ref="HRS10:HRY10"/>
    <mergeCell ref="HRZ10:HSF10"/>
    <mergeCell ref="HSG10:HSM10"/>
    <mergeCell ref="HSN10:HST10"/>
    <mergeCell ref="IHI10:IHO10"/>
    <mergeCell ref="IHP10:IHV10"/>
    <mergeCell ref="IHW10:IIC10"/>
    <mergeCell ref="IID10:IIJ10"/>
    <mergeCell ref="IIK10:IIQ10"/>
    <mergeCell ref="IIR10:IIX10"/>
    <mergeCell ref="IIY10:IJE10"/>
    <mergeCell ref="IJF10:IJL10"/>
    <mergeCell ref="IJM10:IJS10"/>
    <mergeCell ref="IEX10:IFD10"/>
    <mergeCell ref="IFE10:IFK10"/>
    <mergeCell ref="IFL10:IFR10"/>
    <mergeCell ref="IFS10:IFY10"/>
    <mergeCell ref="IFZ10:IGF10"/>
    <mergeCell ref="IGG10:IGM10"/>
    <mergeCell ref="IGN10:IGT10"/>
    <mergeCell ref="IGU10:IHA10"/>
    <mergeCell ref="IHB10:IHH10"/>
    <mergeCell ref="ICM10:ICS10"/>
    <mergeCell ref="ICT10:ICZ10"/>
    <mergeCell ref="IDA10:IDG10"/>
    <mergeCell ref="IDH10:IDN10"/>
    <mergeCell ref="IDO10:IDU10"/>
    <mergeCell ref="IDV10:IEB10"/>
    <mergeCell ref="IEC10:IEI10"/>
    <mergeCell ref="IEJ10:IEP10"/>
    <mergeCell ref="IEQ10:IEW10"/>
    <mergeCell ref="IAB10:IAH10"/>
    <mergeCell ref="IAI10:IAO10"/>
    <mergeCell ref="IAP10:IAV10"/>
    <mergeCell ref="IAW10:IBC10"/>
    <mergeCell ref="IBD10:IBJ10"/>
    <mergeCell ref="IBK10:IBQ10"/>
    <mergeCell ref="IBR10:IBX10"/>
    <mergeCell ref="IBY10:ICE10"/>
    <mergeCell ref="ICF10:ICL10"/>
    <mergeCell ref="IRA10:IRG10"/>
    <mergeCell ref="IRH10:IRN10"/>
    <mergeCell ref="IRO10:IRU10"/>
    <mergeCell ref="IRV10:ISB10"/>
    <mergeCell ref="ISC10:ISI10"/>
    <mergeCell ref="ISJ10:ISP10"/>
    <mergeCell ref="ISQ10:ISW10"/>
    <mergeCell ref="ISX10:ITD10"/>
    <mergeCell ref="ITE10:ITK10"/>
    <mergeCell ref="IOP10:IOV10"/>
    <mergeCell ref="IOW10:IPC10"/>
    <mergeCell ref="IPD10:IPJ10"/>
    <mergeCell ref="IPK10:IPQ10"/>
    <mergeCell ref="IPR10:IPX10"/>
    <mergeCell ref="IPY10:IQE10"/>
    <mergeCell ref="IQF10:IQL10"/>
    <mergeCell ref="IQM10:IQS10"/>
    <mergeCell ref="IQT10:IQZ10"/>
    <mergeCell ref="IME10:IMK10"/>
    <mergeCell ref="IML10:IMR10"/>
    <mergeCell ref="IMS10:IMY10"/>
    <mergeCell ref="IMZ10:INF10"/>
    <mergeCell ref="ING10:INM10"/>
    <mergeCell ref="INN10:INT10"/>
    <mergeCell ref="INU10:IOA10"/>
    <mergeCell ref="IOB10:IOH10"/>
    <mergeCell ref="IOI10:IOO10"/>
    <mergeCell ref="IJT10:IJZ10"/>
    <mergeCell ref="IKA10:IKG10"/>
    <mergeCell ref="IKH10:IKN10"/>
    <mergeCell ref="IKO10:IKU10"/>
    <mergeCell ref="IKV10:ILB10"/>
    <mergeCell ref="ILC10:ILI10"/>
    <mergeCell ref="ILJ10:ILP10"/>
    <mergeCell ref="ILQ10:ILW10"/>
    <mergeCell ref="ILX10:IMD10"/>
    <mergeCell ref="JAS10:JAY10"/>
    <mergeCell ref="JAZ10:JBF10"/>
    <mergeCell ref="JBG10:JBM10"/>
    <mergeCell ref="JBN10:JBT10"/>
    <mergeCell ref="JBU10:JCA10"/>
    <mergeCell ref="JCB10:JCH10"/>
    <mergeCell ref="JCI10:JCO10"/>
    <mergeCell ref="JCP10:JCV10"/>
    <mergeCell ref="JCW10:JDC10"/>
    <mergeCell ref="IYH10:IYN10"/>
    <mergeCell ref="IYO10:IYU10"/>
    <mergeCell ref="IYV10:IZB10"/>
    <mergeCell ref="IZC10:IZI10"/>
    <mergeCell ref="IZJ10:IZP10"/>
    <mergeCell ref="IZQ10:IZW10"/>
    <mergeCell ref="IZX10:JAD10"/>
    <mergeCell ref="JAE10:JAK10"/>
    <mergeCell ref="JAL10:JAR10"/>
    <mergeCell ref="IVW10:IWC10"/>
    <mergeCell ref="IWD10:IWJ10"/>
    <mergeCell ref="IWK10:IWQ10"/>
    <mergeCell ref="IWR10:IWX10"/>
    <mergeCell ref="IWY10:IXE10"/>
    <mergeCell ref="IXF10:IXL10"/>
    <mergeCell ref="IXM10:IXS10"/>
    <mergeCell ref="IXT10:IXZ10"/>
    <mergeCell ref="IYA10:IYG10"/>
    <mergeCell ref="ITL10:ITR10"/>
    <mergeCell ref="ITS10:ITY10"/>
    <mergeCell ref="ITZ10:IUF10"/>
    <mergeCell ref="IUG10:IUM10"/>
    <mergeCell ref="IUN10:IUT10"/>
    <mergeCell ref="IUU10:IVA10"/>
    <mergeCell ref="IVB10:IVH10"/>
    <mergeCell ref="IVI10:IVO10"/>
    <mergeCell ref="IVP10:IVV10"/>
    <mergeCell ref="JKK10:JKQ10"/>
    <mergeCell ref="JKR10:JKX10"/>
    <mergeCell ref="JKY10:JLE10"/>
    <mergeCell ref="JLF10:JLL10"/>
    <mergeCell ref="JLM10:JLS10"/>
    <mergeCell ref="JLT10:JLZ10"/>
    <mergeCell ref="JMA10:JMG10"/>
    <mergeCell ref="JMH10:JMN10"/>
    <mergeCell ref="JMO10:JMU10"/>
    <mergeCell ref="JHZ10:JIF10"/>
    <mergeCell ref="JIG10:JIM10"/>
    <mergeCell ref="JIN10:JIT10"/>
    <mergeCell ref="JIU10:JJA10"/>
    <mergeCell ref="JJB10:JJH10"/>
    <mergeCell ref="JJI10:JJO10"/>
    <mergeCell ref="JJP10:JJV10"/>
    <mergeCell ref="JJW10:JKC10"/>
    <mergeCell ref="JKD10:JKJ10"/>
    <mergeCell ref="JFO10:JFU10"/>
    <mergeCell ref="JFV10:JGB10"/>
    <mergeCell ref="JGC10:JGI10"/>
    <mergeCell ref="JGJ10:JGP10"/>
    <mergeCell ref="JGQ10:JGW10"/>
    <mergeCell ref="JGX10:JHD10"/>
    <mergeCell ref="JHE10:JHK10"/>
    <mergeCell ref="JHL10:JHR10"/>
    <mergeCell ref="JHS10:JHY10"/>
    <mergeCell ref="JDD10:JDJ10"/>
    <mergeCell ref="JDK10:JDQ10"/>
    <mergeCell ref="JDR10:JDX10"/>
    <mergeCell ref="JDY10:JEE10"/>
    <mergeCell ref="JEF10:JEL10"/>
    <mergeCell ref="JEM10:JES10"/>
    <mergeCell ref="JET10:JEZ10"/>
    <mergeCell ref="JFA10:JFG10"/>
    <mergeCell ref="JFH10:JFN10"/>
    <mergeCell ref="JUC10:JUI10"/>
    <mergeCell ref="JUJ10:JUP10"/>
    <mergeCell ref="JUQ10:JUW10"/>
    <mergeCell ref="JUX10:JVD10"/>
    <mergeCell ref="JVE10:JVK10"/>
    <mergeCell ref="JVL10:JVR10"/>
    <mergeCell ref="JVS10:JVY10"/>
    <mergeCell ref="JVZ10:JWF10"/>
    <mergeCell ref="JWG10:JWM10"/>
    <mergeCell ref="JRR10:JRX10"/>
    <mergeCell ref="JRY10:JSE10"/>
    <mergeCell ref="JSF10:JSL10"/>
    <mergeCell ref="JSM10:JSS10"/>
    <mergeCell ref="JST10:JSZ10"/>
    <mergeCell ref="JTA10:JTG10"/>
    <mergeCell ref="JTH10:JTN10"/>
    <mergeCell ref="JTO10:JTU10"/>
    <mergeCell ref="JTV10:JUB10"/>
    <mergeCell ref="JPG10:JPM10"/>
    <mergeCell ref="JPN10:JPT10"/>
    <mergeCell ref="JPU10:JQA10"/>
    <mergeCell ref="JQB10:JQH10"/>
    <mergeCell ref="JQI10:JQO10"/>
    <mergeCell ref="JQP10:JQV10"/>
    <mergeCell ref="JQW10:JRC10"/>
    <mergeCell ref="JRD10:JRJ10"/>
    <mergeCell ref="JRK10:JRQ10"/>
    <mergeCell ref="JMV10:JNB10"/>
    <mergeCell ref="JNC10:JNI10"/>
    <mergeCell ref="JNJ10:JNP10"/>
    <mergeCell ref="JNQ10:JNW10"/>
    <mergeCell ref="JNX10:JOD10"/>
    <mergeCell ref="JOE10:JOK10"/>
    <mergeCell ref="JOL10:JOR10"/>
    <mergeCell ref="JOS10:JOY10"/>
    <mergeCell ref="JOZ10:JPF10"/>
    <mergeCell ref="KDU10:KEA10"/>
    <mergeCell ref="KEB10:KEH10"/>
    <mergeCell ref="KEI10:KEO10"/>
    <mergeCell ref="KEP10:KEV10"/>
    <mergeCell ref="KEW10:KFC10"/>
    <mergeCell ref="KFD10:KFJ10"/>
    <mergeCell ref="KFK10:KFQ10"/>
    <mergeCell ref="KFR10:KFX10"/>
    <mergeCell ref="KFY10:KGE10"/>
    <mergeCell ref="KBJ10:KBP10"/>
    <mergeCell ref="KBQ10:KBW10"/>
    <mergeCell ref="KBX10:KCD10"/>
    <mergeCell ref="KCE10:KCK10"/>
    <mergeCell ref="KCL10:KCR10"/>
    <mergeCell ref="KCS10:KCY10"/>
    <mergeCell ref="KCZ10:KDF10"/>
    <mergeCell ref="KDG10:KDM10"/>
    <mergeCell ref="KDN10:KDT10"/>
    <mergeCell ref="JYY10:JZE10"/>
    <mergeCell ref="JZF10:JZL10"/>
    <mergeCell ref="JZM10:JZS10"/>
    <mergeCell ref="JZT10:JZZ10"/>
    <mergeCell ref="KAA10:KAG10"/>
    <mergeCell ref="KAH10:KAN10"/>
    <mergeCell ref="KAO10:KAU10"/>
    <mergeCell ref="KAV10:KBB10"/>
    <mergeCell ref="KBC10:KBI10"/>
    <mergeCell ref="JWN10:JWT10"/>
    <mergeCell ref="JWU10:JXA10"/>
    <mergeCell ref="JXB10:JXH10"/>
    <mergeCell ref="JXI10:JXO10"/>
    <mergeCell ref="JXP10:JXV10"/>
    <mergeCell ref="JXW10:JYC10"/>
    <mergeCell ref="JYD10:JYJ10"/>
    <mergeCell ref="JYK10:JYQ10"/>
    <mergeCell ref="JYR10:JYX10"/>
    <mergeCell ref="KNM10:KNS10"/>
    <mergeCell ref="KNT10:KNZ10"/>
    <mergeCell ref="KOA10:KOG10"/>
    <mergeCell ref="KOH10:KON10"/>
    <mergeCell ref="KOO10:KOU10"/>
    <mergeCell ref="KOV10:KPB10"/>
    <mergeCell ref="KPC10:KPI10"/>
    <mergeCell ref="KPJ10:KPP10"/>
    <mergeCell ref="KPQ10:KPW10"/>
    <mergeCell ref="KLB10:KLH10"/>
    <mergeCell ref="KLI10:KLO10"/>
    <mergeCell ref="KLP10:KLV10"/>
    <mergeCell ref="KLW10:KMC10"/>
    <mergeCell ref="KMD10:KMJ10"/>
    <mergeCell ref="KMK10:KMQ10"/>
    <mergeCell ref="KMR10:KMX10"/>
    <mergeCell ref="KMY10:KNE10"/>
    <mergeCell ref="KNF10:KNL10"/>
    <mergeCell ref="KIQ10:KIW10"/>
    <mergeCell ref="KIX10:KJD10"/>
    <mergeCell ref="KJE10:KJK10"/>
    <mergeCell ref="KJL10:KJR10"/>
    <mergeCell ref="KJS10:KJY10"/>
    <mergeCell ref="KJZ10:KKF10"/>
    <mergeCell ref="KKG10:KKM10"/>
    <mergeCell ref="KKN10:KKT10"/>
    <mergeCell ref="KKU10:KLA10"/>
    <mergeCell ref="KGF10:KGL10"/>
    <mergeCell ref="KGM10:KGS10"/>
    <mergeCell ref="KGT10:KGZ10"/>
    <mergeCell ref="KHA10:KHG10"/>
    <mergeCell ref="KHH10:KHN10"/>
    <mergeCell ref="KHO10:KHU10"/>
    <mergeCell ref="KHV10:KIB10"/>
    <mergeCell ref="KIC10:KII10"/>
    <mergeCell ref="KIJ10:KIP10"/>
    <mergeCell ref="KXE10:KXK10"/>
    <mergeCell ref="KXL10:KXR10"/>
    <mergeCell ref="KXS10:KXY10"/>
    <mergeCell ref="KXZ10:KYF10"/>
    <mergeCell ref="KYG10:KYM10"/>
    <mergeCell ref="KYN10:KYT10"/>
    <mergeCell ref="KYU10:KZA10"/>
    <mergeCell ref="KZB10:KZH10"/>
    <mergeCell ref="KZI10:KZO10"/>
    <mergeCell ref="KUT10:KUZ10"/>
    <mergeCell ref="KVA10:KVG10"/>
    <mergeCell ref="KVH10:KVN10"/>
    <mergeCell ref="KVO10:KVU10"/>
    <mergeCell ref="KVV10:KWB10"/>
    <mergeCell ref="KWC10:KWI10"/>
    <mergeCell ref="KWJ10:KWP10"/>
    <mergeCell ref="KWQ10:KWW10"/>
    <mergeCell ref="KWX10:KXD10"/>
    <mergeCell ref="KSI10:KSO10"/>
    <mergeCell ref="KSP10:KSV10"/>
    <mergeCell ref="KSW10:KTC10"/>
    <mergeCell ref="KTD10:KTJ10"/>
    <mergeCell ref="KTK10:KTQ10"/>
    <mergeCell ref="KTR10:KTX10"/>
    <mergeCell ref="KTY10:KUE10"/>
    <mergeCell ref="KUF10:KUL10"/>
    <mergeCell ref="KUM10:KUS10"/>
    <mergeCell ref="KPX10:KQD10"/>
    <mergeCell ref="KQE10:KQK10"/>
    <mergeCell ref="KQL10:KQR10"/>
    <mergeCell ref="KQS10:KQY10"/>
    <mergeCell ref="KQZ10:KRF10"/>
    <mergeCell ref="KRG10:KRM10"/>
    <mergeCell ref="KRN10:KRT10"/>
    <mergeCell ref="KRU10:KSA10"/>
    <mergeCell ref="KSB10:KSH10"/>
    <mergeCell ref="LGW10:LHC10"/>
    <mergeCell ref="LHD10:LHJ10"/>
    <mergeCell ref="LHK10:LHQ10"/>
    <mergeCell ref="LHR10:LHX10"/>
    <mergeCell ref="LHY10:LIE10"/>
    <mergeCell ref="LIF10:LIL10"/>
    <mergeCell ref="LIM10:LIS10"/>
    <mergeCell ref="LIT10:LIZ10"/>
    <mergeCell ref="LJA10:LJG10"/>
    <mergeCell ref="LEL10:LER10"/>
    <mergeCell ref="LES10:LEY10"/>
    <mergeCell ref="LEZ10:LFF10"/>
    <mergeCell ref="LFG10:LFM10"/>
    <mergeCell ref="LFN10:LFT10"/>
    <mergeCell ref="LFU10:LGA10"/>
    <mergeCell ref="LGB10:LGH10"/>
    <mergeCell ref="LGI10:LGO10"/>
    <mergeCell ref="LGP10:LGV10"/>
    <mergeCell ref="LCA10:LCG10"/>
    <mergeCell ref="LCH10:LCN10"/>
    <mergeCell ref="LCO10:LCU10"/>
    <mergeCell ref="LCV10:LDB10"/>
    <mergeCell ref="LDC10:LDI10"/>
    <mergeCell ref="LDJ10:LDP10"/>
    <mergeCell ref="LDQ10:LDW10"/>
    <mergeCell ref="LDX10:LED10"/>
    <mergeCell ref="LEE10:LEK10"/>
    <mergeCell ref="KZP10:KZV10"/>
    <mergeCell ref="KZW10:LAC10"/>
    <mergeCell ref="LAD10:LAJ10"/>
    <mergeCell ref="LAK10:LAQ10"/>
    <mergeCell ref="LAR10:LAX10"/>
    <mergeCell ref="LAY10:LBE10"/>
    <mergeCell ref="LBF10:LBL10"/>
    <mergeCell ref="LBM10:LBS10"/>
    <mergeCell ref="LBT10:LBZ10"/>
    <mergeCell ref="LQO10:LQU10"/>
    <mergeCell ref="LQV10:LRB10"/>
    <mergeCell ref="LRC10:LRI10"/>
    <mergeCell ref="LRJ10:LRP10"/>
    <mergeCell ref="LRQ10:LRW10"/>
    <mergeCell ref="LRX10:LSD10"/>
    <mergeCell ref="LSE10:LSK10"/>
    <mergeCell ref="LSL10:LSR10"/>
    <mergeCell ref="LSS10:LSY10"/>
    <mergeCell ref="LOD10:LOJ10"/>
    <mergeCell ref="LOK10:LOQ10"/>
    <mergeCell ref="LOR10:LOX10"/>
    <mergeCell ref="LOY10:LPE10"/>
    <mergeCell ref="LPF10:LPL10"/>
    <mergeCell ref="LPM10:LPS10"/>
    <mergeCell ref="LPT10:LPZ10"/>
    <mergeCell ref="LQA10:LQG10"/>
    <mergeCell ref="LQH10:LQN10"/>
    <mergeCell ref="LLS10:LLY10"/>
    <mergeCell ref="LLZ10:LMF10"/>
    <mergeCell ref="LMG10:LMM10"/>
    <mergeCell ref="LMN10:LMT10"/>
    <mergeCell ref="LMU10:LNA10"/>
    <mergeCell ref="LNB10:LNH10"/>
    <mergeCell ref="LNI10:LNO10"/>
    <mergeCell ref="LNP10:LNV10"/>
    <mergeCell ref="LNW10:LOC10"/>
    <mergeCell ref="LJH10:LJN10"/>
    <mergeCell ref="LJO10:LJU10"/>
    <mergeCell ref="LJV10:LKB10"/>
    <mergeCell ref="LKC10:LKI10"/>
    <mergeCell ref="LKJ10:LKP10"/>
    <mergeCell ref="LKQ10:LKW10"/>
    <mergeCell ref="LKX10:LLD10"/>
    <mergeCell ref="LLE10:LLK10"/>
    <mergeCell ref="LLL10:LLR10"/>
    <mergeCell ref="MAG10:MAM10"/>
    <mergeCell ref="MAN10:MAT10"/>
    <mergeCell ref="MAU10:MBA10"/>
    <mergeCell ref="MBB10:MBH10"/>
    <mergeCell ref="MBI10:MBO10"/>
    <mergeCell ref="MBP10:MBV10"/>
    <mergeCell ref="MBW10:MCC10"/>
    <mergeCell ref="MCD10:MCJ10"/>
    <mergeCell ref="MCK10:MCQ10"/>
    <mergeCell ref="LXV10:LYB10"/>
    <mergeCell ref="LYC10:LYI10"/>
    <mergeCell ref="LYJ10:LYP10"/>
    <mergeCell ref="LYQ10:LYW10"/>
    <mergeCell ref="LYX10:LZD10"/>
    <mergeCell ref="LZE10:LZK10"/>
    <mergeCell ref="LZL10:LZR10"/>
    <mergeCell ref="LZS10:LZY10"/>
    <mergeCell ref="LZZ10:MAF10"/>
    <mergeCell ref="LVK10:LVQ10"/>
    <mergeCell ref="LVR10:LVX10"/>
    <mergeCell ref="LVY10:LWE10"/>
    <mergeCell ref="LWF10:LWL10"/>
    <mergeCell ref="LWM10:LWS10"/>
    <mergeCell ref="LWT10:LWZ10"/>
    <mergeCell ref="LXA10:LXG10"/>
    <mergeCell ref="LXH10:LXN10"/>
    <mergeCell ref="LXO10:LXU10"/>
    <mergeCell ref="LSZ10:LTF10"/>
    <mergeCell ref="LTG10:LTM10"/>
    <mergeCell ref="LTN10:LTT10"/>
    <mergeCell ref="LTU10:LUA10"/>
    <mergeCell ref="LUB10:LUH10"/>
    <mergeCell ref="LUI10:LUO10"/>
    <mergeCell ref="LUP10:LUV10"/>
    <mergeCell ref="LUW10:LVC10"/>
    <mergeCell ref="LVD10:LVJ10"/>
    <mergeCell ref="MJY10:MKE10"/>
    <mergeCell ref="MKF10:MKL10"/>
    <mergeCell ref="MKM10:MKS10"/>
    <mergeCell ref="MKT10:MKZ10"/>
    <mergeCell ref="MLA10:MLG10"/>
    <mergeCell ref="MLH10:MLN10"/>
    <mergeCell ref="MLO10:MLU10"/>
    <mergeCell ref="MLV10:MMB10"/>
    <mergeCell ref="MMC10:MMI10"/>
    <mergeCell ref="MHN10:MHT10"/>
    <mergeCell ref="MHU10:MIA10"/>
    <mergeCell ref="MIB10:MIH10"/>
    <mergeCell ref="MII10:MIO10"/>
    <mergeCell ref="MIP10:MIV10"/>
    <mergeCell ref="MIW10:MJC10"/>
    <mergeCell ref="MJD10:MJJ10"/>
    <mergeCell ref="MJK10:MJQ10"/>
    <mergeCell ref="MJR10:MJX10"/>
    <mergeCell ref="MFC10:MFI10"/>
    <mergeCell ref="MFJ10:MFP10"/>
    <mergeCell ref="MFQ10:MFW10"/>
    <mergeCell ref="MFX10:MGD10"/>
    <mergeCell ref="MGE10:MGK10"/>
    <mergeCell ref="MGL10:MGR10"/>
    <mergeCell ref="MGS10:MGY10"/>
    <mergeCell ref="MGZ10:MHF10"/>
    <mergeCell ref="MHG10:MHM10"/>
    <mergeCell ref="MCR10:MCX10"/>
    <mergeCell ref="MCY10:MDE10"/>
    <mergeCell ref="MDF10:MDL10"/>
    <mergeCell ref="MDM10:MDS10"/>
    <mergeCell ref="MDT10:MDZ10"/>
    <mergeCell ref="MEA10:MEG10"/>
    <mergeCell ref="MEH10:MEN10"/>
    <mergeCell ref="MEO10:MEU10"/>
    <mergeCell ref="MEV10:MFB10"/>
    <mergeCell ref="MTQ10:MTW10"/>
    <mergeCell ref="MTX10:MUD10"/>
    <mergeCell ref="MUE10:MUK10"/>
    <mergeCell ref="MUL10:MUR10"/>
    <mergeCell ref="MUS10:MUY10"/>
    <mergeCell ref="MUZ10:MVF10"/>
    <mergeCell ref="MVG10:MVM10"/>
    <mergeCell ref="MVN10:MVT10"/>
    <mergeCell ref="MVU10:MWA10"/>
    <mergeCell ref="MRF10:MRL10"/>
    <mergeCell ref="MRM10:MRS10"/>
    <mergeCell ref="MRT10:MRZ10"/>
    <mergeCell ref="MSA10:MSG10"/>
    <mergeCell ref="MSH10:MSN10"/>
    <mergeCell ref="MSO10:MSU10"/>
    <mergeCell ref="MSV10:MTB10"/>
    <mergeCell ref="MTC10:MTI10"/>
    <mergeCell ref="MTJ10:MTP10"/>
    <mergeCell ref="MOU10:MPA10"/>
    <mergeCell ref="MPB10:MPH10"/>
    <mergeCell ref="MPI10:MPO10"/>
    <mergeCell ref="MPP10:MPV10"/>
    <mergeCell ref="MPW10:MQC10"/>
    <mergeCell ref="MQD10:MQJ10"/>
    <mergeCell ref="MQK10:MQQ10"/>
    <mergeCell ref="MQR10:MQX10"/>
    <mergeCell ref="MQY10:MRE10"/>
    <mergeCell ref="MMJ10:MMP10"/>
    <mergeCell ref="MMQ10:MMW10"/>
    <mergeCell ref="MMX10:MND10"/>
    <mergeCell ref="MNE10:MNK10"/>
    <mergeCell ref="MNL10:MNR10"/>
    <mergeCell ref="MNS10:MNY10"/>
    <mergeCell ref="MNZ10:MOF10"/>
    <mergeCell ref="MOG10:MOM10"/>
    <mergeCell ref="MON10:MOT10"/>
    <mergeCell ref="NDI10:NDO10"/>
    <mergeCell ref="NDP10:NDV10"/>
    <mergeCell ref="NDW10:NEC10"/>
    <mergeCell ref="NED10:NEJ10"/>
    <mergeCell ref="NEK10:NEQ10"/>
    <mergeCell ref="NER10:NEX10"/>
    <mergeCell ref="NEY10:NFE10"/>
    <mergeCell ref="NFF10:NFL10"/>
    <mergeCell ref="NFM10:NFS10"/>
    <mergeCell ref="NAX10:NBD10"/>
    <mergeCell ref="NBE10:NBK10"/>
    <mergeCell ref="NBL10:NBR10"/>
    <mergeCell ref="NBS10:NBY10"/>
    <mergeCell ref="NBZ10:NCF10"/>
    <mergeCell ref="NCG10:NCM10"/>
    <mergeCell ref="NCN10:NCT10"/>
    <mergeCell ref="NCU10:NDA10"/>
    <mergeCell ref="NDB10:NDH10"/>
    <mergeCell ref="MYM10:MYS10"/>
    <mergeCell ref="MYT10:MYZ10"/>
    <mergeCell ref="MZA10:MZG10"/>
    <mergeCell ref="MZH10:MZN10"/>
    <mergeCell ref="MZO10:MZU10"/>
    <mergeCell ref="MZV10:NAB10"/>
    <mergeCell ref="NAC10:NAI10"/>
    <mergeCell ref="NAJ10:NAP10"/>
    <mergeCell ref="NAQ10:NAW10"/>
    <mergeCell ref="MWB10:MWH10"/>
    <mergeCell ref="MWI10:MWO10"/>
    <mergeCell ref="MWP10:MWV10"/>
    <mergeCell ref="MWW10:MXC10"/>
    <mergeCell ref="MXD10:MXJ10"/>
    <mergeCell ref="MXK10:MXQ10"/>
    <mergeCell ref="MXR10:MXX10"/>
    <mergeCell ref="MXY10:MYE10"/>
    <mergeCell ref="MYF10:MYL10"/>
    <mergeCell ref="NNA10:NNG10"/>
    <mergeCell ref="NNH10:NNN10"/>
    <mergeCell ref="NNO10:NNU10"/>
    <mergeCell ref="NNV10:NOB10"/>
    <mergeCell ref="NOC10:NOI10"/>
    <mergeCell ref="NOJ10:NOP10"/>
    <mergeCell ref="NOQ10:NOW10"/>
    <mergeCell ref="NOX10:NPD10"/>
    <mergeCell ref="NPE10:NPK10"/>
    <mergeCell ref="NKP10:NKV10"/>
    <mergeCell ref="NKW10:NLC10"/>
    <mergeCell ref="NLD10:NLJ10"/>
    <mergeCell ref="NLK10:NLQ10"/>
    <mergeCell ref="NLR10:NLX10"/>
    <mergeCell ref="NLY10:NME10"/>
    <mergeCell ref="NMF10:NML10"/>
    <mergeCell ref="NMM10:NMS10"/>
    <mergeCell ref="NMT10:NMZ10"/>
    <mergeCell ref="NIE10:NIK10"/>
    <mergeCell ref="NIL10:NIR10"/>
    <mergeCell ref="NIS10:NIY10"/>
    <mergeCell ref="NIZ10:NJF10"/>
    <mergeCell ref="NJG10:NJM10"/>
    <mergeCell ref="NJN10:NJT10"/>
    <mergeCell ref="NJU10:NKA10"/>
    <mergeCell ref="NKB10:NKH10"/>
    <mergeCell ref="NKI10:NKO10"/>
    <mergeCell ref="NFT10:NFZ10"/>
    <mergeCell ref="NGA10:NGG10"/>
    <mergeCell ref="NGH10:NGN10"/>
    <mergeCell ref="NGO10:NGU10"/>
    <mergeCell ref="NGV10:NHB10"/>
    <mergeCell ref="NHC10:NHI10"/>
    <mergeCell ref="NHJ10:NHP10"/>
    <mergeCell ref="NHQ10:NHW10"/>
    <mergeCell ref="NHX10:NID10"/>
    <mergeCell ref="NWS10:NWY10"/>
    <mergeCell ref="NWZ10:NXF10"/>
    <mergeCell ref="NXG10:NXM10"/>
    <mergeCell ref="NXN10:NXT10"/>
    <mergeCell ref="NXU10:NYA10"/>
    <mergeCell ref="NYB10:NYH10"/>
    <mergeCell ref="NYI10:NYO10"/>
    <mergeCell ref="NYP10:NYV10"/>
    <mergeCell ref="NYW10:NZC10"/>
    <mergeCell ref="NUH10:NUN10"/>
    <mergeCell ref="NUO10:NUU10"/>
    <mergeCell ref="NUV10:NVB10"/>
    <mergeCell ref="NVC10:NVI10"/>
    <mergeCell ref="NVJ10:NVP10"/>
    <mergeCell ref="NVQ10:NVW10"/>
    <mergeCell ref="NVX10:NWD10"/>
    <mergeCell ref="NWE10:NWK10"/>
    <mergeCell ref="NWL10:NWR10"/>
    <mergeCell ref="NRW10:NSC10"/>
    <mergeCell ref="NSD10:NSJ10"/>
    <mergeCell ref="NSK10:NSQ10"/>
    <mergeCell ref="NSR10:NSX10"/>
    <mergeCell ref="NSY10:NTE10"/>
    <mergeCell ref="NTF10:NTL10"/>
    <mergeCell ref="NTM10:NTS10"/>
    <mergeCell ref="NTT10:NTZ10"/>
    <mergeCell ref="NUA10:NUG10"/>
    <mergeCell ref="NPL10:NPR10"/>
    <mergeCell ref="NPS10:NPY10"/>
    <mergeCell ref="NPZ10:NQF10"/>
    <mergeCell ref="NQG10:NQM10"/>
    <mergeCell ref="NQN10:NQT10"/>
    <mergeCell ref="NQU10:NRA10"/>
    <mergeCell ref="NRB10:NRH10"/>
    <mergeCell ref="NRI10:NRO10"/>
    <mergeCell ref="NRP10:NRV10"/>
    <mergeCell ref="OGK10:OGQ10"/>
    <mergeCell ref="OGR10:OGX10"/>
    <mergeCell ref="OGY10:OHE10"/>
    <mergeCell ref="OHF10:OHL10"/>
    <mergeCell ref="OHM10:OHS10"/>
    <mergeCell ref="OHT10:OHZ10"/>
    <mergeCell ref="OIA10:OIG10"/>
    <mergeCell ref="OIH10:OIN10"/>
    <mergeCell ref="OIO10:OIU10"/>
    <mergeCell ref="ODZ10:OEF10"/>
    <mergeCell ref="OEG10:OEM10"/>
    <mergeCell ref="OEN10:OET10"/>
    <mergeCell ref="OEU10:OFA10"/>
    <mergeCell ref="OFB10:OFH10"/>
    <mergeCell ref="OFI10:OFO10"/>
    <mergeCell ref="OFP10:OFV10"/>
    <mergeCell ref="OFW10:OGC10"/>
    <mergeCell ref="OGD10:OGJ10"/>
    <mergeCell ref="OBO10:OBU10"/>
    <mergeCell ref="OBV10:OCB10"/>
    <mergeCell ref="OCC10:OCI10"/>
    <mergeCell ref="OCJ10:OCP10"/>
    <mergeCell ref="OCQ10:OCW10"/>
    <mergeCell ref="OCX10:ODD10"/>
    <mergeCell ref="ODE10:ODK10"/>
    <mergeCell ref="ODL10:ODR10"/>
    <mergeCell ref="ODS10:ODY10"/>
    <mergeCell ref="NZD10:NZJ10"/>
    <mergeCell ref="NZK10:NZQ10"/>
    <mergeCell ref="NZR10:NZX10"/>
    <mergeCell ref="NZY10:OAE10"/>
    <mergeCell ref="OAF10:OAL10"/>
    <mergeCell ref="OAM10:OAS10"/>
    <mergeCell ref="OAT10:OAZ10"/>
    <mergeCell ref="OBA10:OBG10"/>
    <mergeCell ref="OBH10:OBN10"/>
    <mergeCell ref="OQC10:OQI10"/>
    <mergeCell ref="OQJ10:OQP10"/>
    <mergeCell ref="OQQ10:OQW10"/>
    <mergeCell ref="OQX10:ORD10"/>
    <mergeCell ref="ORE10:ORK10"/>
    <mergeCell ref="ORL10:ORR10"/>
    <mergeCell ref="ORS10:ORY10"/>
    <mergeCell ref="ORZ10:OSF10"/>
    <mergeCell ref="OSG10:OSM10"/>
    <mergeCell ref="ONR10:ONX10"/>
    <mergeCell ref="ONY10:OOE10"/>
    <mergeCell ref="OOF10:OOL10"/>
    <mergeCell ref="OOM10:OOS10"/>
    <mergeCell ref="OOT10:OOZ10"/>
    <mergeCell ref="OPA10:OPG10"/>
    <mergeCell ref="OPH10:OPN10"/>
    <mergeCell ref="OPO10:OPU10"/>
    <mergeCell ref="OPV10:OQB10"/>
    <mergeCell ref="OLG10:OLM10"/>
    <mergeCell ref="OLN10:OLT10"/>
    <mergeCell ref="OLU10:OMA10"/>
    <mergeCell ref="OMB10:OMH10"/>
    <mergeCell ref="OMI10:OMO10"/>
    <mergeCell ref="OMP10:OMV10"/>
    <mergeCell ref="OMW10:ONC10"/>
    <mergeCell ref="OND10:ONJ10"/>
    <mergeCell ref="ONK10:ONQ10"/>
    <mergeCell ref="OIV10:OJB10"/>
    <mergeCell ref="OJC10:OJI10"/>
    <mergeCell ref="OJJ10:OJP10"/>
    <mergeCell ref="OJQ10:OJW10"/>
    <mergeCell ref="OJX10:OKD10"/>
    <mergeCell ref="OKE10:OKK10"/>
    <mergeCell ref="OKL10:OKR10"/>
    <mergeCell ref="OKS10:OKY10"/>
    <mergeCell ref="OKZ10:OLF10"/>
    <mergeCell ref="OZU10:PAA10"/>
    <mergeCell ref="PAB10:PAH10"/>
    <mergeCell ref="PAI10:PAO10"/>
    <mergeCell ref="PAP10:PAV10"/>
    <mergeCell ref="PAW10:PBC10"/>
    <mergeCell ref="PBD10:PBJ10"/>
    <mergeCell ref="PBK10:PBQ10"/>
    <mergeCell ref="PBR10:PBX10"/>
    <mergeCell ref="PBY10:PCE10"/>
    <mergeCell ref="OXJ10:OXP10"/>
    <mergeCell ref="OXQ10:OXW10"/>
    <mergeCell ref="OXX10:OYD10"/>
    <mergeCell ref="OYE10:OYK10"/>
    <mergeCell ref="OYL10:OYR10"/>
    <mergeCell ref="OYS10:OYY10"/>
    <mergeCell ref="OYZ10:OZF10"/>
    <mergeCell ref="OZG10:OZM10"/>
    <mergeCell ref="OZN10:OZT10"/>
    <mergeCell ref="OUY10:OVE10"/>
    <mergeCell ref="OVF10:OVL10"/>
    <mergeCell ref="OVM10:OVS10"/>
    <mergeCell ref="OVT10:OVZ10"/>
    <mergeCell ref="OWA10:OWG10"/>
    <mergeCell ref="OWH10:OWN10"/>
    <mergeCell ref="OWO10:OWU10"/>
    <mergeCell ref="OWV10:OXB10"/>
    <mergeCell ref="OXC10:OXI10"/>
    <mergeCell ref="OSN10:OST10"/>
    <mergeCell ref="OSU10:OTA10"/>
    <mergeCell ref="OTB10:OTH10"/>
    <mergeCell ref="OTI10:OTO10"/>
    <mergeCell ref="OTP10:OTV10"/>
    <mergeCell ref="OTW10:OUC10"/>
    <mergeCell ref="OUD10:OUJ10"/>
    <mergeCell ref="OUK10:OUQ10"/>
    <mergeCell ref="OUR10:OUX10"/>
    <mergeCell ref="PJM10:PJS10"/>
    <mergeCell ref="PJT10:PJZ10"/>
    <mergeCell ref="PKA10:PKG10"/>
    <mergeCell ref="PKH10:PKN10"/>
    <mergeCell ref="PKO10:PKU10"/>
    <mergeCell ref="PKV10:PLB10"/>
    <mergeCell ref="PLC10:PLI10"/>
    <mergeCell ref="PLJ10:PLP10"/>
    <mergeCell ref="PLQ10:PLW10"/>
    <mergeCell ref="PHB10:PHH10"/>
    <mergeCell ref="PHI10:PHO10"/>
    <mergeCell ref="PHP10:PHV10"/>
    <mergeCell ref="PHW10:PIC10"/>
    <mergeCell ref="PID10:PIJ10"/>
    <mergeCell ref="PIK10:PIQ10"/>
    <mergeCell ref="PIR10:PIX10"/>
    <mergeCell ref="PIY10:PJE10"/>
    <mergeCell ref="PJF10:PJL10"/>
    <mergeCell ref="PEQ10:PEW10"/>
    <mergeCell ref="PEX10:PFD10"/>
    <mergeCell ref="PFE10:PFK10"/>
    <mergeCell ref="PFL10:PFR10"/>
    <mergeCell ref="PFS10:PFY10"/>
    <mergeCell ref="PFZ10:PGF10"/>
    <mergeCell ref="PGG10:PGM10"/>
    <mergeCell ref="PGN10:PGT10"/>
    <mergeCell ref="PGU10:PHA10"/>
    <mergeCell ref="PCF10:PCL10"/>
    <mergeCell ref="PCM10:PCS10"/>
    <mergeCell ref="PCT10:PCZ10"/>
    <mergeCell ref="PDA10:PDG10"/>
    <mergeCell ref="PDH10:PDN10"/>
    <mergeCell ref="PDO10:PDU10"/>
    <mergeCell ref="PDV10:PEB10"/>
    <mergeCell ref="PEC10:PEI10"/>
    <mergeCell ref="PEJ10:PEP10"/>
    <mergeCell ref="PTE10:PTK10"/>
    <mergeCell ref="PTL10:PTR10"/>
    <mergeCell ref="PTS10:PTY10"/>
    <mergeCell ref="PTZ10:PUF10"/>
    <mergeCell ref="PUG10:PUM10"/>
    <mergeCell ref="PUN10:PUT10"/>
    <mergeCell ref="PUU10:PVA10"/>
    <mergeCell ref="PVB10:PVH10"/>
    <mergeCell ref="PVI10:PVO10"/>
    <mergeCell ref="PQT10:PQZ10"/>
    <mergeCell ref="PRA10:PRG10"/>
    <mergeCell ref="PRH10:PRN10"/>
    <mergeCell ref="PRO10:PRU10"/>
    <mergeCell ref="PRV10:PSB10"/>
    <mergeCell ref="PSC10:PSI10"/>
    <mergeCell ref="PSJ10:PSP10"/>
    <mergeCell ref="PSQ10:PSW10"/>
    <mergeCell ref="PSX10:PTD10"/>
    <mergeCell ref="POI10:POO10"/>
    <mergeCell ref="POP10:POV10"/>
    <mergeCell ref="POW10:PPC10"/>
    <mergeCell ref="PPD10:PPJ10"/>
    <mergeCell ref="PPK10:PPQ10"/>
    <mergeCell ref="PPR10:PPX10"/>
    <mergeCell ref="PPY10:PQE10"/>
    <mergeCell ref="PQF10:PQL10"/>
    <mergeCell ref="PQM10:PQS10"/>
    <mergeCell ref="PLX10:PMD10"/>
    <mergeCell ref="PME10:PMK10"/>
    <mergeCell ref="PML10:PMR10"/>
    <mergeCell ref="PMS10:PMY10"/>
    <mergeCell ref="PMZ10:PNF10"/>
    <mergeCell ref="PNG10:PNM10"/>
    <mergeCell ref="PNN10:PNT10"/>
    <mergeCell ref="PNU10:POA10"/>
    <mergeCell ref="POB10:POH10"/>
    <mergeCell ref="QCW10:QDC10"/>
    <mergeCell ref="QDD10:QDJ10"/>
    <mergeCell ref="QDK10:QDQ10"/>
    <mergeCell ref="QDR10:QDX10"/>
    <mergeCell ref="QDY10:QEE10"/>
    <mergeCell ref="QEF10:QEL10"/>
    <mergeCell ref="QEM10:QES10"/>
    <mergeCell ref="QET10:QEZ10"/>
    <mergeCell ref="QFA10:QFG10"/>
    <mergeCell ref="QAL10:QAR10"/>
    <mergeCell ref="QAS10:QAY10"/>
    <mergeCell ref="QAZ10:QBF10"/>
    <mergeCell ref="QBG10:QBM10"/>
    <mergeCell ref="QBN10:QBT10"/>
    <mergeCell ref="QBU10:QCA10"/>
    <mergeCell ref="QCB10:QCH10"/>
    <mergeCell ref="QCI10:QCO10"/>
    <mergeCell ref="QCP10:QCV10"/>
    <mergeCell ref="PYA10:PYG10"/>
    <mergeCell ref="PYH10:PYN10"/>
    <mergeCell ref="PYO10:PYU10"/>
    <mergeCell ref="PYV10:PZB10"/>
    <mergeCell ref="PZC10:PZI10"/>
    <mergeCell ref="PZJ10:PZP10"/>
    <mergeCell ref="PZQ10:PZW10"/>
    <mergeCell ref="PZX10:QAD10"/>
    <mergeCell ref="QAE10:QAK10"/>
    <mergeCell ref="PVP10:PVV10"/>
    <mergeCell ref="PVW10:PWC10"/>
    <mergeCell ref="PWD10:PWJ10"/>
    <mergeCell ref="PWK10:PWQ10"/>
    <mergeCell ref="PWR10:PWX10"/>
    <mergeCell ref="PWY10:PXE10"/>
    <mergeCell ref="PXF10:PXL10"/>
    <mergeCell ref="PXM10:PXS10"/>
    <mergeCell ref="PXT10:PXZ10"/>
    <mergeCell ref="QMO10:QMU10"/>
    <mergeCell ref="QMV10:QNB10"/>
    <mergeCell ref="QNC10:QNI10"/>
    <mergeCell ref="QNJ10:QNP10"/>
    <mergeCell ref="QNQ10:QNW10"/>
    <mergeCell ref="QNX10:QOD10"/>
    <mergeCell ref="QOE10:QOK10"/>
    <mergeCell ref="QOL10:QOR10"/>
    <mergeCell ref="QOS10:QOY10"/>
    <mergeCell ref="QKD10:QKJ10"/>
    <mergeCell ref="QKK10:QKQ10"/>
    <mergeCell ref="QKR10:QKX10"/>
    <mergeCell ref="QKY10:QLE10"/>
    <mergeCell ref="QLF10:QLL10"/>
    <mergeCell ref="QLM10:QLS10"/>
    <mergeCell ref="QLT10:QLZ10"/>
    <mergeCell ref="QMA10:QMG10"/>
    <mergeCell ref="QMH10:QMN10"/>
    <mergeCell ref="QHS10:QHY10"/>
    <mergeCell ref="QHZ10:QIF10"/>
    <mergeCell ref="QIG10:QIM10"/>
    <mergeCell ref="QIN10:QIT10"/>
    <mergeCell ref="QIU10:QJA10"/>
    <mergeCell ref="QJB10:QJH10"/>
    <mergeCell ref="QJI10:QJO10"/>
    <mergeCell ref="QJP10:QJV10"/>
    <mergeCell ref="QJW10:QKC10"/>
    <mergeCell ref="QFH10:QFN10"/>
    <mergeCell ref="QFO10:QFU10"/>
    <mergeCell ref="QFV10:QGB10"/>
    <mergeCell ref="QGC10:QGI10"/>
    <mergeCell ref="QGJ10:QGP10"/>
    <mergeCell ref="QGQ10:QGW10"/>
    <mergeCell ref="QGX10:QHD10"/>
    <mergeCell ref="QHE10:QHK10"/>
    <mergeCell ref="QHL10:QHR10"/>
    <mergeCell ref="QWG10:QWM10"/>
    <mergeCell ref="QWN10:QWT10"/>
    <mergeCell ref="QWU10:QXA10"/>
    <mergeCell ref="QXB10:QXH10"/>
    <mergeCell ref="QXI10:QXO10"/>
    <mergeCell ref="QXP10:QXV10"/>
    <mergeCell ref="QXW10:QYC10"/>
    <mergeCell ref="QYD10:QYJ10"/>
    <mergeCell ref="QYK10:QYQ10"/>
    <mergeCell ref="QTV10:QUB10"/>
    <mergeCell ref="QUC10:QUI10"/>
    <mergeCell ref="QUJ10:QUP10"/>
    <mergeCell ref="QUQ10:QUW10"/>
    <mergeCell ref="QUX10:QVD10"/>
    <mergeCell ref="QVE10:QVK10"/>
    <mergeCell ref="QVL10:QVR10"/>
    <mergeCell ref="QVS10:QVY10"/>
    <mergeCell ref="QVZ10:QWF10"/>
    <mergeCell ref="QRK10:QRQ10"/>
    <mergeCell ref="QRR10:QRX10"/>
    <mergeCell ref="QRY10:QSE10"/>
    <mergeCell ref="QSF10:QSL10"/>
    <mergeCell ref="QSM10:QSS10"/>
    <mergeCell ref="QST10:QSZ10"/>
    <mergeCell ref="QTA10:QTG10"/>
    <mergeCell ref="QTH10:QTN10"/>
    <mergeCell ref="QTO10:QTU10"/>
    <mergeCell ref="QOZ10:QPF10"/>
    <mergeCell ref="QPG10:QPM10"/>
    <mergeCell ref="QPN10:QPT10"/>
    <mergeCell ref="QPU10:QQA10"/>
    <mergeCell ref="QQB10:QQH10"/>
    <mergeCell ref="QQI10:QQO10"/>
    <mergeCell ref="QQP10:QQV10"/>
    <mergeCell ref="QQW10:QRC10"/>
    <mergeCell ref="QRD10:QRJ10"/>
    <mergeCell ref="RFY10:RGE10"/>
    <mergeCell ref="RGF10:RGL10"/>
    <mergeCell ref="RGM10:RGS10"/>
    <mergeCell ref="RGT10:RGZ10"/>
    <mergeCell ref="RHA10:RHG10"/>
    <mergeCell ref="RHH10:RHN10"/>
    <mergeCell ref="RHO10:RHU10"/>
    <mergeCell ref="RHV10:RIB10"/>
    <mergeCell ref="RIC10:RII10"/>
    <mergeCell ref="RDN10:RDT10"/>
    <mergeCell ref="RDU10:REA10"/>
    <mergeCell ref="REB10:REH10"/>
    <mergeCell ref="REI10:REO10"/>
    <mergeCell ref="REP10:REV10"/>
    <mergeCell ref="REW10:RFC10"/>
    <mergeCell ref="RFD10:RFJ10"/>
    <mergeCell ref="RFK10:RFQ10"/>
    <mergeCell ref="RFR10:RFX10"/>
    <mergeCell ref="RBC10:RBI10"/>
    <mergeCell ref="RBJ10:RBP10"/>
    <mergeCell ref="RBQ10:RBW10"/>
    <mergeCell ref="RBX10:RCD10"/>
    <mergeCell ref="RCE10:RCK10"/>
    <mergeCell ref="RCL10:RCR10"/>
    <mergeCell ref="RCS10:RCY10"/>
    <mergeCell ref="RCZ10:RDF10"/>
    <mergeCell ref="RDG10:RDM10"/>
    <mergeCell ref="QYR10:QYX10"/>
    <mergeCell ref="QYY10:QZE10"/>
    <mergeCell ref="QZF10:QZL10"/>
    <mergeCell ref="QZM10:QZS10"/>
    <mergeCell ref="QZT10:QZZ10"/>
    <mergeCell ref="RAA10:RAG10"/>
    <mergeCell ref="RAH10:RAN10"/>
    <mergeCell ref="RAO10:RAU10"/>
    <mergeCell ref="RAV10:RBB10"/>
    <mergeCell ref="RPQ10:RPW10"/>
    <mergeCell ref="RPX10:RQD10"/>
    <mergeCell ref="RQE10:RQK10"/>
    <mergeCell ref="RQL10:RQR10"/>
    <mergeCell ref="RQS10:RQY10"/>
    <mergeCell ref="RQZ10:RRF10"/>
    <mergeCell ref="RRG10:RRM10"/>
    <mergeCell ref="RRN10:RRT10"/>
    <mergeCell ref="RRU10:RSA10"/>
    <mergeCell ref="RNF10:RNL10"/>
    <mergeCell ref="RNM10:RNS10"/>
    <mergeCell ref="RNT10:RNZ10"/>
    <mergeCell ref="ROA10:ROG10"/>
    <mergeCell ref="ROH10:RON10"/>
    <mergeCell ref="ROO10:ROU10"/>
    <mergeCell ref="ROV10:RPB10"/>
    <mergeCell ref="RPC10:RPI10"/>
    <mergeCell ref="RPJ10:RPP10"/>
    <mergeCell ref="RKU10:RLA10"/>
    <mergeCell ref="RLB10:RLH10"/>
    <mergeCell ref="RLI10:RLO10"/>
    <mergeCell ref="RLP10:RLV10"/>
    <mergeCell ref="RLW10:RMC10"/>
    <mergeCell ref="RMD10:RMJ10"/>
    <mergeCell ref="RMK10:RMQ10"/>
    <mergeCell ref="RMR10:RMX10"/>
    <mergeCell ref="RMY10:RNE10"/>
    <mergeCell ref="RIJ10:RIP10"/>
    <mergeCell ref="RIQ10:RIW10"/>
    <mergeCell ref="RIX10:RJD10"/>
    <mergeCell ref="RJE10:RJK10"/>
    <mergeCell ref="RJL10:RJR10"/>
    <mergeCell ref="RJS10:RJY10"/>
    <mergeCell ref="RJZ10:RKF10"/>
    <mergeCell ref="RKG10:RKM10"/>
    <mergeCell ref="RKN10:RKT10"/>
    <mergeCell ref="RZI10:RZO10"/>
    <mergeCell ref="RZP10:RZV10"/>
    <mergeCell ref="RZW10:SAC10"/>
    <mergeCell ref="SAD10:SAJ10"/>
    <mergeCell ref="SAK10:SAQ10"/>
    <mergeCell ref="SAR10:SAX10"/>
    <mergeCell ref="SAY10:SBE10"/>
    <mergeCell ref="SBF10:SBL10"/>
    <mergeCell ref="SBM10:SBS10"/>
    <mergeCell ref="RWX10:RXD10"/>
    <mergeCell ref="RXE10:RXK10"/>
    <mergeCell ref="RXL10:RXR10"/>
    <mergeCell ref="RXS10:RXY10"/>
    <mergeCell ref="RXZ10:RYF10"/>
    <mergeCell ref="RYG10:RYM10"/>
    <mergeCell ref="RYN10:RYT10"/>
    <mergeCell ref="RYU10:RZA10"/>
    <mergeCell ref="RZB10:RZH10"/>
    <mergeCell ref="RUM10:RUS10"/>
    <mergeCell ref="RUT10:RUZ10"/>
    <mergeCell ref="RVA10:RVG10"/>
    <mergeCell ref="RVH10:RVN10"/>
    <mergeCell ref="RVO10:RVU10"/>
    <mergeCell ref="RVV10:RWB10"/>
    <mergeCell ref="RWC10:RWI10"/>
    <mergeCell ref="RWJ10:RWP10"/>
    <mergeCell ref="RWQ10:RWW10"/>
    <mergeCell ref="RSB10:RSH10"/>
    <mergeCell ref="RSI10:RSO10"/>
    <mergeCell ref="RSP10:RSV10"/>
    <mergeCell ref="RSW10:RTC10"/>
    <mergeCell ref="RTD10:RTJ10"/>
    <mergeCell ref="RTK10:RTQ10"/>
    <mergeCell ref="RTR10:RTX10"/>
    <mergeCell ref="RTY10:RUE10"/>
    <mergeCell ref="RUF10:RUL10"/>
    <mergeCell ref="SJA10:SJG10"/>
    <mergeCell ref="SJH10:SJN10"/>
    <mergeCell ref="SJO10:SJU10"/>
    <mergeCell ref="SJV10:SKB10"/>
    <mergeCell ref="SKC10:SKI10"/>
    <mergeCell ref="SKJ10:SKP10"/>
    <mergeCell ref="SKQ10:SKW10"/>
    <mergeCell ref="SKX10:SLD10"/>
    <mergeCell ref="SLE10:SLK10"/>
    <mergeCell ref="SGP10:SGV10"/>
    <mergeCell ref="SGW10:SHC10"/>
    <mergeCell ref="SHD10:SHJ10"/>
    <mergeCell ref="SHK10:SHQ10"/>
    <mergeCell ref="SHR10:SHX10"/>
    <mergeCell ref="SHY10:SIE10"/>
    <mergeCell ref="SIF10:SIL10"/>
    <mergeCell ref="SIM10:SIS10"/>
    <mergeCell ref="SIT10:SIZ10"/>
    <mergeCell ref="SEE10:SEK10"/>
    <mergeCell ref="SEL10:SER10"/>
    <mergeCell ref="SES10:SEY10"/>
    <mergeCell ref="SEZ10:SFF10"/>
    <mergeCell ref="SFG10:SFM10"/>
    <mergeCell ref="SFN10:SFT10"/>
    <mergeCell ref="SFU10:SGA10"/>
    <mergeCell ref="SGB10:SGH10"/>
    <mergeCell ref="SGI10:SGO10"/>
    <mergeCell ref="SBT10:SBZ10"/>
    <mergeCell ref="SCA10:SCG10"/>
    <mergeCell ref="SCH10:SCN10"/>
    <mergeCell ref="SCO10:SCU10"/>
    <mergeCell ref="SCV10:SDB10"/>
    <mergeCell ref="SDC10:SDI10"/>
    <mergeCell ref="SDJ10:SDP10"/>
    <mergeCell ref="SDQ10:SDW10"/>
    <mergeCell ref="SDX10:SED10"/>
    <mergeCell ref="SSS10:SSY10"/>
    <mergeCell ref="SSZ10:STF10"/>
    <mergeCell ref="STG10:STM10"/>
    <mergeCell ref="STN10:STT10"/>
    <mergeCell ref="STU10:SUA10"/>
    <mergeCell ref="SUB10:SUH10"/>
    <mergeCell ref="SUI10:SUO10"/>
    <mergeCell ref="SUP10:SUV10"/>
    <mergeCell ref="SUW10:SVC10"/>
    <mergeCell ref="SQH10:SQN10"/>
    <mergeCell ref="SQO10:SQU10"/>
    <mergeCell ref="SQV10:SRB10"/>
    <mergeCell ref="SRC10:SRI10"/>
    <mergeCell ref="SRJ10:SRP10"/>
    <mergeCell ref="SRQ10:SRW10"/>
    <mergeCell ref="SRX10:SSD10"/>
    <mergeCell ref="SSE10:SSK10"/>
    <mergeCell ref="SSL10:SSR10"/>
    <mergeCell ref="SNW10:SOC10"/>
    <mergeCell ref="SOD10:SOJ10"/>
    <mergeCell ref="SOK10:SOQ10"/>
    <mergeCell ref="SOR10:SOX10"/>
    <mergeCell ref="SOY10:SPE10"/>
    <mergeCell ref="SPF10:SPL10"/>
    <mergeCell ref="SPM10:SPS10"/>
    <mergeCell ref="SPT10:SPZ10"/>
    <mergeCell ref="SQA10:SQG10"/>
    <mergeCell ref="SLL10:SLR10"/>
    <mergeCell ref="SLS10:SLY10"/>
    <mergeCell ref="SLZ10:SMF10"/>
    <mergeCell ref="SMG10:SMM10"/>
    <mergeCell ref="SMN10:SMT10"/>
    <mergeCell ref="SMU10:SNA10"/>
    <mergeCell ref="SNB10:SNH10"/>
    <mergeCell ref="SNI10:SNO10"/>
    <mergeCell ref="SNP10:SNV10"/>
    <mergeCell ref="TCK10:TCQ10"/>
    <mergeCell ref="TCR10:TCX10"/>
    <mergeCell ref="TCY10:TDE10"/>
    <mergeCell ref="TDF10:TDL10"/>
    <mergeCell ref="TDM10:TDS10"/>
    <mergeCell ref="TDT10:TDZ10"/>
    <mergeCell ref="TEA10:TEG10"/>
    <mergeCell ref="TEH10:TEN10"/>
    <mergeCell ref="TEO10:TEU10"/>
    <mergeCell ref="SZZ10:TAF10"/>
    <mergeCell ref="TAG10:TAM10"/>
    <mergeCell ref="TAN10:TAT10"/>
    <mergeCell ref="TAU10:TBA10"/>
    <mergeCell ref="TBB10:TBH10"/>
    <mergeCell ref="TBI10:TBO10"/>
    <mergeCell ref="TBP10:TBV10"/>
    <mergeCell ref="TBW10:TCC10"/>
    <mergeCell ref="TCD10:TCJ10"/>
    <mergeCell ref="SXO10:SXU10"/>
    <mergeCell ref="SXV10:SYB10"/>
    <mergeCell ref="SYC10:SYI10"/>
    <mergeCell ref="SYJ10:SYP10"/>
    <mergeCell ref="SYQ10:SYW10"/>
    <mergeCell ref="SYX10:SZD10"/>
    <mergeCell ref="SZE10:SZK10"/>
    <mergeCell ref="SZL10:SZR10"/>
    <mergeCell ref="SZS10:SZY10"/>
    <mergeCell ref="SVD10:SVJ10"/>
    <mergeCell ref="SVK10:SVQ10"/>
    <mergeCell ref="SVR10:SVX10"/>
    <mergeCell ref="SVY10:SWE10"/>
    <mergeCell ref="SWF10:SWL10"/>
    <mergeCell ref="SWM10:SWS10"/>
    <mergeCell ref="SWT10:SWZ10"/>
    <mergeCell ref="SXA10:SXG10"/>
    <mergeCell ref="SXH10:SXN10"/>
    <mergeCell ref="TMC10:TMI10"/>
    <mergeCell ref="TMJ10:TMP10"/>
    <mergeCell ref="TMQ10:TMW10"/>
    <mergeCell ref="TMX10:TND10"/>
    <mergeCell ref="TNE10:TNK10"/>
    <mergeCell ref="TNL10:TNR10"/>
    <mergeCell ref="TNS10:TNY10"/>
    <mergeCell ref="TNZ10:TOF10"/>
    <mergeCell ref="TOG10:TOM10"/>
    <mergeCell ref="TJR10:TJX10"/>
    <mergeCell ref="TJY10:TKE10"/>
    <mergeCell ref="TKF10:TKL10"/>
    <mergeCell ref="TKM10:TKS10"/>
    <mergeCell ref="TKT10:TKZ10"/>
    <mergeCell ref="TLA10:TLG10"/>
    <mergeCell ref="TLH10:TLN10"/>
    <mergeCell ref="TLO10:TLU10"/>
    <mergeCell ref="TLV10:TMB10"/>
    <mergeCell ref="THG10:THM10"/>
    <mergeCell ref="THN10:THT10"/>
    <mergeCell ref="THU10:TIA10"/>
    <mergeCell ref="TIB10:TIH10"/>
    <mergeCell ref="TII10:TIO10"/>
    <mergeCell ref="TIP10:TIV10"/>
    <mergeCell ref="TIW10:TJC10"/>
    <mergeCell ref="TJD10:TJJ10"/>
    <mergeCell ref="TJK10:TJQ10"/>
    <mergeCell ref="TEV10:TFB10"/>
    <mergeCell ref="TFC10:TFI10"/>
    <mergeCell ref="TFJ10:TFP10"/>
    <mergeCell ref="TFQ10:TFW10"/>
    <mergeCell ref="TFX10:TGD10"/>
    <mergeCell ref="TGE10:TGK10"/>
    <mergeCell ref="TGL10:TGR10"/>
    <mergeCell ref="TGS10:TGY10"/>
    <mergeCell ref="TGZ10:THF10"/>
    <mergeCell ref="TVU10:TWA10"/>
    <mergeCell ref="TWB10:TWH10"/>
    <mergeCell ref="TWI10:TWO10"/>
    <mergeCell ref="TWP10:TWV10"/>
    <mergeCell ref="TWW10:TXC10"/>
    <mergeCell ref="TXD10:TXJ10"/>
    <mergeCell ref="TXK10:TXQ10"/>
    <mergeCell ref="TXR10:TXX10"/>
    <mergeCell ref="TXY10:TYE10"/>
    <mergeCell ref="TTJ10:TTP10"/>
    <mergeCell ref="TTQ10:TTW10"/>
    <mergeCell ref="TTX10:TUD10"/>
    <mergeCell ref="TUE10:TUK10"/>
    <mergeCell ref="TUL10:TUR10"/>
    <mergeCell ref="TUS10:TUY10"/>
    <mergeCell ref="TUZ10:TVF10"/>
    <mergeCell ref="TVG10:TVM10"/>
    <mergeCell ref="TVN10:TVT10"/>
    <mergeCell ref="TQY10:TRE10"/>
    <mergeCell ref="TRF10:TRL10"/>
    <mergeCell ref="TRM10:TRS10"/>
    <mergeCell ref="TRT10:TRZ10"/>
    <mergeCell ref="TSA10:TSG10"/>
    <mergeCell ref="TSH10:TSN10"/>
    <mergeCell ref="TSO10:TSU10"/>
    <mergeCell ref="TSV10:TTB10"/>
    <mergeCell ref="TTC10:TTI10"/>
    <mergeCell ref="TON10:TOT10"/>
    <mergeCell ref="TOU10:TPA10"/>
    <mergeCell ref="TPB10:TPH10"/>
    <mergeCell ref="TPI10:TPO10"/>
    <mergeCell ref="TPP10:TPV10"/>
    <mergeCell ref="TPW10:TQC10"/>
    <mergeCell ref="TQD10:TQJ10"/>
    <mergeCell ref="TQK10:TQQ10"/>
    <mergeCell ref="TQR10:TQX10"/>
    <mergeCell ref="UFM10:UFS10"/>
    <mergeCell ref="UFT10:UFZ10"/>
    <mergeCell ref="UGA10:UGG10"/>
    <mergeCell ref="UGH10:UGN10"/>
    <mergeCell ref="UGO10:UGU10"/>
    <mergeCell ref="UGV10:UHB10"/>
    <mergeCell ref="UHC10:UHI10"/>
    <mergeCell ref="UHJ10:UHP10"/>
    <mergeCell ref="UHQ10:UHW10"/>
    <mergeCell ref="UDB10:UDH10"/>
    <mergeCell ref="UDI10:UDO10"/>
    <mergeCell ref="UDP10:UDV10"/>
    <mergeCell ref="UDW10:UEC10"/>
    <mergeCell ref="UED10:UEJ10"/>
    <mergeCell ref="UEK10:UEQ10"/>
    <mergeCell ref="UER10:UEX10"/>
    <mergeCell ref="UEY10:UFE10"/>
    <mergeCell ref="UFF10:UFL10"/>
    <mergeCell ref="UAQ10:UAW10"/>
    <mergeCell ref="UAX10:UBD10"/>
    <mergeCell ref="UBE10:UBK10"/>
    <mergeCell ref="UBL10:UBR10"/>
    <mergeCell ref="UBS10:UBY10"/>
    <mergeCell ref="UBZ10:UCF10"/>
    <mergeCell ref="UCG10:UCM10"/>
    <mergeCell ref="UCN10:UCT10"/>
    <mergeCell ref="UCU10:UDA10"/>
    <mergeCell ref="TYF10:TYL10"/>
    <mergeCell ref="TYM10:TYS10"/>
    <mergeCell ref="TYT10:TYZ10"/>
    <mergeCell ref="TZA10:TZG10"/>
    <mergeCell ref="TZH10:TZN10"/>
    <mergeCell ref="TZO10:TZU10"/>
    <mergeCell ref="TZV10:UAB10"/>
    <mergeCell ref="UAC10:UAI10"/>
    <mergeCell ref="UAJ10:UAP10"/>
    <mergeCell ref="UPE10:UPK10"/>
    <mergeCell ref="UPL10:UPR10"/>
    <mergeCell ref="UPS10:UPY10"/>
    <mergeCell ref="UPZ10:UQF10"/>
    <mergeCell ref="UQG10:UQM10"/>
    <mergeCell ref="UQN10:UQT10"/>
    <mergeCell ref="UQU10:URA10"/>
    <mergeCell ref="URB10:URH10"/>
    <mergeCell ref="URI10:URO10"/>
    <mergeCell ref="UMT10:UMZ10"/>
    <mergeCell ref="UNA10:UNG10"/>
    <mergeCell ref="UNH10:UNN10"/>
    <mergeCell ref="UNO10:UNU10"/>
    <mergeCell ref="UNV10:UOB10"/>
    <mergeCell ref="UOC10:UOI10"/>
    <mergeCell ref="UOJ10:UOP10"/>
    <mergeCell ref="UOQ10:UOW10"/>
    <mergeCell ref="UOX10:UPD10"/>
    <mergeCell ref="UKI10:UKO10"/>
    <mergeCell ref="UKP10:UKV10"/>
    <mergeCell ref="UKW10:ULC10"/>
    <mergeCell ref="ULD10:ULJ10"/>
    <mergeCell ref="ULK10:ULQ10"/>
    <mergeCell ref="ULR10:ULX10"/>
    <mergeCell ref="ULY10:UME10"/>
    <mergeCell ref="UMF10:UML10"/>
    <mergeCell ref="UMM10:UMS10"/>
    <mergeCell ref="UHX10:UID10"/>
    <mergeCell ref="UIE10:UIK10"/>
    <mergeCell ref="UIL10:UIR10"/>
    <mergeCell ref="UIS10:UIY10"/>
    <mergeCell ref="UIZ10:UJF10"/>
    <mergeCell ref="UJG10:UJM10"/>
    <mergeCell ref="UJN10:UJT10"/>
    <mergeCell ref="UJU10:UKA10"/>
    <mergeCell ref="UKB10:UKH10"/>
    <mergeCell ref="UYW10:UZC10"/>
    <mergeCell ref="UZD10:UZJ10"/>
    <mergeCell ref="UZK10:UZQ10"/>
    <mergeCell ref="UZR10:UZX10"/>
    <mergeCell ref="UZY10:VAE10"/>
    <mergeCell ref="VAF10:VAL10"/>
    <mergeCell ref="VAM10:VAS10"/>
    <mergeCell ref="VAT10:VAZ10"/>
    <mergeCell ref="VBA10:VBG10"/>
    <mergeCell ref="UWL10:UWR10"/>
    <mergeCell ref="UWS10:UWY10"/>
    <mergeCell ref="UWZ10:UXF10"/>
    <mergeCell ref="UXG10:UXM10"/>
    <mergeCell ref="UXN10:UXT10"/>
    <mergeCell ref="UXU10:UYA10"/>
    <mergeCell ref="UYB10:UYH10"/>
    <mergeCell ref="UYI10:UYO10"/>
    <mergeCell ref="UYP10:UYV10"/>
    <mergeCell ref="UUA10:UUG10"/>
    <mergeCell ref="UUH10:UUN10"/>
    <mergeCell ref="UUO10:UUU10"/>
    <mergeCell ref="UUV10:UVB10"/>
    <mergeCell ref="UVC10:UVI10"/>
    <mergeCell ref="UVJ10:UVP10"/>
    <mergeCell ref="UVQ10:UVW10"/>
    <mergeCell ref="UVX10:UWD10"/>
    <mergeCell ref="UWE10:UWK10"/>
    <mergeCell ref="URP10:URV10"/>
    <mergeCell ref="URW10:USC10"/>
    <mergeCell ref="USD10:USJ10"/>
    <mergeCell ref="USK10:USQ10"/>
    <mergeCell ref="USR10:USX10"/>
    <mergeCell ref="USY10:UTE10"/>
    <mergeCell ref="UTF10:UTL10"/>
    <mergeCell ref="UTM10:UTS10"/>
    <mergeCell ref="UTT10:UTZ10"/>
    <mergeCell ref="VIO10:VIU10"/>
    <mergeCell ref="VIV10:VJB10"/>
    <mergeCell ref="VJC10:VJI10"/>
    <mergeCell ref="VJJ10:VJP10"/>
    <mergeCell ref="VJQ10:VJW10"/>
    <mergeCell ref="VJX10:VKD10"/>
    <mergeCell ref="VKE10:VKK10"/>
    <mergeCell ref="VKL10:VKR10"/>
    <mergeCell ref="VKS10:VKY10"/>
    <mergeCell ref="VGD10:VGJ10"/>
    <mergeCell ref="VGK10:VGQ10"/>
    <mergeCell ref="VGR10:VGX10"/>
    <mergeCell ref="VGY10:VHE10"/>
    <mergeCell ref="VHF10:VHL10"/>
    <mergeCell ref="VHM10:VHS10"/>
    <mergeCell ref="VHT10:VHZ10"/>
    <mergeCell ref="VIA10:VIG10"/>
    <mergeCell ref="VIH10:VIN10"/>
    <mergeCell ref="VDS10:VDY10"/>
    <mergeCell ref="VDZ10:VEF10"/>
    <mergeCell ref="VEG10:VEM10"/>
    <mergeCell ref="VEN10:VET10"/>
    <mergeCell ref="VEU10:VFA10"/>
    <mergeCell ref="VFB10:VFH10"/>
    <mergeCell ref="VFI10:VFO10"/>
    <mergeCell ref="VFP10:VFV10"/>
    <mergeCell ref="VFW10:VGC10"/>
    <mergeCell ref="VBH10:VBN10"/>
    <mergeCell ref="VBO10:VBU10"/>
    <mergeCell ref="VBV10:VCB10"/>
    <mergeCell ref="VCC10:VCI10"/>
    <mergeCell ref="VCJ10:VCP10"/>
    <mergeCell ref="VCQ10:VCW10"/>
    <mergeCell ref="VCX10:VDD10"/>
    <mergeCell ref="VDE10:VDK10"/>
    <mergeCell ref="VDL10:VDR10"/>
    <mergeCell ref="VSG10:VSM10"/>
    <mergeCell ref="VSN10:VST10"/>
    <mergeCell ref="VSU10:VTA10"/>
    <mergeCell ref="VTB10:VTH10"/>
    <mergeCell ref="VTI10:VTO10"/>
    <mergeCell ref="VTP10:VTV10"/>
    <mergeCell ref="VTW10:VUC10"/>
    <mergeCell ref="VUD10:VUJ10"/>
    <mergeCell ref="VUK10:VUQ10"/>
    <mergeCell ref="VPV10:VQB10"/>
    <mergeCell ref="VQC10:VQI10"/>
    <mergeCell ref="VQJ10:VQP10"/>
    <mergeCell ref="VQQ10:VQW10"/>
    <mergeCell ref="VQX10:VRD10"/>
    <mergeCell ref="VRE10:VRK10"/>
    <mergeCell ref="VRL10:VRR10"/>
    <mergeCell ref="VRS10:VRY10"/>
    <mergeCell ref="VRZ10:VSF10"/>
    <mergeCell ref="VNK10:VNQ10"/>
    <mergeCell ref="VNR10:VNX10"/>
    <mergeCell ref="VNY10:VOE10"/>
    <mergeCell ref="VOF10:VOL10"/>
    <mergeCell ref="VOM10:VOS10"/>
    <mergeCell ref="VOT10:VOZ10"/>
    <mergeCell ref="VPA10:VPG10"/>
    <mergeCell ref="VPH10:VPN10"/>
    <mergeCell ref="VPO10:VPU10"/>
    <mergeCell ref="VKZ10:VLF10"/>
    <mergeCell ref="VLG10:VLM10"/>
    <mergeCell ref="VLN10:VLT10"/>
    <mergeCell ref="VLU10:VMA10"/>
    <mergeCell ref="VMB10:VMH10"/>
    <mergeCell ref="VMI10:VMO10"/>
    <mergeCell ref="VMP10:VMV10"/>
    <mergeCell ref="VMW10:VNC10"/>
    <mergeCell ref="VND10:VNJ10"/>
    <mergeCell ref="WBY10:WCE10"/>
    <mergeCell ref="WCF10:WCL10"/>
    <mergeCell ref="WCM10:WCS10"/>
    <mergeCell ref="WCT10:WCZ10"/>
    <mergeCell ref="WDA10:WDG10"/>
    <mergeCell ref="WDH10:WDN10"/>
    <mergeCell ref="WDO10:WDU10"/>
    <mergeCell ref="WDV10:WEB10"/>
    <mergeCell ref="WEC10:WEI10"/>
    <mergeCell ref="VZN10:VZT10"/>
    <mergeCell ref="VZU10:WAA10"/>
    <mergeCell ref="WAB10:WAH10"/>
    <mergeCell ref="WAI10:WAO10"/>
    <mergeCell ref="WAP10:WAV10"/>
    <mergeCell ref="WAW10:WBC10"/>
    <mergeCell ref="WBD10:WBJ10"/>
    <mergeCell ref="WBK10:WBQ10"/>
    <mergeCell ref="WBR10:WBX10"/>
    <mergeCell ref="VXC10:VXI10"/>
    <mergeCell ref="VXJ10:VXP10"/>
    <mergeCell ref="VXQ10:VXW10"/>
    <mergeCell ref="VXX10:VYD10"/>
    <mergeCell ref="VYE10:VYK10"/>
    <mergeCell ref="VYL10:VYR10"/>
    <mergeCell ref="VYS10:VYY10"/>
    <mergeCell ref="VYZ10:VZF10"/>
    <mergeCell ref="VZG10:VZM10"/>
    <mergeCell ref="VUR10:VUX10"/>
    <mergeCell ref="VUY10:VVE10"/>
    <mergeCell ref="VVF10:VVL10"/>
    <mergeCell ref="VVM10:VVS10"/>
    <mergeCell ref="VVT10:VVZ10"/>
    <mergeCell ref="VWA10:VWG10"/>
    <mergeCell ref="VWH10:VWN10"/>
    <mergeCell ref="VWO10:VWU10"/>
    <mergeCell ref="VWV10:VXB10"/>
    <mergeCell ref="WLQ10:WLW10"/>
    <mergeCell ref="WLX10:WMD10"/>
    <mergeCell ref="WME10:WMK10"/>
    <mergeCell ref="WML10:WMR10"/>
    <mergeCell ref="WMS10:WMY10"/>
    <mergeCell ref="WMZ10:WNF10"/>
    <mergeCell ref="WNG10:WNM10"/>
    <mergeCell ref="WNN10:WNT10"/>
    <mergeCell ref="WNU10:WOA10"/>
    <mergeCell ref="WJF10:WJL10"/>
    <mergeCell ref="WJM10:WJS10"/>
    <mergeCell ref="WJT10:WJZ10"/>
    <mergeCell ref="WKA10:WKG10"/>
    <mergeCell ref="WKH10:WKN10"/>
    <mergeCell ref="WKO10:WKU10"/>
    <mergeCell ref="WKV10:WLB10"/>
    <mergeCell ref="WLC10:WLI10"/>
    <mergeCell ref="WLJ10:WLP10"/>
    <mergeCell ref="WGU10:WHA10"/>
    <mergeCell ref="WHB10:WHH10"/>
    <mergeCell ref="WHI10:WHO10"/>
    <mergeCell ref="WHP10:WHV10"/>
    <mergeCell ref="WHW10:WIC10"/>
    <mergeCell ref="WID10:WIJ10"/>
    <mergeCell ref="WIK10:WIQ10"/>
    <mergeCell ref="WIR10:WIX10"/>
    <mergeCell ref="WIY10:WJE10"/>
    <mergeCell ref="WEJ10:WEP10"/>
    <mergeCell ref="WEQ10:WEW10"/>
    <mergeCell ref="WEX10:WFD10"/>
    <mergeCell ref="WFE10:WFK10"/>
    <mergeCell ref="WFL10:WFR10"/>
    <mergeCell ref="WFS10:WFY10"/>
    <mergeCell ref="WFZ10:WGF10"/>
    <mergeCell ref="WGG10:WGM10"/>
    <mergeCell ref="WGN10:WGT10"/>
    <mergeCell ref="WZC10:WZI10"/>
    <mergeCell ref="WZJ10:WZP10"/>
    <mergeCell ref="WZQ10:WZW10"/>
    <mergeCell ref="WZX10:XAD10"/>
    <mergeCell ref="WVI10:WVO10"/>
    <mergeCell ref="WVP10:WVV10"/>
    <mergeCell ref="WVW10:WWC10"/>
    <mergeCell ref="WWD10:WWJ10"/>
    <mergeCell ref="WWK10:WWQ10"/>
    <mergeCell ref="WWR10:WWX10"/>
    <mergeCell ref="WWY10:WXE10"/>
    <mergeCell ref="WXF10:WXL10"/>
    <mergeCell ref="WXM10:WXS10"/>
    <mergeCell ref="WSX10:WTD10"/>
    <mergeCell ref="WTE10:WTK10"/>
    <mergeCell ref="WTL10:WTR10"/>
    <mergeCell ref="WTS10:WTY10"/>
    <mergeCell ref="WTZ10:WUF10"/>
    <mergeCell ref="WUG10:WUM10"/>
    <mergeCell ref="WUN10:WUT10"/>
    <mergeCell ref="WUU10:WVA10"/>
    <mergeCell ref="WVB10:WVH10"/>
    <mergeCell ref="WQM10:WQS10"/>
    <mergeCell ref="WQT10:WQZ10"/>
    <mergeCell ref="WRA10:WRG10"/>
    <mergeCell ref="WRH10:WRN10"/>
    <mergeCell ref="WRO10:WRU10"/>
    <mergeCell ref="WRV10:WSB10"/>
    <mergeCell ref="WSC10:WSI10"/>
    <mergeCell ref="WSJ10:WSP10"/>
    <mergeCell ref="WSQ10:WSW10"/>
    <mergeCell ref="WOB10:WOH10"/>
    <mergeCell ref="WOI10:WOO10"/>
    <mergeCell ref="WOP10:WOV10"/>
    <mergeCell ref="WOW10:WPC10"/>
    <mergeCell ref="WPD10:WPJ10"/>
    <mergeCell ref="WPK10:WPQ10"/>
    <mergeCell ref="WPR10:WPX10"/>
    <mergeCell ref="WPY10:WQE10"/>
    <mergeCell ref="WQF10:WQL10"/>
    <mergeCell ref="XFA10:XFD10"/>
    <mergeCell ref="A11:G11"/>
    <mergeCell ref="A12:G12"/>
    <mergeCell ref="O12:U12"/>
    <mergeCell ref="V12:AB12"/>
    <mergeCell ref="AC12:AI12"/>
    <mergeCell ref="AJ12:AP12"/>
    <mergeCell ref="AQ12:AW12"/>
    <mergeCell ref="AX12:BD12"/>
    <mergeCell ref="BE12:BK12"/>
    <mergeCell ref="BL12:BR12"/>
    <mergeCell ref="BS12:BY12"/>
    <mergeCell ref="BZ12:CF12"/>
    <mergeCell ref="CG12:CM12"/>
    <mergeCell ref="CN12:CT12"/>
    <mergeCell ref="CU12:DA12"/>
    <mergeCell ref="DB12:DH12"/>
    <mergeCell ref="DI12:DO12"/>
    <mergeCell ref="DP12:DV12"/>
    <mergeCell ref="DW12:EC12"/>
    <mergeCell ref="ED12:EJ12"/>
    <mergeCell ref="EK12:EQ12"/>
    <mergeCell ref="ER12:EX12"/>
    <mergeCell ref="XCP10:XCV10"/>
    <mergeCell ref="XCW10:XDC10"/>
    <mergeCell ref="XDD10:XDJ10"/>
    <mergeCell ref="XDK10:XDQ10"/>
    <mergeCell ref="XDR10:XDX10"/>
    <mergeCell ref="XDY10:XEE10"/>
    <mergeCell ref="XEF10:XEL10"/>
    <mergeCell ref="XEM10:XES10"/>
    <mergeCell ref="XET10:XEZ10"/>
    <mergeCell ref="XAE10:XAK10"/>
    <mergeCell ref="XAL10:XAR10"/>
    <mergeCell ref="XAS10:XAY10"/>
    <mergeCell ref="XAZ10:XBF10"/>
    <mergeCell ref="XBG10:XBM10"/>
    <mergeCell ref="XBN10:XBT10"/>
    <mergeCell ref="XBU10:XCA10"/>
    <mergeCell ref="XCB10:XCH10"/>
    <mergeCell ref="XCI10:XCO10"/>
    <mergeCell ref="WXT10:WXZ10"/>
    <mergeCell ref="WYA10:WYG10"/>
    <mergeCell ref="WYH10:WYN10"/>
    <mergeCell ref="WYO10:WYU10"/>
    <mergeCell ref="WYV10:WZB10"/>
    <mergeCell ref="RB12:RH12"/>
    <mergeCell ref="RI12:RO12"/>
    <mergeCell ref="RP12:RV12"/>
    <mergeCell ref="RW12:SC12"/>
    <mergeCell ref="SD12:SJ12"/>
    <mergeCell ref="SK12:SQ12"/>
    <mergeCell ref="SR12:SX12"/>
    <mergeCell ref="SY12:TE12"/>
    <mergeCell ref="TF12:TL12"/>
    <mergeCell ref="OQ12:OW12"/>
    <mergeCell ref="OX12:PD12"/>
    <mergeCell ref="PE12:PK12"/>
    <mergeCell ref="PL12:PR12"/>
    <mergeCell ref="PS12:PY12"/>
    <mergeCell ref="PZ12:QF12"/>
    <mergeCell ref="QG12:QM12"/>
    <mergeCell ref="QN12:QT12"/>
    <mergeCell ref="QU12:RA12"/>
    <mergeCell ref="MF12:ML12"/>
    <mergeCell ref="MM12:MS12"/>
    <mergeCell ref="MT12:MZ12"/>
    <mergeCell ref="NA12:NG12"/>
    <mergeCell ref="NH12:NN12"/>
    <mergeCell ref="NO12:NU12"/>
    <mergeCell ref="NV12:OB12"/>
    <mergeCell ref="OC12:OI12"/>
    <mergeCell ref="OJ12:OP12"/>
    <mergeCell ref="JU12:KA12"/>
    <mergeCell ref="KB12:KH12"/>
    <mergeCell ref="KI12:KO12"/>
    <mergeCell ref="KP12:KV12"/>
    <mergeCell ref="KW12:LC12"/>
    <mergeCell ref="LD12:LJ12"/>
    <mergeCell ref="LK12:LQ12"/>
    <mergeCell ref="LR12:LX12"/>
    <mergeCell ref="LY12:ME12"/>
    <mergeCell ref="AAT12:AAZ12"/>
    <mergeCell ref="ABA12:ABG12"/>
    <mergeCell ref="ABH12:ABN12"/>
    <mergeCell ref="ABO12:ABU12"/>
    <mergeCell ref="ABV12:ACB12"/>
    <mergeCell ref="ACC12:ACI12"/>
    <mergeCell ref="ACJ12:ACP12"/>
    <mergeCell ref="ADE12:ADK12"/>
    <mergeCell ref="ADL12:ADR12"/>
    <mergeCell ref="ADS12:ADY12"/>
    <mergeCell ref="ADZ12:AEF12"/>
    <mergeCell ref="AEG12:AEM12"/>
    <mergeCell ref="AEN12:AET12"/>
    <mergeCell ref="AEU12:AFA12"/>
    <mergeCell ref="AFB12:AFH12"/>
    <mergeCell ref="AFI12:AFO12"/>
    <mergeCell ref="AUD12:AUJ12"/>
    <mergeCell ref="ACQ12:ACW12"/>
    <mergeCell ref="ACX12:ADD12"/>
    <mergeCell ref="YI12:YO12"/>
    <mergeCell ref="YP12:YV12"/>
    <mergeCell ref="YW12:ZC12"/>
    <mergeCell ref="ZD12:ZJ12"/>
    <mergeCell ref="ZK12:ZQ12"/>
    <mergeCell ref="ZR12:ZX12"/>
    <mergeCell ref="ZY12:AAE12"/>
    <mergeCell ref="AAF12:AAL12"/>
    <mergeCell ref="AAM12:AAS12"/>
    <mergeCell ref="VX12:WD12"/>
    <mergeCell ref="WE12:WK12"/>
    <mergeCell ref="WL12:WR12"/>
    <mergeCell ref="WS12:WY12"/>
    <mergeCell ref="WZ12:XF12"/>
    <mergeCell ref="XG12:XM12"/>
    <mergeCell ref="XN12:XT12"/>
    <mergeCell ref="XU12:YA12"/>
    <mergeCell ref="YB12:YH12"/>
    <mergeCell ref="TM12:TS12"/>
    <mergeCell ref="TT12:TZ12"/>
    <mergeCell ref="UA12:UG12"/>
    <mergeCell ref="UH12:UN12"/>
    <mergeCell ref="UO12:UU12"/>
    <mergeCell ref="UV12:VB12"/>
    <mergeCell ref="VC12:VI12"/>
    <mergeCell ref="VJ12:VP12"/>
    <mergeCell ref="VQ12:VW12"/>
    <mergeCell ref="AKL12:AKR12"/>
    <mergeCell ref="AKS12:AKY12"/>
    <mergeCell ref="AKZ12:ALF12"/>
    <mergeCell ref="ALG12:ALM12"/>
    <mergeCell ref="APH12:APN12"/>
    <mergeCell ref="APO12:APU12"/>
    <mergeCell ref="APV12:AQB12"/>
    <mergeCell ref="AQC12:AQI12"/>
    <mergeCell ref="AQJ12:AQP12"/>
    <mergeCell ref="AQQ12:AQW12"/>
    <mergeCell ref="AQX12:ARD12"/>
    <mergeCell ref="ARE12:ARK12"/>
    <mergeCell ref="ARL12:ARR12"/>
    <mergeCell ref="AMW12:ANC12"/>
    <mergeCell ref="AND12:ANJ12"/>
    <mergeCell ref="ANK12:ANQ12"/>
    <mergeCell ref="ANR12:ANX12"/>
    <mergeCell ref="ANY12:AOE12"/>
    <mergeCell ref="AOF12:AOL12"/>
    <mergeCell ref="AOM12:AOS12"/>
    <mergeCell ref="AOT12:AOZ12"/>
    <mergeCell ref="APA12:APG12"/>
    <mergeCell ref="ALN12:ALT12"/>
    <mergeCell ref="ALU12:AMA12"/>
    <mergeCell ref="AMB12:AMH12"/>
    <mergeCell ref="AMI12:AMO12"/>
    <mergeCell ref="AMP12:AMV12"/>
    <mergeCell ref="AIA12:AIG12"/>
    <mergeCell ref="AIH12:AIN12"/>
    <mergeCell ref="AIO12:AIU12"/>
    <mergeCell ref="AIV12:AJB12"/>
    <mergeCell ref="AJC12:AJI12"/>
    <mergeCell ref="AJJ12:AJP12"/>
    <mergeCell ref="AJQ12:AJW12"/>
    <mergeCell ref="AJX12:AKD12"/>
    <mergeCell ref="AKE12:AKK12"/>
    <mergeCell ref="AFP12:AFV12"/>
    <mergeCell ref="AFW12:AGC12"/>
    <mergeCell ref="AGD12:AGJ12"/>
    <mergeCell ref="AGK12:AGQ12"/>
    <mergeCell ref="AGR12:AGX12"/>
    <mergeCell ref="AGY12:AHE12"/>
    <mergeCell ref="AHF12:AHL12"/>
    <mergeCell ref="AHM12:AHS12"/>
    <mergeCell ref="AHT12:AHZ12"/>
    <mergeCell ref="AYZ12:AZF12"/>
    <mergeCell ref="AZG12:AZM12"/>
    <mergeCell ref="AZN12:AZT12"/>
    <mergeCell ref="AZU12:BAA12"/>
    <mergeCell ref="BAB12:BAH12"/>
    <mergeCell ref="BAI12:BAO12"/>
    <mergeCell ref="BAP12:BAV12"/>
    <mergeCell ref="BAW12:BBC12"/>
    <mergeCell ref="BBD12:BBJ12"/>
    <mergeCell ref="AWO12:AWU12"/>
    <mergeCell ref="AWV12:AXB12"/>
    <mergeCell ref="AXC12:AXI12"/>
    <mergeCell ref="AXJ12:AXP12"/>
    <mergeCell ref="AXQ12:AXW12"/>
    <mergeCell ref="AXX12:AYD12"/>
    <mergeCell ref="AYE12:AYK12"/>
    <mergeCell ref="AYL12:AYR12"/>
    <mergeCell ref="AYS12:AYY12"/>
    <mergeCell ref="AUK12:AUQ12"/>
    <mergeCell ref="AUR12:AUX12"/>
    <mergeCell ref="AUY12:AVE12"/>
    <mergeCell ref="AVF12:AVL12"/>
    <mergeCell ref="AVM12:AVS12"/>
    <mergeCell ref="AVT12:AVZ12"/>
    <mergeCell ref="AWA12:AWG12"/>
    <mergeCell ref="AWH12:AWN12"/>
    <mergeCell ref="ARS12:ARY12"/>
    <mergeCell ref="ARZ12:ASF12"/>
    <mergeCell ref="ASG12:ASM12"/>
    <mergeCell ref="ASN12:AST12"/>
    <mergeCell ref="ASU12:ATA12"/>
    <mergeCell ref="ATB12:ATH12"/>
    <mergeCell ref="ATI12:ATO12"/>
    <mergeCell ref="ATP12:ATV12"/>
    <mergeCell ref="ATW12:AUC12"/>
    <mergeCell ref="BIR12:BIX12"/>
    <mergeCell ref="BIY12:BJE12"/>
    <mergeCell ref="BJF12:BJL12"/>
    <mergeCell ref="BJM12:BJS12"/>
    <mergeCell ref="BJT12:BJZ12"/>
    <mergeCell ref="BKA12:BKG12"/>
    <mergeCell ref="BKH12:BKN12"/>
    <mergeCell ref="BKO12:BKU12"/>
    <mergeCell ref="BKV12:BLB12"/>
    <mergeCell ref="BGG12:BGM12"/>
    <mergeCell ref="BGN12:BGT12"/>
    <mergeCell ref="BGU12:BHA12"/>
    <mergeCell ref="BHB12:BHH12"/>
    <mergeCell ref="BHI12:BHO12"/>
    <mergeCell ref="BHP12:BHV12"/>
    <mergeCell ref="BHW12:BIC12"/>
    <mergeCell ref="BID12:BIJ12"/>
    <mergeCell ref="BIK12:BIQ12"/>
    <mergeCell ref="BDV12:BEB12"/>
    <mergeCell ref="BEC12:BEI12"/>
    <mergeCell ref="BEJ12:BEP12"/>
    <mergeCell ref="BEQ12:BEW12"/>
    <mergeCell ref="BEX12:BFD12"/>
    <mergeCell ref="BFE12:BFK12"/>
    <mergeCell ref="BFL12:BFR12"/>
    <mergeCell ref="BFS12:BFY12"/>
    <mergeCell ref="BFZ12:BGF12"/>
    <mergeCell ref="BBK12:BBQ12"/>
    <mergeCell ref="BBR12:BBX12"/>
    <mergeCell ref="BBY12:BCE12"/>
    <mergeCell ref="BCF12:BCL12"/>
    <mergeCell ref="BCM12:BCS12"/>
    <mergeCell ref="BCT12:BCZ12"/>
    <mergeCell ref="BDA12:BDG12"/>
    <mergeCell ref="BDH12:BDN12"/>
    <mergeCell ref="BDO12:BDU12"/>
    <mergeCell ref="BSJ12:BSP12"/>
    <mergeCell ref="BSQ12:BSW12"/>
    <mergeCell ref="BSX12:BTD12"/>
    <mergeCell ref="BTE12:BTK12"/>
    <mergeCell ref="BTL12:BTR12"/>
    <mergeCell ref="BTS12:BTY12"/>
    <mergeCell ref="BTZ12:BUF12"/>
    <mergeCell ref="BUG12:BUM12"/>
    <mergeCell ref="BUN12:BUT12"/>
    <mergeCell ref="BPY12:BQE12"/>
    <mergeCell ref="BQF12:BQL12"/>
    <mergeCell ref="BQM12:BQS12"/>
    <mergeCell ref="BQT12:BQZ12"/>
    <mergeCell ref="BRA12:BRG12"/>
    <mergeCell ref="BRH12:BRN12"/>
    <mergeCell ref="BRO12:BRU12"/>
    <mergeCell ref="BRV12:BSB12"/>
    <mergeCell ref="BSC12:BSI12"/>
    <mergeCell ref="BNN12:BNT12"/>
    <mergeCell ref="BNU12:BOA12"/>
    <mergeCell ref="BOB12:BOH12"/>
    <mergeCell ref="BOI12:BOO12"/>
    <mergeCell ref="BOP12:BOV12"/>
    <mergeCell ref="BOW12:BPC12"/>
    <mergeCell ref="BPD12:BPJ12"/>
    <mergeCell ref="BPK12:BPQ12"/>
    <mergeCell ref="BPR12:BPX12"/>
    <mergeCell ref="BLC12:BLI12"/>
    <mergeCell ref="BLJ12:BLP12"/>
    <mergeCell ref="BLQ12:BLW12"/>
    <mergeCell ref="BLX12:BMD12"/>
    <mergeCell ref="BME12:BMK12"/>
    <mergeCell ref="BML12:BMR12"/>
    <mergeCell ref="BMS12:BMY12"/>
    <mergeCell ref="BMZ12:BNF12"/>
    <mergeCell ref="BNG12:BNM12"/>
    <mergeCell ref="CCB12:CCH12"/>
    <mergeCell ref="CCI12:CCO12"/>
    <mergeCell ref="CCP12:CCV12"/>
    <mergeCell ref="CCW12:CDC12"/>
    <mergeCell ref="CDD12:CDJ12"/>
    <mergeCell ref="CDK12:CDQ12"/>
    <mergeCell ref="CDR12:CDX12"/>
    <mergeCell ref="CDY12:CEE12"/>
    <mergeCell ref="CEF12:CEL12"/>
    <mergeCell ref="BZQ12:BZW12"/>
    <mergeCell ref="BZX12:CAD12"/>
    <mergeCell ref="CAE12:CAK12"/>
    <mergeCell ref="CAL12:CAR12"/>
    <mergeCell ref="CAS12:CAY12"/>
    <mergeCell ref="CAZ12:CBF12"/>
    <mergeCell ref="CBG12:CBM12"/>
    <mergeCell ref="CBN12:CBT12"/>
    <mergeCell ref="CBU12:CCA12"/>
    <mergeCell ref="BXF12:BXL12"/>
    <mergeCell ref="BXM12:BXS12"/>
    <mergeCell ref="BXT12:BXZ12"/>
    <mergeCell ref="BYA12:BYG12"/>
    <mergeCell ref="BYH12:BYN12"/>
    <mergeCell ref="BYO12:BYU12"/>
    <mergeCell ref="BYV12:BZB12"/>
    <mergeCell ref="BZC12:BZI12"/>
    <mergeCell ref="BZJ12:BZP12"/>
    <mergeCell ref="BUU12:BVA12"/>
    <mergeCell ref="BVB12:BVH12"/>
    <mergeCell ref="BVI12:BVO12"/>
    <mergeCell ref="BVP12:BVV12"/>
    <mergeCell ref="BVW12:BWC12"/>
    <mergeCell ref="BWD12:BWJ12"/>
    <mergeCell ref="BWK12:BWQ12"/>
    <mergeCell ref="BWR12:BWX12"/>
    <mergeCell ref="BWY12:BXE12"/>
    <mergeCell ref="CLT12:CLZ12"/>
    <mergeCell ref="CMA12:CMG12"/>
    <mergeCell ref="CMH12:CMN12"/>
    <mergeCell ref="CMO12:CMU12"/>
    <mergeCell ref="CMV12:CNB12"/>
    <mergeCell ref="CNC12:CNI12"/>
    <mergeCell ref="CNJ12:CNP12"/>
    <mergeCell ref="CNQ12:CNW12"/>
    <mergeCell ref="CNX12:COD12"/>
    <mergeCell ref="CJI12:CJO12"/>
    <mergeCell ref="CJP12:CJV12"/>
    <mergeCell ref="CJW12:CKC12"/>
    <mergeCell ref="CKD12:CKJ12"/>
    <mergeCell ref="CKK12:CKQ12"/>
    <mergeCell ref="CKR12:CKX12"/>
    <mergeCell ref="CKY12:CLE12"/>
    <mergeCell ref="CLF12:CLL12"/>
    <mergeCell ref="CLM12:CLS12"/>
    <mergeCell ref="CGX12:CHD12"/>
    <mergeCell ref="CHE12:CHK12"/>
    <mergeCell ref="CHL12:CHR12"/>
    <mergeCell ref="CHS12:CHY12"/>
    <mergeCell ref="CHZ12:CIF12"/>
    <mergeCell ref="CIG12:CIM12"/>
    <mergeCell ref="CIN12:CIT12"/>
    <mergeCell ref="CIU12:CJA12"/>
    <mergeCell ref="CJB12:CJH12"/>
    <mergeCell ref="CEM12:CES12"/>
    <mergeCell ref="CET12:CEZ12"/>
    <mergeCell ref="CFA12:CFG12"/>
    <mergeCell ref="CFH12:CFN12"/>
    <mergeCell ref="CFO12:CFU12"/>
    <mergeCell ref="CFV12:CGB12"/>
    <mergeCell ref="CGC12:CGI12"/>
    <mergeCell ref="CGJ12:CGP12"/>
    <mergeCell ref="CGQ12:CGW12"/>
    <mergeCell ref="CVL12:CVR12"/>
    <mergeCell ref="CVS12:CVY12"/>
    <mergeCell ref="CVZ12:CWF12"/>
    <mergeCell ref="CWG12:CWM12"/>
    <mergeCell ref="CWN12:CWT12"/>
    <mergeCell ref="CWU12:CXA12"/>
    <mergeCell ref="CXB12:CXH12"/>
    <mergeCell ref="CXI12:CXO12"/>
    <mergeCell ref="CXP12:CXV12"/>
    <mergeCell ref="CTA12:CTG12"/>
    <mergeCell ref="CTH12:CTN12"/>
    <mergeCell ref="CTO12:CTU12"/>
    <mergeCell ref="CTV12:CUB12"/>
    <mergeCell ref="CUC12:CUI12"/>
    <mergeCell ref="CUJ12:CUP12"/>
    <mergeCell ref="CUQ12:CUW12"/>
    <mergeCell ref="CUX12:CVD12"/>
    <mergeCell ref="CVE12:CVK12"/>
    <mergeCell ref="CQP12:CQV12"/>
    <mergeCell ref="CQW12:CRC12"/>
    <mergeCell ref="CRD12:CRJ12"/>
    <mergeCell ref="CRK12:CRQ12"/>
    <mergeCell ref="CRR12:CRX12"/>
    <mergeCell ref="CRY12:CSE12"/>
    <mergeCell ref="CSF12:CSL12"/>
    <mergeCell ref="CSM12:CSS12"/>
    <mergeCell ref="CST12:CSZ12"/>
    <mergeCell ref="COE12:COK12"/>
    <mergeCell ref="COL12:COR12"/>
    <mergeCell ref="COS12:COY12"/>
    <mergeCell ref="COZ12:CPF12"/>
    <mergeCell ref="CPG12:CPM12"/>
    <mergeCell ref="CPN12:CPT12"/>
    <mergeCell ref="CPU12:CQA12"/>
    <mergeCell ref="CQB12:CQH12"/>
    <mergeCell ref="CQI12:CQO12"/>
    <mergeCell ref="DFD12:DFJ12"/>
    <mergeCell ref="DFK12:DFQ12"/>
    <mergeCell ref="DFR12:DFX12"/>
    <mergeCell ref="DFY12:DGE12"/>
    <mergeCell ref="DGF12:DGL12"/>
    <mergeCell ref="DGM12:DGS12"/>
    <mergeCell ref="DGT12:DGZ12"/>
    <mergeCell ref="DHA12:DHG12"/>
    <mergeCell ref="DHH12:DHN12"/>
    <mergeCell ref="DCS12:DCY12"/>
    <mergeCell ref="DCZ12:DDF12"/>
    <mergeCell ref="DDG12:DDM12"/>
    <mergeCell ref="DDN12:DDT12"/>
    <mergeCell ref="DDU12:DEA12"/>
    <mergeCell ref="DEB12:DEH12"/>
    <mergeCell ref="DEI12:DEO12"/>
    <mergeCell ref="DEP12:DEV12"/>
    <mergeCell ref="DEW12:DFC12"/>
    <mergeCell ref="DAH12:DAN12"/>
    <mergeCell ref="DAO12:DAU12"/>
    <mergeCell ref="DAV12:DBB12"/>
    <mergeCell ref="DBC12:DBI12"/>
    <mergeCell ref="DBJ12:DBP12"/>
    <mergeCell ref="DBQ12:DBW12"/>
    <mergeCell ref="DBX12:DCD12"/>
    <mergeCell ref="DCE12:DCK12"/>
    <mergeCell ref="DCL12:DCR12"/>
    <mergeCell ref="CXW12:CYC12"/>
    <mergeCell ref="CYD12:CYJ12"/>
    <mergeCell ref="CYK12:CYQ12"/>
    <mergeCell ref="CYR12:CYX12"/>
    <mergeCell ref="CYY12:CZE12"/>
    <mergeCell ref="CZF12:CZL12"/>
    <mergeCell ref="CZM12:CZS12"/>
    <mergeCell ref="CZT12:CZZ12"/>
    <mergeCell ref="DAA12:DAG12"/>
    <mergeCell ref="DOV12:DPB12"/>
    <mergeCell ref="DPC12:DPI12"/>
    <mergeCell ref="DPJ12:DPP12"/>
    <mergeCell ref="DPQ12:DPW12"/>
    <mergeCell ref="DPX12:DQD12"/>
    <mergeCell ref="DQE12:DQK12"/>
    <mergeCell ref="DQL12:DQR12"/>
    <mergeCell ref="DQS12:DQY12"/>
    <mergeCell ref="DQZ12:DRF12"/>
    <mergeCell ref="DMK12:DMQ12"/>
    <mergeCell ref="DMR12:DMX12"/>
    <mergeCell ref="DMY12:DNE12"/>
    <mergeCell ref="DNF12:DNL12"/>
    <mergeCell ref="DNM12:DNS12"/>
    <mergeCell ref="DNT12:DNZ12"/>
    <mergeCell ref="DOA12:DOG12"/>
    <mergeCell ref="DOH12:DON12"/>
    <mergeCell ref="DOO12:DOU12"/>
    <mergeCell ref="DJZ12:DKF12"/>
    <mergeCell ref="DKG12:DKM12"/>
    <mergeCell ref="DKN12:DKT12"/>
    <mergeCell ref="DKU12:DLA12"/>
    <mergeCell ref="DLB12:DLH12"/>
    <mergeCell ref="DLI12:DLO12"/>
    <mergeCell ref="DLP12:DLV12"/>
    <mergeCell ref="DLW12:DMC12"/>
    <mergeCell ref="DMD12:DMJ12"/>
    <mergeCell ref="DHO12:DHU12"/>
    <mergeCell ref="DHV12:DIB12"/>
    <mergeCell ref="DIC12:DII12"/>
    <mergeCell ref="DIJ12:DIP12"/>
    <mergeCell ref="DIQ12:DIW12"/>
    <mergeCell ref="DIX12:DJD12"/>
    <mergeCell ref="DJE12:DJK12"/>
    <mergeCell ref="DJL12:DJR12"/>
    <mergeCell ref="DJS12:DJY12"/>
    <mergeCell ref="DYN12:DYT12"/>
    <mergeCell ref="DYU12:DZA12"/>
    <mergeCell ref="DZB12:DZH12"/>
    <mergeCell ref="DZI12:DZO12"/>
    <mergeCell ref="DZP12:DZV12"/>
    <mergeCell ref="DZW12:EAC12"/>
    <mergeCell ref="EAD12:EAJ12"/>
    <mergeCell ref="EAK12:EAQ12"/>
    <mergeCell ref="EAR12:EAX12"/>
    <mergeCell ref="DWC12:DWI12"/>
    <mergeCell ref="DWJ12:DWP12"/>
    <mergeCell ref="DWQ12:DWW12"/>
    <mergeCell ref="DWX12:DXD12"/>
    <mergeCell ref="DXE12:DXK12"/>
    <mergeCell ref="DXL12:DXR12"/>
    <mergeCell ref="DXS12:DXY12"/>
    <mergeCell ref="DXZ12:DYF12"/>
    <mergeCell ref="DYG12:DYM12"/>
    <mergeCell ref="DTR12:DTX12"/>
    <mergeCell ref="DTY12:DUE12"/>
    <mergeCell ref="DUF12:DUL12"/>
    <mergeCell ref="DUM12:DUS12"/>
    <mergeCell ref="DUT12:DUZ12"/>
    <mergeCell ref="DVA12:DVG12"/>
    <mergeCell ref="DVH12:DVN12"/>
    <mergeCell ref="DVO12:DVU12"/>
    <mergeCell ref="DVV12:DWB12"/>
    <mergeCell ref="DRG12:DRM12"/>
    <mergeCell ref="DRN12:DRT12"/>
    <mergeCell ref="DRU12:DSA12"/>
    <mergeCell ref="DSB12:DSH12"/>
    <mergeCell ref="DSI12:DSO12"/>
    <mergeCell ref="DSP12:DSV12"/>
    <mergeCell ref="DSW12:DTC12"/>
    <mergeCell ref="DTD12:DTJ12"/>
    <mergeCell ref="DTK12:DTQ12"/>
    <mergeCell ref="EIF12:EIL12"/>
    <mergeCell ref="EIM12:EIS12"/>
    <mergeCell ref="EIT12:EIZ12"/>
    <mergeCell ref="EJA12:EJG12"/>
    <mergeCell ref="EJH12:EJN12"/>
    <mergeCell ref="EJO12:EJU12"/>
    <mergeCell ref="EJV12:EKB12"/>
    <mergeCell ref="EKC12:EKI12"/>
    <mergeCell ref="EKJ12:EKP12"/>
    <mergeCell ref="EFU12:EGA12"/>
    <mergeCell ref="EGB12:EGH12"/>
    <mergeCell ref="EGI12:EGO12"/>
    <mergeCell ref="EGP12:EGV12"/>
    <mergeCell ref="EGW12:EHC12"/>
    <mergeCell ref="EHD12:EHJ12"/>
    <mergeCell ref="EHK12:EHQ12"/>
    <mergeCell ref="EHR12:EHX12"/>
    <mergeCell ref="EHY12:EIE12"/>
    <mergeCell ref="EDJ12:EDP12"/>
    <mergeCell ref="EDQ12:EDW12"/>
    <mergeCell ref="EDX12:EED12"/>
    <mergeCell ref="EEE12:EEK12"/>
    <mergeCell ref="EEL12:EER12"/>
    <mergeCell ref="EES12:EEY12"/>
    <mergeCell ref="EEZ12:EFF12"/>
    <mergeCell ref="EFG12:EFM12"/>
    <mergeCell ref="EFN12:EFT12"/>
    <mergeCell ref="EAY12:EBE12"/>
    <mergeCell ref="EBF12:EBL12"/>
    <mergeCell ref="EBM12:EBS12"/>
    <mergeCell ref="EBT12:EBZ12"/>
    <mergeCell ref="ECA12:ECG12"/>
    <mergeCell ref="ECH12:ECN12"/>
    <mergeCell ref="ECO12:ECU12"/>
    <mergeCell ref="ECV12:EDB12"/>
    <mergeCell ref="EDC12:EDI12"/>
    <mergeCell ref="ERX12:ESD12"/>
    <mergeCell ref="ESE12:ESK12"/>
    <mergeCell ref="ESL12:ESR12"/>
    <mergeCell ref="ESS12:ESY12"/>
    <mergeCell ref="ESZ12:ETF12"/>
    <mergeCell ref="ETG12:ETM12"/>
    <mergeCell ref="ETN12:ETT12"/>
    <mergeCell ref="ETU12:EUA12"/>
    <mergeCell ref="EUB12:EUH12"/>
    <mergeCell ref="EPM12:EPS12"/>
    <mergeCell ref="EPT12:EPZ12"/>
    <mergeCell ref="EQA12:EQG12"/>
    <mergeCell ref="EQH12:EQN12"/>
    <mergeCell ref="EQO12:EQU12"/>
    <mergeCell ref="EQV12:ERB12"/>
    <mergeCell ref="ERC12:ERI12"/>
    <mergeCell ref="ERJ12:ERP12"/>
    <mergeCell ref="ERQ12:ERW12"/>
    <mergeCell ref="ENB12:ENH12"/>
    <mergeCell ref="ENI12:ENO12"/>
    <mergeCell ref="ENP12:ENV12"/>
    <mergeCell ref="ENW12:EOC12"/>
    <mergeCell ref="EOD12:EOJ12"/>
    <mergeCell ref="EOK12:EOQ12"/>
    <mergeCell ref="EOR12:EOX12"/>
    <mergeCell ref="EOY12:EPE12"/>
    <mergeCell ref="EPF12:EPL12"/>
    <mergeCell ref="EKQ12:EKW12"/>
    <mergeCell ref="EKX12:ELD12"/>
    <mergeCell ref="ELE12:ELK12"/>
    <mergeCell ref="ELL12:ELR12"/>
    <mergeCell ref="ELS12:ELY12"/>
    <mergeCell ref="ELZ12:EMF12"/>
    <mergeCell ref="EMG12:EMM12"/>
    <mergeCell ref="EMN12:EMT12"/>
    <mergeCell ref="EMU12:ENA12"/>
    <mergeCell ref="FBP12:FBV12"/>
    <mergeCell ref="FBW12:FCC12"/>
    <mergeCell ref="FCD12:FCJ12"/>
    <mergeCell ref="FCK12:FCQ12"/>
    <mergeCell ref="FCR12:FCX12"/>
    <mergeCell ref="FCY12:FDE12"/>
    <mergeCell ref="FDF12:FDL12"/>
    <mergeCell ref="FDM12:FDS12"/>
    <mergeCell ref="FDT12:FDZ12"/>
    <mergeCell ref="EZE12:EZK12"/>
    <mergeCell ref="EZL12:EZR12"/>
    <mergeCell ref="EZS12:EZY12"/>
    <mergeCell ref="EZZ12:FAF12"/>
    <mergeCell ref="FAG12:FAM12"/>
    <mergeCell ref="FAN12:FAT12"/>
    <mergeCell ref="FAU12:FBA12"/>
    <mergeCell ref="FBB12:FBH12"/>
    <mergeCell ref="FBI12:FBO12"/>
    <mergeCell ref="EWT12:EWZ12"/>
    <mergeCell ref="EXA12:EXG12"/>
    <mergeCell ref="EXH12:EXN12"/>
    <mergeCell ref="EXO12:EXU12"/>
    <mergeCell ref="EXV12:EYB12"/>
    <mergeCell ref="EYC12:EYI12"/>
    <mergeCell ref="EYJ12:EYP12"/>
    <mergeCell ref="EYQ12:EYW12"/>
    <mergeCell ref="EYX12:EZD12"/>
    <mergeCell ref="EUI12:EUO12"/>
    <mergeCell ref="EUP12:EUV12"/>
    <mergeCell ref="EUW12:EVC12"/>
    <mergeCell ref="EVD12:EVJ12"/>
    <mergeCell ref="EVK12:EVQ12"/>
    <mergeCell ref="EVR12:EVX12"/>
    <mergeCell ref="EVY12:EWE12"/>
    <mergeCell ref="EWF12:EWL12"/>
    <mergeCell ref="EWM12:EWS12"/>
    <mergeCell ref="FLH12:FLN12"/>
    <mergeCell ref="FLO12:FLU12"/>
    <mergeCell ref="FLV12:FMB12"/>
    <mergeCell ref="FMC12:FMI12"/>
    <mergeCell ref="FMJ12:FMP12"/>
    <mergeCell ref="FMQ12:FMW12"/>
    <mergeCell ref="FMX12:FND12"/>
    <mergeCell ref="FNE12:FNK12"/>
    <mergeCell ref="FNL12:FNR12"/>
    <mergeCell ref="FIW12:FJC12"/>
    <mergeCell ref="FJD12:FJJ12"/>
    <mergeCell ref="FJK12:FJQ12"/>
    <mergeCell ref="FJR12:FJX12"/>
    <mergeCell ref="FJY12:FKE12"/>
    <mergeCell ref="FKF12:FKL12"/>
    <mergeCell ref="FKM12:FKS12"/>
    <mergeCell ref="FKT12:FKZ12"/>
    <mergeCell ref="FLA12:FLG12"/>
    <mergeCell ref="FGL12:FGR12"/>
    <mergeCell ref="FGS12:FGY12"/>
    <mergeCell ref="FGZ12:FHF12"/>
    <mergeCell ref="FHG12:FHM12"/>
    <mergeCell ref="FHN12:FHT12"/>
    <mergeCell ref="FHU12:FIA12"/>
    <mergeCell ref="FIB12:FIH12"/>
    <mergeCell ref="FII12:FIO12"/>
    <mergeCell ref="FIP12:FIV12"/>
    <mergeCell ref="FEA12:FEG12"/>
    <mergeCell ref="FEH12:FEN12"/>
    <mergeCell ref="FEO12:FEU12"/>
    <mergeCell ref="FEV12:FFB12"/>
    <mergeCell ref="FFC12:FFI12"/>
    <mergeCell ref="FFJ12:FFP12"/>
    <mergeCell ref="FFQ12:FFW12"/>
    <mergeCell ref="FFX12:FGD12"/>
    <mergeCell ref="FGE12:FGK12"/>
    <mergeCell ref="FUZ12:FVF12"/>
    <mergeCell ref="FVG12:FVM12"/>
    <mergeCell ref="FVN12:FVT12"/>
    <mergeCell ref="FVU12:FWA12"/>
    <mergeCell ref="FWB12:FWH12"/>
    <mergeCell ref="FWI12:FWO12"/>
    <mergeCell ref="FWP12:FWV12"/>
    <mergeCell ref="FWW12:FXC12"/>
    <mergeCell ref="FXD12:FXJ12"/>
    <mergeCell ref="FSO12:FSU12"/>
    <mergeCell ref="FSV12:FTB12"/>
    <mergeCell ref="FTC12:FTI12"/>
    <mergeCell ref="FTJ12:FTP12"/>
    <mergeCell ref="FTQ12:FTW12"/>
    <mergeCell ref="FTX12:FUD12"/>
    <mergeCell ref="FUE12:FUK12"/>
    <mergeCell ref="FUL12:FUR12"/>
    <mergeCell ref="FUS12:FUY12"/>
    <mergeCell ref="FQD12:FQJ12"/>
    <mergeCell ref="FQK12:FQQ12"/>
    <mergeCell ref="FQR12:FQX12"/>
    <mergeCell ref="FQY12:FRE12"/>
    <mergeCell ref="FRF12:FRL12"/>
    <mergeCell ref="FRM12:FRS12"/>
    <mergeCell ref="FRT12:FRZ12"/>
    <mergeCell ref="FSA12:FSG12"/>
    <mergeCell ref="FSH12:FSN12"/>
    <mergeCell ref="FNS12:FNY12"/>
    <mergeCell ref="FNZ12:FOF12"/>
    <mergeCell ref="FOG12:FOM12"/>
    <mergeCell ref="FON12:FOT12"/>
    <mergeCell ref="FOU12:FPA12"/>
    <mergeCell ref="FPB12:FPH12"/>
    <mergeCell ref="FPI12:FPO12"/>
    <mergeCell ref="FPP12:FPV12"/>
    <mergeCell ref="FPW12:FQC12"/>
    <mergeCell ref="GER12:GEX12"/>
    <mergeCell ref="GEY12:GFE12"/>
    <mergeCell ref="GFF12:GFL12"/>
    <mergeCell ref="GFM12:GFS12"/>
    <mergeCell ref="GFT12:GFZ12"/>
    <mergeCell ref="GGA12:GGG12"/>
    <mergeCell ref="GGH12:GGN12"/>
    <mergeCell ref="GGO12:GGU12"/>
    <mergeCell ref="GGV12:GHB12"/>
    <mergeCell ref="GCG12:GCM12"/>
    <mergeCell ref="GCN12:GCT12"/>
    <mergeCell ref="GCU12:GDA12"/>
    <mergeCell ref="GDB12:GDH12"/>
    <mergeCell ref="GDI12:GDO12"/>
    <mergeCell ref="GDP12:GDV12"/>
    <mergeCell ref="GDW12:GEC12"/>
    <mergeCell ref="GED12:GEJ12"/>
    <mergeCell ref="GEK12:GEQ12"/>
    <mergeCell ref="FZV12:GAB12"/>
    <mergeCell ref="GAC12:GAI12"/>
    <mergeCell ref="GAJ12:GAP12"/>
    <mergeCell ref="GAQ12:GAW12"/>
    <mergeCell ref="GAX12:GBD12"/>
    <mergeCell ref="GBE12:GBK12"/>
    <mergeCell ref="GBL12:GBR12"/>
    <mergeCell ref="GBS12:GBY12"/>
    <mergeCell ref="GBZ12:GCF12"/>
    <mergeCell ref="FXK12:FXQ12"/>
    <mergeCell ref="FXR12:FXX12"/>
    <mergeCell ref="FXY12:FYE12"/>
    <mergeCell ref="FYF12:FYL12"/>
    <mergeCell ref="FYM12:FYS12"/>
    <mergeCell ref="FYT12:FYZ12"/>
    <mergeCell ref="FZA12:FZG12"/>
    <mergeCell ref="FZH12:FZN12"/>
    <mergeCell ref="FZO12:FZU12"/>
    <mergeCell ref="GOJ12:GOP12"/>
    <mergeCell ref="GOQ12:GOW12"/>
    <mergeCell ref="GOX12:GPD12"/>
    <mergeCell ref="GPE12:GPK12"/>
    <mergeCell ref="GPL12:GPR12"/>
    <mergeCell ref="GPS12:GPY12"/>
    <mergeCell ref="GPZ12:GQF12"/>
    <mergeCell ref="GQG12:GQM12"/>
    <mergeCell ref="GQN12:GQT12"/>
    <mergeCell ref="GLY12:GME12"/>
    <mergeCell ref="GMF12:GML12"/>
    <mergeCell ref="GMM12:GMS12"/>
    <mergeCell ref="GMT12:GMZ12"/>
    <mergeCell ref="GNA12:GNG12"/>
    <mergeCell ref="GNH12:GNN12"/>
    <mergeCell ref="GNO12:GNU12"/>
    <mergeCell ref="GNV12:GOB12"/>
    <mergeCell ref="GOC12:GOI12"/>
    <mergeCell ref="GJN12:GJT12"/>
    <mergeCell ref="GJU12:GKA12"/>
    <mergeCell ref="GKB12:GKH12"/>
    <mergeCell ref="GKI12:GKO12"/>
    <mergeCell ref="GKP12:GKV12"/>
    <mergeCell ref="GKW12:GLC12"/>
    <mergeCell ref="GLD12:GLJ12"/>
    <mergeCell ref="GLK12:GLQ12"/>
    <mergeCell ref="GLR12:GLX12"/>
    <mergeCell ref="GHC12:GHI12"/>
    <mergeCell ref="GHJ12:GHP12"/>
    <mergeCell ref="GHQ12:GHW12"/>
    <mergeCell ref="GHX12:GID12"/>
    <mergeCell ref="GIE12:GIK12"/>
    <mergeCell ref="GIL12:GIR12"/>
    <mergeCell ref="GIS12:GIY12"/>
    <mergeCell ref="GIZ12:GJF12"/>
    <mergeCell ref="GJG12:GJM12"/>
    <mergeCell ref="GYB12:GYH12"/>
    <mergeCell ref="GYI12:GYO12"/>
    <mergeCell ref="GYP12:GYV12"/>
    <mergeCell ref="GYW12:GZC12"/>
    <mergeCell ref="GZD12:GZJ12"/>
    <mergeCell ref="GZK12:GZQ12"/>
    <mergeCell ref="GZR12:GZX12"/>
    <mergeCell ref="GZY12:HAE12"/>
    <mergeCell ref="HAF12:HAL12"/>
    <mergeCell ref="GVQ12:GVW12"/>
    <mergeCell ref="GVX12:GWD12"/>
    <mergeCell ref="GWE12:GWK12"/>
    <mergeCell ref="GWL12:GWR12"/>
    <mergeCell ref="GWS12:GWY12"/>
    <mergeCell ref="GWZ12:GXF12"/>
    <mergeCell ref="GXG12:GXM12"/>
    <mergeCell ref="GXN12:GXT12"/>
    <mergeCell ref="GXU12:GYA12"/>
    <mergeCell ref="GTF12:GTL12"/>
    <mergeCell ref="GTM12:GTS12"/>
    <mergeCell ref="GTT12:GTZ12"/>
    <mergeCell ref="GUA12:GUG12"/>
    <mergeCell ref="GUH12:GUN12"/>
    <mergeCell ref="GUO12:GUU12"/>
    <mergeCell ref="GUV12:GVB12"/>
    <mergeCell ref="GVC12:GVI12"/>
    <mergeCell ref="GVJ12:GVP12"/>
    <mergeCell ref="GQU12:GRA12"/>
    <mergeCell ref="GRB12:GRH12"/>
    <mergeCell ref="GRI12:GRO12"/>
    <mergeCell ref="GRP12:GRV12"/>
    <mergeCell ref="GRW12:GSC12"/>
    <mergeCell ref="GSD12:GSJ12"/>
    <mergeCell ref="GSK12:GSQ12"/>
    <mergeCell ref="GSR12:GSX12"/>
    <mergeCell ref="GSY12:GTE12"/>
    <mergeCell ref="HHT12:HHZ12"/>
    <mergeCell ref="HIA12:HIG12"/>
    <mergeCell ref="HIH12:HIN12"/>
    <mergeCell ref="HIO12:HIU12"/>
    <mergeCell ref="HIV12:HJB12"/>
    <mergeCell ref="HJC12:HJI12"/>
    <mergeCell ref="HJJ12:HJP12"/>
    <mergeCell ref="HJQ12:HJW12"/>
    <mergeCell ref="HJX12:HKD12"/>
    <mergeCell ref="HFI12:HFO12"/>
    <mergeCell ref="HFP12:HFV12"/>
    <mergeCell ref="HFW12:HGC12"/>
    <mergeCell ref="HGD12:HGJ12"/>
    <mergeCell ref="HGK12:HGQ12"/>
    <mergeCell ref="HGR12:HGX12"/>
    <mergeCell ref="HGY12:HHE12"/>
    <mergeCell ref="HHF12:HHL12"/>
    <mergeCell ref="HHM12:HHS12"/>
    <mergeCell ref="HCX12:HDD12"/>
    <mergeCell ref="HDE12:HDK12"/>
    <mergeCell ref="HDL12:HDR12"/>
    <mergeCell ref="HDS12:HDY12"/>
    <mergeCell ref="HDZ12:HEF12"/>
    <mergeCell ref="HEG12:HEM12"/>
    <mergeCell ref="HEN12:HET12"/>
    <mergeCell ref="HEU12:HFA12"/>
    <mergeCell ref="HFB12:HFH12"/>
    <mergeCell ref="HAM12:HAS12"/>
    <mergeCell ref="HAT12:HAZ12"/>
    <mergeCell ref="HBA12:HBG12"/>
    <mergeCell ref="HBH12:HBN12"/>
    <mergeCell ref="HBO12:HBU12"/>
    <mergeCell ref="HBV12:HCB12"/>
    <mergeCell ref="HCC12:HCI12"/>
    <mergeCell ref="HCJ12:HCP12"/>
    <mergeCell ref="HCQ12:HCW12"/>
    <mergeCell ref="HRL12:HRR12"/>
    <mergeCell ref="HRS12:HRY12"/>
    <mergeCell ref="HRZ12:HSF12"/>
    <mergeCell ref="HSG12:HSM12"/>
    <mergeCell ref="HSN12:HST12"/>
    <mergeCell ref="HSU12:HTA12"/>
    <mergeCell ref="HTB12:HTH12"/>
    <mergeCell ref="HTI12:HTO12"/>
    <mergeCell ref="HTP12:HTV12"/>
    <mergeCell ref="HPA12:HPG12"/>
    <mergeCell ref="HPH12:HPN12"/>
    <mergeCell ref="HPO12:HPU12"/>
    <mergeCell ref="HPV12:HQB12"/>
    <mergeCell ref="HQC12:HQI12"/>
    <mergeCell ref="HQJ12:HQP12"/>
    <mergeCell ref="HQQ12:HQW12"/>
    <mergeCell ref="HQX12:HRD12"/>
    <mergeCell ref="HRE12:HRK12"/>
    <mergeCell ref="HMP12:HMV12"/>
    <mergeCell ref="HMW12:HNC12"/>
    <mergeCell ref="HND12:HNJ12"/>
    <mergeCell ref="HNK12:HNQ12"/>
    <mergeCell ref="HNR12:HNX12"/>
    <mergeCell ref="HNY12:HOE12"/>
    <mergeCell ref="HOF12:HOL12"/>
    <mergeCell ref="HOM12:HOS12"/>
    <mergeCell ref="HOT12:HOZ12"/>
    <mergeCell ref="HKE12:HKK12"/>
    <mergeCell ref="HKL12:HKR12"/>
    <mergeCell ref="HKS12:HKY12"/>
    <mergeCell ref="HKZ12:HLF12"/>
    <mergeCell ref="HLG12:HLM12"/>
    <mergeCell ref="HLN12:HLT12"/>
    <mergeCell ref="HLU12:HMA12"/>
    <mergeCell ref="HMB12:HMH12"/>
    <mergeCell ref="HMI12:HMO12"/>
    <mergeCell ref="IBD12:IBJ12"/>
    <mergeCell ref="IBK12:IBQ12"/>
    <mergeCell ref="IBR12:IBX12"/>
    <mergeCell ref="IBY12:ICE12"/>
    <mergeCell ref="ICF12:ICL12"/>
    <mergeCell ref="ICM12:ICS12"/>
    <mergeCell ref="ICT12:ICZ12"/>
    <mergeCell ref="IDA12:IDG12"/>
    <mergeCell ref="IDH12:IDN12"/>
    <mergeCell ref="HYS12:HYY12"/>
    <mergeCell ref="HYZ12:HZF12"/>
    <mergeCell ref="HZG12:HZM12"/>
    <mergeCell ref="HZN12:HZT12"/>
    <mergeCell ref="HZU12:IAA12"/>
    <mergeCell ref="IAB12:IAH12"/>
    <mergeCell ref="IAI12:IAO12"/>
    <mergeCell ref="IAP12:IAV12"/>
    <mergeCell ref="IAW12:IBC12"/>
    <mergeCell ref="HWH12:HWN12"/>
    <mergeCell ref="HWO12:HWU12"/>
    <mergeCell ref="HWV12:HXB12"/>
    <mergeCell ref="HXC12:HXI12"/>
    <mergeCell ref="HXJ12:HXP12"/>
    <mergeCell ref="HXQ12:HXW12"/>
    <mergeCell ref="HXX12:HYD12"/>
    <mergeCell ref="HYE12:HYK12"/>
    <mergeCell ref="HYL12:HYR12"/>
    <mergeCell ref="HTW12:HUC12"/>
    <mergeCell ref="HUD12:HUJ12"/>
    <mergeCell ref="HUK12:HUQ12"/>
    <mergeCell ref="HUR12:HUX12"/>
    <mergeCell ref="HUY12:HVE12"/>
    <mergeCell ref="HVF12:HVL12"/>
    <mergeCell ref="HVM12:HVS12"/>
    <mergeCell ref="HVT12:HVZ12"/>
    <mergeCell ref="HWA12:HWG12"/>
    <mergeCell ref="IKV12:ILB12"/>
    <mergeCell ref="ILC12:ILI12"/>
    <mergeCell ref="ILJ12:ILP12"/>
    <mergeCell ref="ILQ12:ILW12"/>
    <mergeCell ref="ILX12:IMD12"/>
    <mergeCell ref="IME12:IMK12"/>
    <mergeCell ref="IML12:IMR12"/>
    <mergeCell ref="IMS12:IMY12"/>
    <mergeCell ref="IMZ12:INF12"/>
    <mergeCell ref="IIK12:IIQ12"/>
    <mergeCell ref="IIR12:IIX12"/>
    <mergeCell ref="IIY12:IJE12"/>
    <mergeCell ref="IJF12:IJL12"/>
    <mergeCell ref="IJM12:IJS12"/>
    <mergeCell ref="IJT12:IJZ12"/>
    <mergeCell ref="IKA12:IKG12"/>
    <mergeCell ref="IKH12:IKN12"/>
    <mergeCell ref="IKO12:IKU12"/>
    <mergeCell ref="IFZ12:IGF12"/>
    <mergeCell ref="IGG12:IGM12"/>
    <mergeCell ref="IGN12:IGT12"/>
    <mergeCell ref="IGU12:IHA12"/>
    <mergeCell ref="IHB12:IHH12"/>
    <mergeCell ref="IHI12:IHO12"/>
    <mergeCell ref="IHP12:IHV12"/>
    <mergeCell ref="IHW12:IIC12"/>
    <mergeCell ref="IID12:IIJ12"/>
    <mergeCell ref="IDO12:IDU12"/>
    <mergeCell ref="IDV12:IEB12"/>
    <mergeCell ref="IEC12:IEI12"/>
    <mergeCell ref="IEJ12:IEP12"/>
    <mergeCell ref="IEQ12:IEW12"/>
    <mergeCell ref="IEX12:IFD12"/>
    <mergeCell ref="IFE12:IFK12"/>
    <mergeCell ref="IFL12:IFR12"/>
    <mergeCell ref="IFS12:IFY12"/>
    <mergeCell ref="IUN12:IUT12"/>
    <mergeCell ref="IUU12:IVA12"/>
    <mergeCell ref="IVB12:IVH12"/>
    <mergeCell ref="IVI12:IVO12"/>
    <mergeCell ref="IVP12:IVV12"/>
    <mergeCell ref="IVW12:IWC12"/>
    <mergeCell ref="IWD12:IWJ12"/>
    <mergeCell ref="IWK12:IWQ12"/>
    <mergeCell ref="IWR12:IWX12"/>
    <mergeCell ref="ISC12:ISI12"/>
    <mergeCell ref="ISJ12:ISP12"/>
    <mergeCell ref="ISQ12:ISW12"/>
    <mergeCell ref="ISX12:ITD12"/>
    <mergeCell ref="ITE12:ITK12"/>
    <mergeCell ref="ITL12:ITR12"/>
    <mergeCell ref="ITS12:ITY12"/>
    <mergeCell ref="ITZ12:IUF12"/>
    <mergeCell ref="IUG12:IUM12"/>
    <mergeCell ref="IPR12:IPX12"/>
    <mergeCell ref="IPY12:IQE12"/>
    <mergeCell ref="IQF12:IQL12"/>
    <mergeCell ref="IQM12:IQS12"/>
    <mergeCell ref="IQT12:IQZ12"/>
    <mergeCell ref="IRA12:IRG12"/>
    <mergeCell ref="IRH12:IRN12"/>
    <mergeCell ref="IRO12:IRU12"/>
    <mergeCell ref="IRV12:ISB12"/>
    <mergeCell ref="ING12:INM12"/>
    <mergeCell ref="INN12:INT12"/>
    <mergeCell ref="INU12:IOA12"/>
    <mergeCell ref="IOB12:IOH12"/>
    <mergeCell ref="IOI12:IOO12"/>
    <mergeCell ref="IOP12:IOV12"/>
    <mergeCell ref="IOW12:IPC12"/>
    <mergeCell ref="IPD12:IPJ12"/>
    <mergeCell ref="IPK12:IPQ12"/>
    <mergeCell ref="JEF12:JEL12"/>
    <mergeCell ref="JEM12:JES12"/>
    <mergeCell ref="JET12:JEZ12"/>
    <mergeCell ref="JFA12:JFG12"/>
    <mergeCell ref="JFH12:JFN12"/>
    <mergeCell ref="JFO12:JFU12"/>
    <mergeCell ref="JFV12:JGB12"/>
    <mergeCell ref="JGC12:JGI12"/>
    <mergeCell ref="JGJ12:JGP12"/>
    <mergeCell ref="JBU12:JCA12"/>
    <mergeCell ref="JCB12:JCH12"/>
    <mergeCell ref="JCI12:JCO12"/>
    <mergeCell ref="JCP12:JCV12"/>
    <mergeCell ref="JCW12:JDC12"/>
    <mergeCell ref="JDD12:JDJ12"/>
    <mergeCell ref="JDK12:JDQ12"/>
    <mergeCell ref="JDR12:JDX12"/>
    <mergeCell ref="JDY12:JEE12"/>
    <mergeCell ref="IZJ12:IZP12"/>
    <mergeCell ref="IZQ12:IZW12"/>
    <mergeCell ref="IZX12:JAD12"/>
    <mergeCell ref="JAE12:JAK12"/>
    <mergeCell ref="JAL12:JAR12"/>
    <mergeCell ref="JAS12:JAY12"/>
    <mergeCell ref="JAZ12:JBF12"/>
    <mergeCell ref="JBG12:JBM12"/>
    <mergeCell ref="JBN12:JBT12"/>
    <mergeCell ref="IWY12:IXE12"/>
    <mergeCell ref="IXF12:IXL12"/>
    <mergeCell ref="IXM12:IXS12"/>
    <mergeCell ref="IXT12:IXZ12"/>
    <mergeCell ref="IYA12:IYG12"/>
    <mergeCell ref="IYH12:IYN12"/>
    <mergeCell ref="IYO12:IYU12"/>
    <mergeCell ref="IYV12:IZB12"/>
    <mergeCell ref="IZC12:IZI12"/>
    <mergeCell ref="JNX12:JOD12"/>
    <mergeCell ref="JOE12:JOK12"/>
    <mergeCell ref="JOL12:JOR12"/>
    <mergeCell ref="JOS12:JOY12"/>
    <mergeCell ref="JOZ12:JPF12"/>
    <mergeCell ref="JPG12:JPM12"/>
    <mergeCell ref="JPN12:JPT12"/>
    <mergeCell ref="JPU12:JQA12"/>
    <mergeCell ref="JQB12:JQH12"/>
    <mergeCell ref="JLM12:JLS12"/>
    <mergeCell ref="JLT12:JLZ12"/>
    <mergeCell ref="JMA12:JMG12"/>
    <mergeCell ref="JMH12:JMN12"/>
    <mergeCell ref="JMO12:JMU12"/>
    <mergeCell ref="JMV12:JNB12"/>
    <mergeCell ref="JNC12:JNI12"/>
    <mergeCell ref="JNJ12:JNP12"/>
    <mergeCell ref="JNQ12:JNW12"/>
    <mergeCell ref="JJB12:JJH12"/>
    <mergeCell ref="JJI12:JJO12"/>
    <mergeCell ref="JJP12:JJV12"/>
    <mergeCell ref="JJW12:JKC12"/>
    <mergeCell ref="JKD12:JKJ12"/>
    <mergeCell ref="JKK12:JKQ12"/>
    <mergeCell ref="JKR12:JKX12"/>
    <mergeCell ref="JKY12:JLE12"/>
    <mergeCell ref="JLF12:JLL12"/>
    <mergeCell ref="JGQ12:JGW12"/>
    <mergeCell ref="JGX12:JHD12"/>
    <mergeCell ref="JHE12:JHK12"/>
    <mergeCell ref="JHL12:JHR12"/>
    <mergeCell ref="JHS12:JHY12"/>
    <mergeCell ref="JHZ12:JIF12"/>
    <mergeCell ref="JIG12:JIM12"/>
    <mergeCell ref="JIN12:JIT12"/>
    <mergeCell ref="JIU12:JJA12"/>
    <mergeCell ref="JXP12:JXV12"/>
    <mergeCell ref="JXW12:JYC12"/>
    <mergeCell ref="JYD12:JYJ12"/>
    <mergeCell ref="JYK12:JYQ12"/>
    <mergeCell ref="JYR12:JYX12"/>
    <mergeCell ref="JYY12:JZE12"/>
    <mergeCell ref="JZF12:JZL12"/>
    <mergeCell ref="JZM12:JZS12"/>
    <mergeCell ref="JZT12:JZZ12"/>
    <mergeCell ref="JVE12:JVK12"/>
    <mergeCell ref="JVL12:JVR12"/>
    <mergeCell ref="JVS12:JVY12"/>
    <mergeCell ref="JVZ12:JWF12"/>
    <mergeCell ref="JWG12:JWM12"/>
    <mergeCell ref="JWN12:JWT12"/>
    <mergeCell ref="JWU12:JXA12"/>
    <mergeCell ref="JXB12:JXH12"/>
    <mergeCell ref="JXI12:JXO12"/>
    <mergeCell ref="JST12:JSZ12"/>
    <mergeCell ref="JTA12:JTG12"/>
    <mergeCell ref="JTH12:JTN12"/>
    <mergeCell ref="JTO12:JTU12"/>
    <mergeCell ref="JTV12:JUB12"/>
    <mergeCell ref="JUC12:JUI12"/>
    <mergeCell ref="JUJ12:JUP12"/>
    <mergeCell ref="JUQ12:JUW12"/>
    <mergeCell ref="JUX12:JVD12"/>
    <mergeCell ref="JQI12:JQO12"/>
    <mergeCell ref="JQP12:JQV12"/>
    <mergeCell ref="JQW12:JRC12"/>
    <mergeCell ref="JRD12:JRJ12"/>
    <mergeCell ref="JRK12:JRQ12"/>
    <mergeCell ref="JRR12:JRX12"/>
    <mergeCell ref="JRY12:JSE12"/>
    <mergeCell ref="JSF12:JSL12"/>
    <mergeCell ref="JSM12:JSS12"/>
    <mergeCell ref="KHH12:KHN12"/>
    <mergeCell ref="KHO12:KHU12"/>
    <mergeCell ref="KHV12:KIB12"/>
    <mergeCell ref="KIC12:KII12"/>
    <mergeCell ref="KIJ12:KIP12"/>
    <mergeCell ref="KIQ12:KIW12"/>
    <mergeCell ref="KIX12:KJD12"/>
    <mergeCell ref="KJE12:KJK12"/>
    <mergeCell ref="KJL12:KJR12"/>
    <mergeCell ref="KEW12:KFC12"/>
    <mergeCell ref="KFD12:KFJ12"/>
    <mergeCell ref="KFK12:KFQ12"/>
    <mergeCell ref="KFR12:KFX12"/>
    <mergeCell ref="KFY12:KGE12"/>
    <mergeCell ref="KGF12:KGL12"/>
    <mergeCell ref="KGM12:KGS12"/>
    <mergeCell ref="KGT12:KGZ12"/>
    <mergeCell ref="KHA12:KHG12"/>
    <mergeCell ref="KCL12:KCR12"/>
    <mergeCell ref="KCS12:KCY12"/>
    <mergeCell ref="KCZ12:KDF12"/>
    <mergeCell ref="KDG12:KDM12"/>
    <mergeCell ref="KDN12:KDT12"/>
    <mergeCell ref="KDU12:KEA12"/>
    <mergeCell ref="KEB12:KEH12"/>
    <mergeCell ref="KEI12:KEO12"/>
    <mergeCell ref="KEP12:KEV12"/>
    <mergeCell ref="KAA12:KAG12"/>
    <mergeCell ref="KAH12:KAN12"/>
    <mergeCell ref="KAO12:KAU12"/>
    <mergeCell ref="KAV12:KBB12"/>
    <mergeCell ref="KBC12:KBI12"/>
    <mergeCell ref="KBJ12:KBP12"/>
    <mergeCell ref="KBQ12:KBW12"/>
    <mergeCell ref="KBX12:KCD12"/>
    <mergeCell ref="KCE12:KCK12"/>
    <mergeCell ref="KQZ12:KRF12"/>
    <mergeCell ref="KRG12:KRM12"/>
    <mergeCell ref="KRN12:KRT12"/>
    <mergeCell ref="KRU12:KSA12"/>
    <mergeCell ref="KSB12:KSH12"/>
    <mergeCell ref="KSI12:KSO12"/>
    <mergeCell ref="KSP12:KSV12"/>
    <mergeCell ref="KSW12:KTC12"/>
    <mergeCell ref="KTD12:KTJ12"/>
    <mergeCell ref="KOO12:KOU12"/>
    <mergeCell ref="KOV12:KPB12"/>
    <mergeCell ref="KPC12:KPI12"/>
    <mergeCell ref="KPJ12:KPP12"/>
    <mergeCell ref="KPQ12:KPW12"/>
    <mergeCell ref="KPX12:KQD12"/>
    <mergeCell ref="KQE12:KQK12"/>
    <mergeCell ref="KQL12:KQR12"/>
    <mergeCell ref="KQS12:KQY12"/>
    <mergeCell ref="KMD12:KMJ12"/>
    <mergeCell ref="KMK12:KMQ12"/>
    <mergeCell ref="KMR12:KMX12"/>
    <mergeCell ref="KMY12:KNE12"/>
    <mergeCell ref="KNF12:KNL12"/>
    <mergeCell ref="KNM12:KNS12"/>
    <mergeCell ref="KNT12:KNZ12"/>
    <mergeCell ref="KOA12:KOG12"/>
    <mergeCell ref="KOH12:KON12"/>
    <mergeCell ref="KJS12:KJY12"/>
    <mergeCell ref="KJZ12:KKF12"/>
    <mergeCell ref="KKG12:KKM12"/>
    <mergeCell ref="KKN12:KKT12"/>
    <mergeCell ref="KKU12:KLA12"/>
    <mergeCell ref="KLB12:KLH12"/>
    <mergeCell ref="KLI12:KLO12"/>
    <mergeCell ref="KLP12:KLV12"/>
    <mergeCell ref="KLW12:KMC12"/>
    <mergeCell ref="LAR12:LAX12"/>
    <mergeCell ref="LAY12:LBE12"/>
    <mergeCell ref="LBF12:LBL12"/>
    <mergeCell ref="LBM12:LBS12"/>
    <mergeCell ref="LBT12:LBZ12"/>
    <mergeCell ref="LCA12:LCG12"/>
    <mergeCell ref="LCH12:LCN12"/>
    <mergeCell ref="LCO12:LCU12"/>
    <mergeCell ref="LCV12:LDB12"/>
    <mergeCell ref="KYG12:KYM12"/>
    <mergeCell ref="KYN12:KYT12"/>
    <mergeCell ref="KYU12:KZA12"/>
    <mergeCell ref="KZB12:KZH12"/>
    <mergeCell ref="KZI12:KZO12"/>
    <mergeCell ref="KZP12:KZV12"/>
    <mergeCell ref="KZW12:LAC12"/>
    <mergeCell ref="LAD12:LAJ12"/>
    <mergeCell ref="LAK12:LAQ12"/>
    <mergeCell ref="KVV12:KWB12"/>
    <mergeCell ref="KWC12:KWI12"/>
    <mergeCell ref="KWJ12:KWP12"/>
    <mergeCell ref="KWQ12:KWW12"/>
    <mergeCell ref="KWX12:KXD12"/>
    <mergeCell ref="KXE12:KXK12"/>
    <mergeCell ref="KXL12:KXR12"/>
    <mergeCell ref="KXS12:KXY12"/>
    <mergeCell ref="KXZ12:KYF12"/>
    <mergeCell ref="KTK12:KTQ12"/>
    <mergeCell ref="KTR12:KTX12"/>
    <mergeCell ref="KTY12:KUE12"/>
    <mergeCell ref="KUF12:KUL12"/>
    <mergeCell ref="KUM12:KUS12"/>
    <mergeCell ref="KUT12:KUZ12"/>
    <mergeCell ref="KVA12:KVG12"/>
    <mergeCell ref="KVH12:KVN12"/>
    <mergeCell ref="KVO12:KVU12"/>
    <mergeCell ref="LKJ12:LKP12"/>
    <mergeCell ref="LKQ12:LKW12"/>
    <mergeCell ref="LKX12:LLD12"/>
    <mergeCell ref="LLE12:LLK12"/>
    <mergeCell ref="LLL12:LLR12"/>
    <mergeCell ref="LLS12:LLY12"/>
    <mergeCell ref="LLZ12:LMF12"/>
    <mergeCell ref="LMG12:LMM12"/>
    <mergeCell ref="LMN12:LMT12"/>
    <mergeCell ref="LHY12:LIE12"/>
    <mergeCell ref="LIF12:LIL12"/>
    <mergeCell ref="LIM12:LIS12"/>
    <mergeCell ref="LIT12:LIZ12"/>
    <mergeCell ref="LJA12:LJG12"/>
    <mergeCell ref="LJH12:LJN12"/>
    <mergeCell ref="LJO12:LJU12"/>
    <mergeCell ref="LJV12:LKB12"/>
    <mergeCell ref="LKC12:LKI12"/>
    <mergeCell ref="LFN12:LFT12"/>
    <mergeCell ref="LFU12:LGA12"/>
    <mergeCell ref="LGB12:LGH12"/>
    <mergeCell ref="LGI12:LGO12"/>
    <mergeCell ref="LGP12:LGV12"/>
    <mergeCell ref="LGW12:LHC12"/>
    <mergeCell ref="LHD12:LHJ12"/>
    <mergeCell ref="LHK12:LHQ12"/>
    <mergeCell ref="LHR12:LHX12"/>
    <mergeCell ref="LDC12:LDI12"/>
    <mergeCell ref="LDJ12:LDP12"/>
    <mergeCell ref="LDQ12:LDW12"/>
    <mergeCell ref="LDX12:LED12"/>
    <mergeCell ref="LEE12:LEK12"/>
    <mergeCell ref="LEL12:LER12"/>
    <mergeCell ref="LES12:LEY12"/>
    <mergeCell ref="LEZ12:LFF12"/>
    <mergeCell ref="LFG12:LFM12"/>
    <mergeCell ref="LUB12:LUH12"/>
    <mergeCell ref="LUI12:LUO12"/>
    <mergeCell ref="LUP12:LUV12"/>
    <mergeCell ref="LUW12:LVC12"/>
    <mergeCell ref="LVD12:LVJ12"/>
    <mergeCell ref="LVK12:LVQ12"/>
    <mergeCell ref="LVR12:LVX12"/>
    <mergeCell ref="LVY12:LWE12"/>
    <mergeCell ref="LWF12:LWL12"/>
    <mergeCell ref="LRQ12:LRW12"/>
    <mergeCell ref="LRX12:LSD12"/>
    <mergeCell ref="LSE12:LSK12"/>
    <mergeCell ref="LSL12:LSR12"/>
    <mergeCell ref="LSS12:LSY12"/>
    <mergeCell ref="LSZ12:LTF12"/>
    <mergeCell ref="LTG12:LTM12"/>
    <mergeCell ref="LTN12:LTT12"/>
    <mergeCell ref="LTU12:LUA12"/>
    <mergeCell ref="LPF12:LPL12"/>
    <mergeCell ref="LPM12:LPS12"/>
    <mergeCell ref="LPT12:LPZ12"/>
    <mergeCell ref="LQA12:LQG12"/>
    <mergeCell ref="LQH12:LQN12"/>
    <mergeCell ref="LQO12:LQU12"/>
    <mergeCell ref="LQV12:LRB12"/>
    <mergeCell ref="LRC12:LRI12"/>
    <mergeCell ref="LRJ12:LRP12"/>
    <mergeCell ref="LMU12:LNA12"/>
    <mergeCell ref="LNB12:LNH12"/>
    <mergeCell ref="LNI12:LNO12"/>
    <mergeCell ref="LNP12:LNV12"/>
    <mergeCell ref="LNW12:LOC12"/>
    <mergeCell ref="LOD12:LOJ12"/>
    <mergeCell ref="LOK12:LOQ12"/>
    <mergeCell ref="LOR12:LOX12"/>
    <mergeCell ref="LOY12:LPE12"/>
    <mergeCell ref="MDT12:MDZ12"/>
    <mergeCell ref="MEA12:MEG12"/>
    <mergeCell ref="MEH12:MEN12"/>
    <mergeCell ref="MEO12:MEU12"/>
    <mergeCell ref="MEV12:MFB12"/>
    <mergeCell ref="MFC12:MFI12"/>
    <mergeCell ref="MFJ12:MFP12"/>
    <mergeCell ref="MFQ12:MFW12"/>
    <mergeCell ref="MFX12:MGD12"/>
    <mergeCell ref="MBI12:MBO12"/>
    <mergeCell ref="MBP12:MBV12"/>
    <mergeCell ref="MBW12:MCC12"/>
    <mergeCell ref="MCD12:MCJ12"/>
    <mergeCell ref="MCK12:MCQ12"/>
    <mergeCell ref="MCR12:MCX12"/>
    <mergeCell ref="MCY12:MDE12"/>
    <mergeCell ref="MDF12:MDL12"/>
    <mergeCell ref="MDM12:MDS12"/>
    <mergeCell ref="LYX12:LZD12"/>
    <mergeCell ref="LZE12:LZK12"/>
    <mergeCell ref="LZL12:LZR12"/>
    <mergeCell ref="LZS12:LZY12"/>
    <mergeCell ref="LZZ12:MAF12"/>
    <mergeCell ref="MAG12:MAM12"/>
    <mergeCell ref="MAN12:MAT12"/>
    <mergeCell ref="MAU12:MBA12"/>
    <mergeCell ref="MBB12:MBH12"/>
    <mergeCell ref="LWM12:LWS12"/>
    <mergeCell ref="LWT12:LWZ12"/>
    <mergeCell ref="LXA12:LXG12"/>
    <mergeCell ref="LXH12:LXN12"/>
    <mergeCell ref="LXO12:LXU12"/>
    <mergeCell ref="LXV12:LYB12"/>
    <mergeCell ref="LYC12:LYI12"/>
    <mergeCell ref="LYJ12:LYP12"/>
    <mergeCell ref="LYQ12:LYW12"/>
    <mergeCell ref="MNL12:MNR12"/>
    <mergeCell ref="MNS12:MNY12"/>
    <mergeCell ref="MNZ12:MOF12"/>
    <mergeCell ref="MOG12:MOM12"/>
    <mergeCell ref="MON12:MOT12"/>
    <mergeCell ref="MOU12:MPA12"/>
    <mergeCell ref="MPB12:MPH12"/>
    <mergeCell ref="MPI12:MPO12"/>
    <mergeCell ref="MPP12:MPV12"/>
    <mergeCell ref="MLA12:MLG12"/>
    <mergeCell ref="MLH12:MLN12"/>
    <mergeCell ref="MLO12:MLU12"/>
    <mergeCell ref="MLV12:MMB12"/>
    <mergeCell ref="MMC12:MMI12"/>
    <mergeCell ref="MMJ12:MMP12"/>
    <mergeCell ref="MMQ12:MMW12"/>
    <mergeCell ref="MMX12:MND12"/>
    <mergeCell ref="MNE12:MNK12"/>
    <mergeCell ref="MIP12:MIV12"/>
    <mergeCell ref="MIW12:MJC12"/>
    <mergeCell ref="MJD12:MJJ12"/>
    <mergeCell ref="MJK12:MJQ12"/>
    <mergeCell ref="MJR12:MJX12"/>
    <mergeCell ref="MJY12:MKE12"/>
    <mergeCell ref="MKF12:MKL12"/>
    <mergeCell ref="MKM12:MKS12"/>
    <mergeCell ref="MKT12:MKZ12"/>
    <mergeCell ref="MGE12:MGK12"/>
    <mergeCell ref="MGL12:MGR12"/>
    <mergeCell ref="MGS12:MGY12"/>
    <mergeCell ref="MGZ12:MHF12"/>
    <mergeCell ref="MHG12:MHM12"/>
    <mergeCell ref="MHN12:MHT12"/>
    <mergeCell ref="MHU12:MIA12"/>
    <mergeCell ref="MIB12:MIH12"/>
    <mergeCell ref="MII12:MIO12"/>
    <mergeCell ref="MXD12:MXJ12"/>
    <mergeCell ref="MXK12:MXQ12"/>
    <mergeCell ref="MXR12:MXX12"/>
    <mergeCell ref="MXY12:MYE12"/>
    <mergeCell ref="MYF12:MYL12"/>
    <mergeCell ref="MYM12:MYS12"/>
    <mergeCell ref="MYT12:MYZ12"/>
    <mergeCell ref="MZA12:MZG12"/>
    <mergeCell ref="MZH12:MZN12"/>
    <mergeCell ref="MUS12:MUY12"/>
    <mergeCell ref="MUZ12:MVF12"/>
    <mergeCell ref="MVG12:MVM12"/>
    <mergeCell ref="MVN12:MVT12"/>
    <mergeCell ref="MVU12:MWA12"/>
    <mergeCell ref="MWB12:MWH12"/>
    <mergeCell ref="MWI12:MWO12"/>
    <mergeCell ref="MWP12:MWV12"/>
    <mergeCell ref="MWW12:MXC12"/>
    <mergeCell ref="MSH12:MSN12"/>
    <mergeCell ref="MSO12:MSU12"/>
    <mergeCell ref="MSV12:MTB12"/>
    <mergeCell ref="MTC12:MTI12"/>
    <mergeCell ref="MTJ12:MTP12"/>
    <mergeCell ref="MTQ12:MTW12"/>
    <mergeCell ref="MTX12:MUD12"/>
    <mergeCell ref="MUE12:MUK12"/>
    <mergeCell ref="MUL12:MUR12"/>
    <mergeCell ref="MPW12:MQC12"/>
    <mergeCell ref="MQD12:MQJ12"/>
    <mergeCell ref="MQK12:MQQ12"/>
    <mergeCell ref="MQR12:MQX12"/>
    <mergeCell ref="MQY12:MRE12"/>
    <mergeCell ref="MRF12:MRL12"/>
    <mergeCell ref="MRM12:MRS12"/>
    <mergeCell ref="MRT12:MRZ12"/>
    <mergeCell ref="MSA12:MSG12"/>
    <mergeCell ref="NGV12:NHB12"/>
    <mergeCell ref="NHC12:NHI12"/>
    <mergeCell ref="NHJ12:NHP12"/>
    <mergeCell ref="NHQ12:NHW12"/>
    <mergeCell ref="NHX12:NID12"/>
    <mergeCell ref="NIE12:NIK12"/>
    <mergeCell ref="NIL12:NIR12"/>
    <mergeCell ref="NIS12:NIY12"/>
    <mergeCell ref="NIZ12:NJF12"/>
    <mergeCell ref="NEK12:NEQ12"/>
    <mergeCell ref="NER12:NEX12"/>
    <mergeCell ref="NEY12:NFE12"/>
    <mergeCell ref="NFF12:NFL12"/>
    <mergeCell ref="NFM12:NFS12"/>
    <mergeCell ref="NFT12:NFZ12"/>
    <mergeCell ref="NGA12:NGG12"/>
    <mergeCell ref="NGH12:NGN12"/>
    <mergeCell ref="NGO12:NGU12"/>
    <mergeCell ref="NBZ12:NCF12"/>
    <mergeCell ref="NCG12:NCM12"/>
    <mergeCell ref="NCN12:NCT12"/>
    <mergeCell ref="NCU12:NDA12"/>
    <mergeCell ref="NDB12:NDH12"/>
    <mergeCell ref="NDI12:NDO12"/>
    <mergeCell ref="NDP12:NDV12"/>
    <mergeCell ref="NDW12:NEC12"/>
    <mergeCell ref="NED12:NEJ12"/>
    <mergeCell ref="MZO12:MZU12"/>
    <mergeCell ref="MZV12:NAB12"/>
    <mergeCell ref="NAC12:NAI12"/>
    <mergeCell ref="NAJ12:NAP12"/>
    <mergeCell ref="NAQ12:NAW12"/>
    <mergeCell ref="NAX12:NBD12"/>
    <mergeCell ref="NBE12:NBK12"/>
    <mergeCell ref="NBL12:NBR12"/>
    <mergeCell ref="NBS12:NBY12"/>
    <mergeCell ref="NQN12:NQT12"/>
    <mergeCell ref="NQU12:NRA12"/>
    <mergeCell ref="NRB12:NRH12"/>
    <mergeCell ref="NRI12:NRO12"/>
    <mergeCell ref="NRP12:NRV12"/>
    <mergeCell ref="NRW12:NSC12"/>
    <mergeCell ref="NSD12:NSJ12"/>
    <mergeCell ref="NSK12:NSQ12"/>
    <mergeCell ref="NSR12:NSX12"/>
    <mergeCell ref="NOC12:NOI12"/>
    <mergeCell ref="NOJ12:NOP12"/>
    <mergeCell ref="NOQ12:NOW12"/>
    <mergeCell ref="NOX12:NPD12"/>
    <mergeCell ref="NPE12:NPK12"/>
    <mergeCell ref="NPL12:NPR12"/>
    <mergeCell ref="NPS12:NPY12"/>
    <mergeCell ref="NPZ12:NQF12"/>
    <mergeCell ref="NQG12:NQM12"/>
    <mergeCell ref="NLR12:NLX12"/>
    <mergeCell ref="NLY12:NME12"/>
    <mergeCell ref="NMF12:NML12"/>
    <mergeCell ref="NMM12:NMS12"/>
    <mergeCell ref="NMT12:NMZ12"/>
    <mergeCell ref="NNA12:NNG12"/>
    <mergeCell ref="NNH12:NNN12"/>
    <mergeCell ref="NNO12:NNU12"/>
    <mergeCell ref="NNV12:NOB12"/>
    <mergeCell ref="NJG12:NJM12"/>
    <mergeCell ref="NJN12:NJT12"/>
    <mergeCell ref="NJU12:NKA12"/>
    <mergeCell ref="NKB12:NKH12"/>
    <mergeCell ref="NKI12:NKO12"/>
    <mergeCell ref="NKP12:NKV12"/>
    <mergeCell ref="NKW12:NLC12"/>
    <mergeCell ref="NLD12:NLJ12"/>
    <mergeCell ref="NLK12:NLQ12"/>
    <mergeCell ref="OAF12:OAL12"/>
    <mergeCell ref="OAM12:OAS12"/>
    <mergeCell ref="OAT12:OAZ12"/>
    <mergeCell ref="OBA12:OBG12"/>
    <mergeCell ref="OBH12:OBN12"/>
    <mergeCell ref="OBO12:OBU12"/>
    <mergeCell ref="OBV12:OCB12"/>
    <mergeCell ref="OCC12:OCI12"/>
    <mergeCell ref="OCJ12:OCP12"/>
    <mergeCell ref="NXU12:NYA12"/>
    <mergeCell ref="NYB12:NYH12"/>
    <mergeCell ref="NYI12:NYO12"/>
    <mergeCell ref="NYP12:NYV12"/>
    <mergeCell ref="NYW12:NZC12"/>
    <mergeCell ref="NZD12:NZJ12"/>
    <mergeCell ref="NZK12:NZQ12"/>
    <mergeCell ref="NZR12:NZX12"/>
    <mergeCell ref="NZY12:OAE12"/>
    <mergeCell ref="NVJ12:NVP12"/>
    <mergeCell ref="NVQ12:NVW12"/>
    <mergeCell ref="NVX12:NWD12"/>
    <mergeCell ref="NWE12:NWK12"/>
    <mergeCell ref="NWL12:NWR12"/>
    <mergeCell ref="NWS12:NWY12"/>
    <mergeCell ref="NWZ12:NXF12"/>
    <mergeCell ref="NXG12:NXM12"/>
    <mergeCell ref="NXN12:NXT12"/>
    <mergeCell ref="NSY12:NTE12"/>
    <mergeCell ref="NTF12:NTL12"/>
    <mergeCell ref="NTM12:NTS12"/>
    <mergeCell ref="NTT12:NTZ12"/>
    <mergeCell ref="NUA12:NUG12"/>
    <mergeCell ref="NUH12:NUN12"/>
    <mergeCell ref="NUO12:NUU12"/>
    <mergeCell ref="NUV12:NVB12"/>
    <mergeCell ref="NVC12:NVI12"/>
    <mergeCell ref="OJX12:OKD12"/>
    <mergeCell ref="OKE12:OKK12"/>
    <mergeCell ref="OKL12:OKR12"/>
    <mergeCell ref="OKS12:OKY12"/>
    <mergeCell ref="OKZ12:OLF12"/>
    <mergeCell ref="OLG12:OLM12"/>
    <mergeCell ref="OLN12:OLT12"/>
    <mergeCell ref="OLU12:OMA12"/>
    <mergeCell ref="OMB12:OMH12"/>
    <mergeCell ref="OHM12:OHS12"/>
    <mergeCell ref="OHT12:OHZ12"/>
    <mergeCell ref="OIA12:OIG12"/>
    <mergeCell ref="OIH12:OIN12"/>
    <mergeCell ref="OIO12:OIU12"/>
    <mergeCell ref="OIV12:OJB12"/>
    <mergeCell ref="OJC12:OJI12"/>
    <mergeCell ref="OJJ12:OJP12"/>
    <mergeCell ref="OJQ12:OJW12"/>
    <mergeCell ref="OFB12:OFH12"/>
    <mergeCell ref="OFI12:OFO12"/>
    <mergeCell ref="OFP12:OFV12"/>
    <mergeCell ref="OFW12:OGC12"/>
    <mergeCell ref="OGD12:OGJ12"/>
    <mergeCell ref="OGK12:OGQ12"/>
    <mergeCell ref="OGR12:OGX12"/>
    <mergeCell ref="OGY12:OHE12"/>
    <mergeCell ref="OHF12:OHL12"/>
    <mergeCell ref="OCQ12:OCW12"/>
    <mergeCell ref="OCX12:ODD12"/>
    <mergeCell ref="ODE12:ODK12"/>
    <mergeCell ref="ODL12:ODR12"/>
    <mergeCell ref="ODS12:ODY12"/>
    <mergeCell ref="ODZ12:OEF12"/>
    <mergeCell ref="OEG12:OEM12"/>
    <mergeCell ref="OEN12:OET12"/>
    <mergeCell ref="OEU12:OFA12"/>
    <mergeCell ref="OTP12:OTV12"/>
    <mergeCell ref="OTW12:OUC12"/>
    <mergeCell ref="OUD12:OUJ12"/>
    <mergeCell ref="OUK12:OUQ12"/>
    <mergeCell ref="OUR12:OUX12"/>
    <mergeCell ref="OUY12:OVE12"/>
    <mergeCell ref="OVF12:OVL12"/>
    <mergeCell ref="OVM12:OVS12"/>
    <mergeCell ref="OVT12:OVZ12"/>
    <mergeCell ref="ORE12:ORK12"/>
    <mergeCell ref="ORL12:ORR12"/>
    <mergeCell ref="ORS12:ORY12"/>
    <mergeCell ref="ORZ12:OSF12"/>
    <mergeCell ref="OSG12:OSM12"/>
    <mergeCell ref="OSN12:OST12"/>
    <mergeCell ref="OSU12:OTA12"/>
    <mergeCell ref="OTB12:OTH12"/>
    <mergeCell ref="OTI12:OTO12"/>
    <mergeCell ref="OOT12:OOZ12"/>
    <mergeCell ref="OPA12:OPG12"/>
    <mergeCell ref="OPH12:OPN12"/>
    <mergeCell ref="OPO12:OPU12"/>
    <mergeCell ref="OPV12:OQB12"/>
    <mergeCell ref="OQC12:OQI12"/>
    <mergeCell ref="OQJ12:OQP12"/>
    <mergeCell ref="OQQ12:OQW12"/>
    <mergeCell ref="OQX12:ORD12"/>
    <mergeCell ref="OMI12:OMO12"/>
    <mergeCell ref="OMP12:OMV12"/>
    <mergeCell ref="OMW12:ONC12"/>
    <mergeCell ref="OND12:ONJ12"/>
    <mergeCell ref="ONK12:ONQ12"/>
    <mergeCell ref="ONR12:ONX12"/>
    <mergeCell ref="ONY12:OOE12"/>
    <mergeCell ref="OOF12:OOL12"/>
    <mergeCell ref="OOM12:OOS12"/>
    <mergeCell ref="PDH12:PDN12"/>
    <mergeCell ref="PDO12:PDU12"/>
    <mergeCell ref="PDV12:PEB12"/>
    <mergeCell ref="PEC12:PEI12"/>
    <mergeCell ref="PEJ12:PEP12"/>
    <mergeCell ref="PEQ12:PEW12"/>
    <mergeCell ref="PEX12:PFD12"/>
    <mergeCell ref="PFE12:PFK12"/>
    <mergeCell ref="PFL12:PFR12"/>
    <mergeCell ref="PAW12:PBC12"/>
    <mergeCell ref="PBD12:PBJ12"/>
    <mergeCell ref="PBK12:PBQ12"/>
    <mergeCell ref="PBR12:PBX12"/>
    <mergeCell ref="PBY12:PCE12"/>
    <mergeCell ref="PCF12:PCL12"/>
    <mergeCell ref="PCM12:PCS12"/>
    <mergeCell ref="PCT12:PCZ12"/>
    <mergeCell ref="PDA12:PDG12"/>
    <mergeCell ref="OYL12:OYR12"/>
    <mergeCell ref="OYS12:OYY12"/>
    <mergeCell ref="OYZ12:OZF12"/>
    <mergeCell ref="OZG12:OZM12"/>
    <mergeCell ref="OZN12:OZT12"/>
    <mergeCell ref="OZU12:PAA12"/>
    <mergeCell ref="PAB12:PAH12"/>
    <mergeCell ref="PAI12:PAO12"/>
    <mergeCell ref="PAP12:PAV12"/>
    <mergeCell ref="OWA12:OWG12"/>
    <mergeCell ref="OWH12:OWN12"/>
    <mergeCell ref="OWO12:OWU12"/>
    <mergeCell ref="OWV12:OXB12"/>
    <mergeCell ref="OXC12:OXI12"/>
    <mergeCell ref="OXJ12:OXP12"/>
    <mergeCell ref="OXQ12:OXW12"/>
    <mergeCell ref="OXX12:OYD12"/>
    <mergeCell ref="OYE12:OYK12"/>
    <mergeCell ref="PMZ12:PNF12"/>
    <mergeCell ref="PNG12:PNM12"/>
    <mergeCell ref="PNN12:PNT12"/>
    <mergeCell ref="PNU12:POA12"/>
    <mergeCell ref="POB12:POH12"/>
    <mergeCell ref="POI12:POO12"/>
    <mergeCell ref="POP12:POV12"/>
    <mergeCell ref="POW12:PPC12"/>
    <mergeCell ref="PPD12:PPJ12"/>
    <mergeCell ref="PKO12:PKU12"/>
    <mergeCell ref="PKV12:PLB12"/>
    <mergeCell ref="PLC12:PLI12"/>
    <mergeCell ref="PLJ12:PLP12"/>
    <mergeCell ref="PLQ12:PLW12"/>
    <mergeCell ref="PLX12:PMD12"/>
    <mergeCell ref="PME12:PMK12"/>
    <mergeCell ref="PML12:PMR12"/>
    <mergeCell ref="PMS12:PMY12"/>
    <mergeCell ref="PID12:PIJ12"/>
    <mergeCell ref="PIK12:PIQ12"/>
    <mergeCell ref="PIR12:PIX12"/>
    <mergeCell ref="PIY12:PJE12"/>
    <mergeCell ref="PJF12:PJL12"/>
    <mergeCell ref="PJM12:PJS12"/>
    <mergeCell ref="PJT12:PJZ12"/>
    <mergeCell ref="PKA12:PKG12"/>
    <mergeCell ref="PKH12:PKN12"/>
    <mergeCell ref="PFS12:PFY12"/>
    <mergeCell ref="PFZ12:PGF12"/>
    <mergeCell ref="PGG12:PGM12"/>
    <mergeCell ref="PGN12:PGT12"/>
    <mergeCell ref="PGU12:PHA12"/>
    <mergeCell ref="PHB12:PHH12"/>
    <mergeCell ref="PHI12:PHO12"/>
    <mergeCell ref="PHP12:PHV12"/>
    <mergeCell ref="PHW12:PIC12"/>
    <mergeCell ref="PWR12:PWX12"/>
    <mergeCell ref="PWY12:PXE12"/>
    <mergeCell ref="PXF12:PXL12"/>
    <mergeCell ref="PXM12:PXS12"/>
    <mergeCell ref="PXT12:PXZ12"/>
    <mergeCell ref="PYA12:PYG12"/>
    <mergeCell ref="PYH12:PYN12"/>
    <mergeCell ref="PYO12:PYU12"/>
    <mergeCell ref="PYV12:PZB12"/>
    <mergeCell ref="PUG12:PUM12"/>
    <mergeCell ref="PUN12:PUT12"/>
    <mergeCell ref="PUU12:PVA12"/>
    <mergeCell ref="PVB12:PVH12"/>
    <mergeCell ref="PVI12:PVO12"/>
    <mergeCell ref="PVP12:PVV12"/>
    <mergeCell ref="PVW12:PWC12"/>
    <mergeCell ref="PWD12:PWJ12"/>
    <mergeCell ref="PWK12:PWQ12"/>
    <mergeCell ref="PRV12:PSB12"/>
    <mergeCell ref="PSC12:PSI12"/>
    <mergeCell ref="PSJ12:PSP12"/>
    <mergeCell ref="PSQ12:PSW12"/>
    <mergeCell ref="PSX12:PTD12"/>
    <mergeCell ref="PTE12:PTK12"/>
    <mergeCell ref="PTL12:PTR12"/>
    <mergeCell ref="PTS12:PTY12"/>
    <mergeCell ref="PTZ12:PUF12"/>
    <mergeCell ref="PPK12:PPQ12"/>
    <mergeCell ref="PPR12:PPX12"/>
    <mergeCell ref="PPY12:PQE12"/>
    <mergeCell ref="PQF12:PQL12"/>
    <mergeCell ref="PQM12:PQS12"/>
    <mergeCell ref="PQT12:PQZ12"/>
    <mergeCell ref="PRA12:PRG12"/>
    <mergeCell ref="PRH12:PRN12"/>
    <mergeCell ref="PRO12:PRU12"/>
    <mergeCell ref="QGJ12:QGP12"/>
    <mergeCell ref="QGQ12:QGW12"/>
    <mergeCell ref="QGX12:QHD12"/>
    <mergeCell ref="QHE12:QHK12"/>
    <mergeCell ref="QHL12:QHR12"/>
    <mergeCell ref="QHS12:QHY12"/>
    <mergeCell ref="QHZ12:QIF12"/>
    <mergeCell ref="QIG12:QIM12"/>
    <mergeCell ref="QIN12:QIT12"/>
    <mergeCell ref="QDY12:QEE12"/>
    <mergeCell ref="QEF12:QEL12"/>
    <mergeCell ref="QEM12:QES12"/>
    <mergeCell ref="QET12:QEZ12"/>
    <mergeCell ref="QFA12:QFG12"/>
    <mergeCell ref="QFH12:QFN12"/>
    <mergeCell ref="QFO12:QFU12"/>
    <mergeCell ref="QFV12:QGB12"/>
    <mergeCell ref="QGC12:QGI12"/>
    <mergeCell ref="QBN12:QBT12"/>
    <mergeCell ref="QBU12:QCA12"/>
    <mergeCell ref="QCB12:QCH12"/>
    <mergeCell ref="QCI12:QCO12"/>
    <mergeCell ref="QCP12:QCV12"/>
    <mergeCell ref="QCW12:QDC12"/>
    <mergeCell ref="QDD12:QDJ12"/>
    <mergeCell ref="QDK12:QDQ12"/>
    <mergeCell ref="QDR12:QDX12"/>
    <mergeCell ref="PZC12:PZI12"/>
    <mergeCell ref="PZJ12:PZP12"/>
    <mergeCell ref="PZQ12:PZW12"/>
    <mergeCell ref="PZX12:QAD12"/>
    <mergeCell ref="QAE12:QAK12"/>
    <mergeCell ref="QAL12:QAR12"/>
    <mergeCell ref="QAS12:QAY12"/>
    <mergeCell ref="QAZ12:QBF12"/>
    <mergeCell ref="QBG12:QBM12"/>
    <mergeCell ref="QQB12:QQH12"/>
    <mergeCell ref="QQI12:QQO12"/>
    <mergeCell ref="QQP12:QQV12"/>
    <mergeCell ref="QQW12:QRC12"/>
    <mergeCell ref="QRD12:QRJ12"/>
    <mergeCell ref="QRK12:QRQ12"/>
    <mergeCell ref="QRR12:QRX12"/>
    <mergeCell ref="QRY12:QSE12"/>
    <mergeCell ref="QSF12:QSL12"/>
    <mergeCell ref="QNQ12:QNW12"/>
    <mergeCell ref="QNX12:QOD12"/>
    <mergeCell ref="QOE12:QOK12"/>
    <mergeCell ref="QOL12:QOR12"/>
    <mergeCell ref="QOS12:QOY12"/>
    <mergeCell ref="QOZ12:QPF12"/>
    <mergeCell ref="QPG12:QPM12"/>
    <mergeCell ref="QPN12:QPT12"/>
    <mergeCell ref="QPU12:QQA12"/>
    <mergeCell ref="QLF12:QLL12"/>
    <mergeCell ref="QLM12:QLS12"/>
    <mergeCell ref="QLT12:QLZ12"/>
    <mergeCell ref="QMA12:QMG12"/>
    <mergeCell ref="QMH12:QMN12"/>
    <mergeCell ref="QMO12:QMU12"/>
    <mergeCell ref="QMV12:QNB12"/>
    <mergeCell ref="QNC12:QNI12"/>
    <mergeCell ref="QNJ12:QNP12"/>
    <mergeCell ref="QIU12:QJA12"/>
    <mergeCell ref="QJB12:QJH12"/>
    <mergeCell ref="QJI12:QJO12"/>
    <mergeCell ref="QJP12:QJV12"/>
    <mergeCell ref="QJW12:QKC12"/>
    <mergeCell ref="QKD12:QKJ12"/>
    <mergeCell ref="QKK12:QKQ12"/>
    <mergeCell ref="QKR12:QKX12"/>
    <mergeCell ref="QKY12:QLE12"/>
    <mergeCell ref="QZT12:QZZ12"/>
    <mergeCell ref="RAA12:RAG12"/>
    <mergeCell ref="RAH12:RAN12"/>
    <mergeCell ref="RAO12:RAU12"/>
    <mergeCell ref="RAV12:RBB12"/>
    <mergeCell ref="RBC12:RBI12"/>
    <mergeCell ref="RBJ12:RBP12"/>
    <mergeCell ref="RBQ12:RBW12"/>
    <mergeCell ref="RBX12:RCD12"/>
    <mergeCell ref="QXI12:QXO12"/>
    <mergeCell ref="QXP12:QXV12"/>
    <mergeCell ref="QXW12:QYC12"/>
    <mergeCell ref="QYD12:QYJ12"/>
    <mergeCell ref="QYK12:QYQ12"/>
    <mergeCell ref="QYR12:QYX12"/>
    <mergeCell ref="QYY12:QZE12"/>
    <mergeCell ref="QZF12:QZL12"/>
    <mergeCell ref="QZM12:QZS12"/>
    <mergeCell ref="QUX12:QVD12"/>
    <mergeCell ref="QVE12:QVK12"/>
    <mergeCell ref="QVL12:QVR12"/>
    <mergeCell ref="QVS12:QVY12"/>
    <mergeCell ref="QVZ12:QWF12"/>
    <mergeCell ref="QWG12:QWM12"/>
    <mergeCell ref="QWN12:QWT12"/>
    <mergeCell ref="QWU12:QXA12"/>
    <mergeCell ref="QXB12:QXH12"/>
    <mergeCell ref="QSM12:QSS12"/>
    <mergeCell ref="QST12:QSZ12"/>
    <mergeCell ref="QTA12:QTG12"/>
    <mergeCell ref="QTH12:QTN12"/>
    <mergeCell ref="QTO12:QTU12"/>
    <mergeCell ref="QTV12:QUB12"/>
    <mergeCell ref="QUC12:QUI12"/>
    <mergeCell ref="QUJ12:QUP12"/>
    <mergeCell ref="QUQ12:QUW12"/>
    <mergeCell ref="RJL12:RJR12"/>
    <mergeCell ref="RJS12:RJY12"/>
    <mergeCell ref="RJZ12:RKF12"/>
    <mergeCell ref="RKG12:RKM12"/>
    <mergeCell ref="RKN12:RKT12"/>
    <mergeCell ref="RKU12:RLA12"/>
    <mergeCell ref="RLB12:RLH12"/>
    <mergeCell ref="RLI12:RLO12"/>
    <mergeCell ref="RLP12:RLV12"/>
    <mergeCell ref="RHA12:RHG12"/>
    <mergeCell ref="RHH12:RHN12"/>
    <mergeCell ref="RHO12:RHU12"/>
    <mergeCell ref="RHV12:RIB12"/>
    <mergeCell ref="RIC12:RII12"/>
    <mergeCell ref="RIJ12:RIP12"/>
    <mergeCell ref="RIQ12:RIW12"/>
    <mergeCell ref="RIX12:RJD12"/>
    <mergeCell ref="RJE12:RJK12"/>
    <mergeCell ref="REP12:REV12"/>
    <mergeCell ref="REW12:RFC12"/>
    <mergeCell ref="RFD12:RFJ12"/>
    <mergeCell ref="RFK12:RFQ12"/>
    <mergeCell ref="RFR12:RFX12"/>
    <mergeCell ref="RFY12:RGE12"/>
    <mergeCell ref="RGF12:RGL12"/>
    <mergeCell ref="RGM12:RGS12"/>
    <mergeCell ref="RGT12:RGZ12"/>
    <mergeCell ref="RCE12:RCK12"/>
    <mergeCell ref="RCL12:RCR12"/>
    <mergeCell ref="RCS12:RCY12"/>
    <mergeCell ref="RCZ12:RDF12"/>
    <mergeCell ref="RDG12:RDM12"/>
    <mergeCell ref="RDN12:RDT12"/>
    <mergeCell ref="RDU12:REA12"/>
    <mergeCell ref="REB12:REH12"/>
    <mergeCell ref="REI12:REO12"/>
    <mergeCell ref="RTD12:RTJ12"/>
    <mergeCell ref="RTK12:RTQ12"/>
    <mergeCell ref="RTR12:RTX12"/>
    <mergeCell ref="RTY12:RUE12"/>
    <mergeCell ref="RUF12:RUL12"/>
    <mergeCell ref="RUM12:RUS12"/>
    <mergeCell ref="RUT12:RUZ12"/>
    <mergeCell ref="RVA12:RVG12"/>
    <mergeCell ref="RVH12:RVN12"/>
    <mergeCell ref="RQS12:RQY12"/>
    <mergeCell ref="RQZ12:RRF12"/>
    <mergeCell ref="RRG12:RRM12"/>
    <mergeCell ref="RRN12:RRT12"/>
    <mergeCell ref="RRU12:RSA12"/>
    <mergeCell ref="RSB12:RSH12"/>
    <mergeCell ref="RSI12:RSO12"/>
    <mergeCell ref="RSP12:RSV12"/>
    <mergeCell ref="RSW12:RTC12"/>
    <mergeCell ref="ROH12:RON12"/>
    <mergeCell ref="ROO12:ROU12"/>
    <mergeCell ref="ROV12:RPB12"/>
    <mergeCell ref="RPC12:RPI12"/>
    <mergeCell ref="RPJ12:RPP12"/>
    <mergeCell ref="RPQ12:RPW12"/>
    <mergeCell ref="RPX12:RQD12"/>
    <mergeCell ref="RQE12:RQK12"/>
    <mergeCell ref="RQL12:RQR12"/>
    <mergeCell ref="RLW12:RMC12"/>
    <mergeCell ref="RMD12:RMJ12"/>
    <mergeCell ref="RMK12:RMQ12"/>
    <mergeCell ref="RMR12:RMX12"/>
    <mergeCell ref="RMY12:RNE12"/>
    <mergeCell ref="RNF12:RNL12"/>
    <mergeCell ref="RNM12:RNS12"/>
    <mergeCell ref="RNT12:RNZ12"/>
    <mergeCell ref="ROA12:ROG12"/>
    <mergeCell ref="SCV12:SDB12"/>
    <mergeCell ref="SDC12:SDI12"/>
    <mergeCell ref="SDJ12:SDP12"/>
    <mergeCell ref="SDQ12:SDW12"/>
    <mergeCell ref="SDX12:SED12"/>
    <mergeCell ref="SEE12:SEK12"/>
    <mergeCell ref="SEL12:SER12"/>
    <mergeCell ref="SES12:SEY12"/>
    <mergeCell ref="SEZ12:SFF12"/>
    <mergeCell ref="SAK12:SAQ12"/>
    <mergeCell ref="SAR12:SAX12"/>
    <mergeCell ref="SAY12:SBE12"/>
    <mergeCell ref="SBF12:SBL12"/>
    <mergeCell ref="SBM12:SBS12"/>
    <mergeCell ref="SBT12:SBZ12"/>
    <mergeCell ref="SCA12:SCG12"/>
    <mergeCell ref="SCH12:SCN12"/>
    <mergeCell ref="SCO12:SCU12"/>
    <mergeCell ref="RXZ12:RYF12"/>
    <mergeCell ref="RYG12:RYM12"/>
    <mergeCell ref="RYN12:RYT12"/>
    <mergeCell ref="RYU12:RZA12"/>
    <mergeCell ref="RZB12:RZH12"/>
    <mergeCell ref="RZI12:RZO12"/>
    <mergeCell ref="RZP12:RZV12"/>
    <mergeCell ref="RZW12:SAC12"/>
    <mergeCell ref="SAD12:SAJ12"/>
    <mergeCell ref="RVO12:RVU12"/>
    <mergeCell ref="RVV12:RWB12"/>
    <mergeCell ref="RWC12:RWI12"/>
    <mergeCell ref="RWJ12:RWP12"/>
    <mergeCell ref="RWQ12:RWW12"/>
    <mergeCell ref="RWX12:RXD12"/>
    <mergeCell ref="RXE12:RXK12"/>
    <mergeCell ref="RXL12:RXR12"/>
    <mergeCell ref="RXS12:RXY12"/>
    <mergeCell ref="SMN12:SMT12"/>
    <mergeCell ref="SMU12:SNA12"/>
    <mergeCell ref="SNB12:SNH12"/>
    <mergeCell ref="SNI12:SNO12"/>
    <mergeCell ref="SNP12:SNV12"/>
    <mergeCell ref="SNW12:SOC12"/>
    <mergeCell ref="SOD12:SOJ12"/>
    <mergeCell ref="SOK12:SOQ12"/>
    <mergeCell ref="SOR12:SOX12"/>
    <mergeCell ref="SKC12:SKI12"/>
    <mergeCell ref="SKJ12:SKP12"/>
    <mergeCell ref="SKQ12:SKW12"/>
    <mergeCell ref="SKX12:SLD12"/>
    <mergeCell ref="SLE12:SLK12"/>
    <mergeCell ref="SLL12:SLR12"/>
    <mergeCell ref="SLS12:SLY12"/>
    <mergeCell ref="SLZ12:SMF12"/>
    <mergeCell ref="SMG12:SMM12"/>
    <mergeCell ref="SHR12:SHX12"/>
    <mergeCell ref="SHY12:SIE12"/>
    <mergeCell ref="SIF12:SIL12"/>
    <mergeCell ref="SIM12:SIS12"/>
    <mergeCell ref="SIT12:SIZ12"/>
    <mergeCell ref="SJA12:SJG12"/>
    <mergeCell ref="SJH12:SJN12"/>
    <mergeCell ref="SJO12:SJU12"/>
    <mergeCell ref="SJV12:SKB12"/>
    <mergeCell ref="SFG12:SFM12"/>
    <mergeCell ref="SFN12:SFT12"/>
    <mergeCell ref="SFU12:SGA12"/>
    <mergeCell ref="SGB12:SGH12"/>
    <mergeCell ref="SGI12:SGO12"/>
    <mergeCell ref="SGP12:SGV12"/>
    <mergeCell ref="SGW12:SHC12"/>
    <mergeCell ref="SHD12:SHJ12"/>
    <mergeCell ref="SHK12:SHQ12"/>
    <mergeCell ref="SWF12:SWL12"/>
    <mergeCell ref="SWM12:SWS12"/>
    <mergeCell ref="SWT12:SWZ12"/>
    <mergeCell ref="SXA12:SXG12"/>
    <mergeCell ref="SXH12:SXN12"/>
    <mergeCell ref="SXO12:SXU12"/>
    <mergeCell ref="SXV12:SYB12"/>
    <mergeCell ref="SYC12:SYI12"/>
    <mergeCell ref="SYJ12:SYP12"/>
    <mergeCell ref="STU12:SUA12"/>
    <mergeCell ref="SUB12:SUH12"/>
    <mergeCell ref="SUI12:SUO12"/>
    <mergeCell ref="SUP12:SUV12"/>
    <mergeCell ref="SUW12:SVC12"/>
    <mergeCell ref="SVD12:SVJ12"/>
    <mergeCell ref="SVK12:SVQ12"/>
    <mergeCell ref="SVR12:SVX12"/>
    <mergeCell ref="SVY12:SWE12"/>
    <mergeCell ref="SRJ12:SRP12"/>
    <mergeCell ref="SRQ12:SRW12"/>
    <mergeCell ref="SRX12:SSD12"/>
    <mergeCell ref="SSE12:SSK12"/>
    <mergeCell ref="SSL12:SSR12"/>
    <mergeCell ref="SSS12:SSY12"/>
    <mergeCell ref="SSZ12:STF12"/>
    <mergeCell ref="STG12:STM12"/>
    <mergeCell ref="STN12:STT12"/>
    <mergeCell ref="SOY12:SPE12"/>
    <mergeCell ref="SPF12:SPL12"/>
    <mergeCell ref="SPM12:SPS12"/>
    <mergeCell ref="SPT12:SPZ12"/>
    <mergeCell ref="SQA12:SQG12"/>
    <mergeCell ref="SQH12:SQN12"/>
    <mergeCell ref="SQO12:SQU12"/>
    <mergeCell ref="SQV12:SRB12"/>
    <mergeCell ref="SRC12:SRI12"/>
    <mergeCell ref="TFX12:TGD12"/>
    <mergeCell ref="TGE12:TGK12"/>
    <mergeCell ref="TGL12:TGR12"/>
    <mergeCell ref="TGS12:TGY12"/>
    <mergeCell ref="TGZ12:THF12"/>
    <mergeCell ref="THG12:THM12"/>
    <mergeCell ref="THN12:THT12"/>
    <mergeCell ref="THU12:TIA12"/>
    <mergeCell ref="TIB12:TIH12"/>
    <mergeCell ref="TDM12:TDS12"/>
    <mergeCell ref="TDT12:TDZ12"/>
    <mergeCell ref="TEA12:TEG12"/>
    <mergeCell ref="TEH12:TEN12"/>
    <mergeCell ref="TEO12:TEU12"/>
    <mergeCell ref="TEV12:TFB12"/>
    <mergeCell ref="TFC12:TFI12"/>
    <mergeCell ref="TFJ12:TFP12"/>
    <mergeCell ref="TFQ12:TFW12"/>
    <mergeCell ref="TBB12:TBH12"/>
    <mergeCell ref="TBI12:TBO12"/>
    <mergeCell ref="TBP12:TBV12"/>
    <mergeCell ref="TBW12:TCC12"/>
    <mergeCell ref="TCD12:TCJ12"/>
    <mergeCell ref="TCK12:TCQ12"/>
    <mergeCell ref="TCR12:TCX12"/>
    <mergeCell ref="TCY12:TDE12"/>
    <mergeCell ref="TDF12:TDL12"/>
    <mergeCell ref="SYQ12:SYW12"/>
    <mergeCell ref="SYX12:SZD12"/>
    <mergeCell ref="SZE12:SZK12"/>
    <mergeCell ref="SZL12:SZR12"/>
    <mergeCell ref="SZS12:SZY12"/>
    <mergeCell ref="SZZ12:TAF12"/>
    <mergeCell ref="TAG12:TAM12"/>
    <mergeCell ref="TAN12:TAT12"/>
    <mergeCell ref="TAU12:TBA12"/>
    <mergeCell ref="TPP12:TPV12"/>
    <mergeCell ref="TPW12:TQC12"/>
    <mergeCell ref="TQD12:TQJ12"/>
    <mergeCell ref="TQK12:TQQ12"/>
    <mergeCell ref="TQR12:TQX12"/>
    <mergeCell ref="TQY12:TRE12"/>
    <mergeCell ref="TRF12:TRL12"/>
    <mergeCell ref="TRM12:TRS12"/>
    <mergeCell ref="TRT12:TRZ12"/>
    <mergeCell ref="TNE12:TNK12"/>
    <mergeCell ref="TNL12:TNR12"/>
    <mergeCell ref="TNS12:TNY12"/>
    <mergeCell ref="TNZ12:TOF12"/>
    <mergeCell ref="TOG12:TOM12"/>
    <mergeCell ref="TON12:TOT12"/>
    <mergeCell ref="TOU12:TPA12"/>
    <mergeCell ref="TPB12:TPH12"/>
    <mergeCell ref="TPI12:TPO12"/>
    <mergeCell ref="TKT12:TKZ12"/>
    <mergeCell ref="TLA12:TLG12"/>
    <mergeCell ref="TLH12:TLN12"/>
    <mergeCell ref="TLO12:TLU12"/>
    <mergeCell ref="TLV12:TMB12"/>
    <mergeCell ref="TMC12:TMI12"/>
    <mergeCell ref="TMJ12:TMP12"/>
    <mergeCell ref="TMQ12:TMW12"/>
    <mergeCell ref="TMX12:TND12"/>
    <mergeCell ref="TII12:TIO12"/>
    <mergeCell ref="TIP12:TIV12"/>
    <mergeCell ref="TIW12:TJC12"/>
    <mergeCell ref="TJD12:TJJ12"/>
    <mergeCell ref="TJK12:TJQ12"/>
    <mergeCell ref="TJR12:TJX12"/>
    <mergeCell ref="TJY12:TKE12"/>
    <mergeCell ref="TKF12:TKL12"/>
    <mergeCell ref="TKM12:TKS12"/>
    <mergeCell ref="TZH12:TZN12"/>
    <mergeCell ref="TZO12:TZU12"/>
    <mergeCell ref="TZV12:UAB12"/>
    <mergeCell ref="UAC12:UAI12"/>
    <mergeCell ref="UAJ12:UAP12"/>
    <mergeCell ref="UAQ12:UAW12"/>
    <mergeCell ref="UAX12:UBD12"/>
    <mergeCell ref="UBE12:UBK12"/>
    <mergeCell ref="UBL12:UBR12"/>
    <mergeCell ref="TWW12:TXC12"/>
    <mergeCell ref="TXD12:TXJ12"/>
    <mergeCell ref="TXK12:TXQ12"/>
    <mergeCell ref="TXR12:TXX12"/>
    <mergeCell ref="TXY12:TYE12"/>
    <mergeCell ref="TYF12:TYL12"/>
    <mergeCell ref="TYM12:TYS12"/>
    <mergeCell ref="TYT12:TYZ12"/>
    <mergeCell ref="TZA12:TZG12"/>
    <mergeCell ref="TUL12:TUR12"/>
    <mergeCell ref="TUS12:TUY12"/>
    <mergeCell ref="TUZ12:TVF12"/>
    <mergeCell ref="TVG12:TVM12"/>
    <mergeCell ref="TVN12:TVT12"/>
    <mergeCell ref="TVU12:TWA12"/>
    <mergeCell ref="TWB12:TWH12"/>
    <mergeCell ref="TWI12:TWO12"/>
    <mergeCell ref="TWP12:TWV12"/>
    <mergeCell ref="TSA12:TSG12"/>
    <mergeCell ref="TSH12:TSN12"/>
    <mergeCell ref="TSO12:TSU12"/>
    <mergeCell ref="TSV12:TTB12"/>
    <mergeCell ref="TTC12:TTI12"/>
    <mergeCell ref="TTJ12:TTP12"/>
    <mergeCell ref="TTQ12:TTW12"/>
    <mergeCell ref="TTX12:TUD12"/>
    <mergeCell ref="TUE12:TUK12"/>
    <mergeCell ref="UIZ12:UJF12"/>
    <mergeCell ref="UJG12:UJM12"/>
    <mergeCell ref="UJN12:UJT12"/>
    <mergeCell ref="UJU12:UKA12"/>
    <mergeCell ref="UKB12:UKH12"/>
    <mergeCell ref="UKI12:UKO12"/>
    <mergeCell ref="UKP12:UKV12"/>
    <mergeCell ref="UKW12:ULC12"/>
    <mergeCell ref="ULD12:ULJ12"/>
    <mergeCell ref="UGO12:UGU12"/>
    <mergeCell ref="UGV12:UHB12"/>
    <mergeCell ref="UHC12:UHI12"/>
    <mergeCell ref="UHJ12:UHP12"/>
    <mergeCell ref="UHQ12:UHW12"/>
    <mergeCell ref="UHX12:UID12"/>
    <mergeCell ref="UIE12:UIK12"/>
    <mergeCell ref="UIL12:UIR12"/>
    <mergeCell ref="UIS12:UIY12"/>
    <mergeCell ref="UED12:UEJ12"/>
    <mergeCell ref="UEK12:UEQ12"/>
    <mergeCell ref="UER12:UEX12"/>
    <mergeCell ref="UEY12:UFE12"/>
    <mergeCell ref="UFF12:UFL12"/>
    <mergeCell ref="UFM12:UFS12"/>
    <mergeCell ref="UFT12:UFZ12"/>
    <mergeCell ref="UGA12:UGG12"/>
    <mergeCell ref="UGH12:UGN12"/>
    <mergeCell ref="UBS12:UBY12"/>
    <mergeCell ref="UBZ12:UCF12"/>
    <mergeCell ref="UCG12:UCM12"/>
    <mergeCell ref="UCN12:UCT12"/>
    <mergeCell ref="UCU12:UDA12"/>
    <mergeCell ref="UDB12:UDH12"/>
    <mergeCell ref="UDI12:UDO12"/>
    <mergeCell ref="UDP12:UDV12"/>
    <mergeCell ref="UDW12:UEC12"/>
    <mergeCell ref="USR12:USX12"/>
    <mergeCell ref="USY12:UTE12"/>
    <mergeCell ref="UTF12:UTL12"/>
    <mergeCell ref="UTM12:UTS12"/>
    <mergeCell ref="UTT12:UTZ12"/>
    <mergeCell ref="UUA12:UUG12"/>
    <mergeCell ref="UUH12:UUN12"/>
    <mergeCell ref="UUO12:UUU12"/>
    <mergeCell ref="UUV12:UVB12"/>
    <mergeCell ref="UQG12:UQM12"/>
    <mergeCell ref="UQN12:UQT12"/>
    <mergeCell ref="UQU12:URA12"/>
    <mergeCell ref="URB12:URH12"/>
    <mergeCell ref="URI12:URO12"/>
    <mergeCell ref="URP12:URV12"/>
    <mergeCell ref="URW12:USC12"/>
    <mergeCell ref="USD12:USJ12"/>
    <mergeCell ref="USK12:USQ12"/>
    <mergeCell ref="UNV12:UOB12"/>
    <mergeCell ref="UOC12:UOI12"/>
    <mergeCell ref="UOJ12:UOP12"/>
    <mergeCell ref="UOQ12:UOW12"/>
    <mergeCell ref="UOX12:UPD12"/>
    <mergeCell ref="UPE12:UPK12"/>
    <mergeCell ref="UPL12:UPR12"/>
    <mergeCell ref="UPS12:UPY12"/>
    <mergeCell ref="UPZ12:UQF12"/>
    <mergeCell ref="ULK12:ULQ12"/>
    <mergeCell ref="ULR12:ULX12"/>
    <mergeCell ref="ULY12:UME12"/>
    <mergeCell ref="UMF12:UML12"/>
    <mergeCell ref="UMM12:UMS12"/>
    <mergeCell ref="UMT12:UMZ12"/>
    <mergeCell ref="UNA12:UNG12"/>
    <mergeCell ref="UNH12:UNN12"/>
    <mergeCell ref="UNO12:UNU12"/>
    <mergeCell ref="VCJ12:VCP12"/>
    <mergeCell ref="VCQ12:VCW12"/>
    <mergeCell ref="VCX12:VDD12"/>
    <mergeCell ref="VDE12:VDK12"/>
    <mergeCell ref="VDL12:VDR12"/>
    <mergeCell ref="VDS12:VDY12"/>
    <mergeCell ref="VDZ12:VEF12"/>
    <mergeCell ref="VEG12:VEM12"/>
    <mergeCell ref="VEN12:VET12"/>
    <mergeCell ref="UZY12:VAE12"/>
    <mergeCell ref="VAF12:VAL12"/>
    <mergeCell ref="VAM12:VAS12"/>
    <mergeCell ref="VAT12:VAZ12"/>
    <mergeCell ref="VBA12:VBG12"/>
    <mergeCell ref="VBH12:VBN12"/>
    <mergeCell ref="VBO12:VBU12"/>
    <mergeCell ref="VBV12:VCB12"/>
    <mergeCell ref="VCC12:VCI12"/>
    <mergeCell ref="UXN12:UXT12"/>
    <mergeCell ref="UXU12:UYA12"/>
    <mergeCell ref="UYB12:UYH12"/>
    <mergeCell ref="UYI12:UYO12"/>
    <mergeCell ref="UYP12:UYV12"/>
    <mergeCell ref="UYW12:UZC12"/>
    <mergeCell ref="UZD12:UZJ12"/>
    <mergeCell ref="UZK12:UZQ12"/>
    <mergeCell ref="UZR12:UZX12"/>
    <mergeCell ref="UVC12:UVI12"/>
    <mergeCell ref="UVJ12:UVP12"/>
    <mergeCell ref="UVQ12:UVW12"/>
    <mergeCell ref="UVX12:UWD12"/>
    <mergeCell ref="UWE12:UWK12"/>
    <mergeCell ref="UWL12:UWR12"/>
    <mergeCell ref="UWS12:UWY12"/>
    <mergeCell ref="UWZ12:UXF12"/>
    <mergeCell ref="UXG12:UXM12"/>
    <mergeCell ref="VMB12:VMH12"/>
    <mergeCell ref="VMI12:VMO12"/>
    <mergeCell ref="VMP12:VMV12"/>
    <mergeCell ref="VMW12:VNC12"/>
    <mergeCell ref="VND12:VNJ12"/>
    <mergeCell ref="VNK12:VNQ12"/>
    <mergeCell ref="VNR12:VNX12"/>
    <mergeCell ref="VNY12:VOE12"/>
    <mergeCell ref="VOF12:VOL12"/>
    <mergeCell ref="VJQ12:VJW12"/>
    <mergeCell ref="VJX12:VKD12"/>
    <mergeCell ref="VKE12:VKK12"/>
    <mergeCell ref="VKL12:VKR12"/>
    <mergeCell ref="VKS12:VKY12"/>
    <mergeCell ref="VKZ12:VLF12"/>
    <mergeCell ref="VLG12:VLM12"/>
    <mergeCell ref="VLN12:VLT12"/>
    <mergeCell ref="VLU12:VMA12"/>
    <mergeCell ref="VHF12:VHL12"/>
    <mergeCell ref="VHM12:VHS12"/>
    <mergeCell ref="VHT12:VHZ12"/>
    <mergeCell ref="VIA12:VIG12"/>
    <mergeCell ref="VIH12:VIN12"/>
    <mergeCell ref="VIO12:VIU12"/>
    <mergeCell ref="VIV12:VJB12"/>
    <mergeCell ref="VJC12:VJI12"/>
    <mergeCell ref="VJJ12:VJP12"/>
    <mergeCell ref="VEU12:VFA12"/>
    <mergeCell ref="VFB12:VFH12"/>
    <mergeCell ref="VFI12:VFO12"/>
    <mergeCell ref="VFP12:VFV12"/>
    <mergeCell ref="VFW12:VGC12"/>
    <mergeCell ref="VGD12:VGJ12"/>
    <mergeCell ref="VGK12:VGQ12"/>
    <mergeCell ref="VGR12:VGX12"/>
    <mergeCell ref="VGY12:VHE12"/>
    <mergeCell ref="WAB12:WAH12"/>
    <mergeCell ref="WAI12:WAO12"/>
    <mergeCell ref="VVT12:VVZ12"/>
    <mergeCell ref="VWA12:VWG12"/>
    <mergeCell ref="VWH12:VWN12"/>
    <mergeCell ref="VWO12:VWU12"/>
    <mergeCell ref="VWV12:VXB12"/>
    <mergeCell ref="VXC12:VXI12"/>
    <mergeCell ref="VXJ12:VXP12"/>
    <mergeCell ref="VXQ12:VXW12"/>
    <mergeCell ref="VXX12:VYD12"/>
    <mergeCell ref="VTI12:VTO12"/>
    <mergeCell ref="VTP12:VTV12"/>
    <mergeCell ref="VTW12:VUC12"/>
    <mergeCell ref="VUD12:VUJ12"/>
    <mergeCell ref="VUK12:VUQ12"/>
    <mergeCell ref="VUR12:VUX12"/>
    <mergeCell ref="VUY12:VVE12"/>
    <mergeCell ref="VVF12:VVL12"/>
    <mergeCell ref="VVM12:VVS12"/>
    <mergeCell ref="VQX12:VRD12"/>
    <mergeCell ref="VRE12:VRK12"/>
    <mergeCell ref="VRL12:VRR12"/>
    <mergeCell ref="VRS12:VRY12"/>
    <mergeCell ref="VRZ12:VSF12"/>
    <mergeCell ref="VSG12:VSM12"/>
    <mergeCell ref="VSN12:VST12"/>
    <mergeCell ref="VSU12:VTA12"/>
    <mergeCell ref="VTB12:VTH12"/>
    <mergeCell ref="VOM12:VOS12"/>
    <mergeCell ref="VOT12:VOZ12"/>
    <mergeCell ref="VPA12:VPG12"/>
    <mergeCell ref="VPH12:VPN12"/>
    <mergeCell ref="VPO12:VPU12"/>
    <mergeCell ref="VPV12:VQB12"/>
    <mergeCell ref="VQC12:VQI12"/>
    <mergeCell ref="VQJ12:VQP12"/>
    <mergeCell ref="VQQ12:VQW12"/>
    <mergeCell ref="LK14:LQ14"/>
    <mergeCell ref="LR14:LX14"/>
    <mergeCell ref="LY14:ME14"/>
    <mergeCell ref="MF14:ML14"/>
    <mergeCell ref="MM14:MS14"/>
    <mergeCell ref="MT14:MZ14"/>
    <mergeCell ref="NA14:NG14"/>
    <mergeCell ref="XAS12:XAY12"/>
    <mergeCell ref="XAZ12:XBF12"/>
    <mergeCell ref="WWK12:WWQ12"/>
    <mergeCell ref="WWR12:WWX12"/>
    <mergeCell ref="WWY12:WXE12"/>
    <mergeCell ref="WXF12:WXL12"/>
    <mergeCell ref="WXM12:WXS12"/>
    <mergeCell ref="WXT12:WXZ12"/>
    <mergeCell ref="WYA12:WYG12"/>
    <mergeCell ref="WYH12:WYN12"/>
    <mergeCell ref="WYO12:WYU12"/>
    <mergeCell ref="WTZ12:WUF12"/>
    <mergeCell ref="WUG12:WUM12"/>
    <mergeCell ref="WUN12:WUT12"/>
    <mergeCell ref="WUU12:WVA12"/>
    <mergeCell ref="WVB12:WVH12"/>
    <mergeCell ref="WVI12:WVO12"/>
    <mergeCell ref="WVP12:WVV12"/>
    <mergeCell ref="WVW12:WWC12"/>
    <mergeCell ref="WWD12:WWJ12"/>
    <mergeCell ref="WJM12:WJS12"/>
    <mergeCell ref="WJT12:WJZ12"/>
    <mergeCell ref="WKA12:WKG12"/>
    <mergeCell ref="WFL12:WFR12"/>
    <mergeCell ref="WFS12:WFY12"/>
    <mergeCell ref="WFZ12:WGF12"/>
    <mergeCell ref="WGG12:WGM12"/>
    <mergeCell ref="WGN12:WGT12"/>
    <mergeCell ref="WGU12:WHA12"/>
    <mergeCell ref="WHB12:WHH12"/>
    <mergeCell ref="WHI12:WHO12"/>
    <mergeCell ref="WHP12:WHV12"/>
    <mergeCell ref="WDA12:WDG12"/>
    <mergeCell ref="WDH12:WDN12"/>
    <mergeCell ref="WDO12:WDU12"/>
    <mergeCell ref="WDV12:WEB12"/>
    <mergeCell ref="WEC12:WEI12"/>
    <mergeCell ref="WEJ12:WEP12"/>
    <mergeCell ref="WEQ12:WEW12"/>
    <mergeCell ref="WEX12:WFD12"/>
    <mergeCell ref="WFE12:WFK12"/>
    <mergeCell ref="WAP12:WAV12"/>
    <mergeCell ref="WAW12:WBC12"/>
    <mergeCell ref="WBD12:WBJ12"/>
    <mergeCell ref="WBK12:WBQ12"/>
    <mergeCell ref="WBR12:WBX12"/>
    <mergeCell ref="WBY12:WCE12"/>
    <mergeCell ref="WCF12:WCL12"/>
    <mergeCell ref="WCM12:WCS12"/>
    <mergeCell ref="WCT12:WCZ12"/>
    <mergeCell ref="VYE12:VYK12"/>
    <mergeCell ref="VYL12:VYR12"/>
    <mergeCell ref="VYS12:VYY12"/>
    <mergeCell ref="VYZ12:VZF12"/>
    <mergeCell ref="VZG12:VZM12"/>
    <mergeCell ref="VZN12:VZT12"/>
    <mergeCell ref="VZU12:WAA12"/>
    <mergeCell ref="XCP12:XCV12"/>
    <mergeCell ref="XCW12:XDC12"/>
    <mergeCell ref="XDD12:XDJ12"/>
    <mergeCell ref="XDK12:XDQ12"/>
    <mergeCell ref="WYV12:WZB12"/>
    <mergeCell ref="WZC12:WZI12"/>
    <mergeCell ref="WZJ12:WZP12"/>
    <mergeCell ref="WZQ12:WZW12"/>
    <mergeCell ref="WZX12:XAD12"/>
    <mergeCell ref="XAE12:XAK12"/>
    <mergeCell ref="XAL12:XAR12"/>
    <mergeCell ref="IL14:IR14"/>
    <mergeCell ref="IS14:IY14"/>
    <mergeCell ref="IZ14:JF14"/>
    <mergeCell ref="JG14:JM14"/>
    <mergeCell ref="JN14:JT14"/>
    <mergeCell ref="JU14:KA14"/>
    <mergeCell ref="KB14:KH14"/>
    <mergeCell ref="KI14:KO14"/>
    <mergeCell ref="KP14:KV14"/>
    <mergeCell ref="GA14:GG14"/>
    <mergeCell ref="GH14:GN14"/>
    <mergeCell ref="GO14:GU14"/>
    <mergeCell ref="GV14:HB14"/>
    <mergeCell ref="HC14:HI14"/>
    <mergeCell ref="HJ14:HP14"/>
    <mergeCell ref="HQ14:HW14"/>
    <mergeCell ref="HX14:ID14"/>
    <mergeCell ref="IE14:IK14"/>
    <mergeCell ref="DP14:DV14"/>
    <mergeCell ref="DW14:EC14"/>
    <mergeCell ref="ED14:EJ14"/>
    <mergeCell ref="EK14:EQ14"/>
    <mergeCell ref="ER14:EX14"/>
    <mergeCell ref="EY14:FE14"/>
    <mergeCell ref="FF14:FL14"/>
    <mergeCell ref="FM14:FS14"/>
    <mergeCell ref="FT14:FZ14"/>
    <mergeCell ref="SD14:SJ14"/>
    <mergeCell ref="SK14:SQ14"/>
    <mergeCell ref="SR14:SX14"/>
    <mergeCell ref="SY14:TE14"/>
    <mergeCell ref="TF14:TL14"/>
    <mergeCell ref="TM14:TS14"/>
    <mergeCell ref="PS14:PY14"/>
    <mergeCell ref="PZ14:QF14"/>
    <mergeCell ref="QG14:QM14"/>
    <mergeCell ref="QN14:QT14"/>
    <mergeCell ref="QU14:RA14"/>
    <mergeCell ref="RB14:RH14"/>
    <mergeCell ref="RI14:RO14"/>
    <mergeCell ref="RP14:RV14"/>
    <mergeCell ref="RW14:SC14"/>
    <mergeCell ref="NH14:NN14"/>
    <mergeCell ref="NO14:NU14"/>
    <mergeCell ref="NV14:OB14"/>
    <mergeCell ref="OC14:OI14"/>
    <mergeCell ref="OJ14:OP14"/>
    <mergeCell ref="OQ14:OW14"/>
    <mergeCell ref="OX14:PD14"/>
    <mergeCell ref="PE14:PK14"/>
    <mergeCell ref="PL14:PR14"/>
    <mergeCell ref="KW14:LC14"/>
    <mergeCell ref="LD14:LJ14"/>
    <mergeCell ref="YW14:ZC14"/>
    <mergeCell ref="ZD14:ZJ14"/>
    <mergeCell ref="UO14:UU14"/>
    <mergeCell ref="UV14:VB14"/>
    <mergeCell ref="VC14:VI14"/>
    <mergeCell ref="VJ14:VP14"/>
    <mergeCell ref="VQ14:VW14"/>
    <mergeCell ref="VX14:WD14"/>
    <mergeCell ref="WE14:WK14"/>
    <mergeCell ref="WL14:WR14"/>
    <mergeCell ref="WS14:WY14"/>
    <mergeCell ref="XDR12:XDX12"/>
    <mergeCell ref="XDY12:XEE12"/>
    <mergeCell ref="XEF12:XEL12"/>
    <mergeCell ref="XEM12:XES12"/>
    <mergeCell ref="XET12:XEZ12"/>
    <mergeCell ref="XFA12:XFD12"/>
    <mergeCell ref="WPR12:WPX12"/>
    <mergeCell ref="WPY12:WQE12"/>
    <mergeCell ref="WQF12:WQL12"/>
    <mergeCell ref="WQM12:WQS12"/>
    <mergeCell ref="WQT12:WQZ12"/>
    <mergeCell ref="WRA12:WRG12"/>
    <mergeCell ref="WRH12:WRN12"/>
    <mergeCell ref="WMS12:WMY12"/>
    <mergeCell ref="WMZ12:WNF12"/>
    <mergeCell ref="WNG12:WNM12"/>
    <mergeCell ref="WNN12:WNT12"/>
    <mergeCell ref="WNU12:WOA12"/>
    <mergeCell ref="WOB12:WOH12"/>
    <mergeCell ref="WOI12:WOO12"/>
    <mergeCell ref="WOP12:WOV12"/>
    <mergeCell ref="WOW12:WPC12"/>
    <mergeCell ref="WKH12:WKN12"/>
    <mergeCell ref="WKO12:WKU12"/>
    <mergeCell ref="WKV12:WLB12"/>
    <mergeCell ref="WLC12:WLI12"/>
    <mergeCell ref="WLJ12:WLP12"/>
    <mergeCell ref="WLQ12:WLW12"/>
    <mergeCell ref="WLX12:WMD12"/>
    <mergeCell ref="WME12:WMK12"/>
    <mergeCell ref="WML12:WMR12"/>
    <mergeCell ref="WHW12:WIC12"/>
    <mergeCell ref="WID12:WIJ12"/>
    <mergeCell ref="WIK12:WIQ12"/>
    <mergeCell ref="WIR12:WIX12"/>
    <mergeCell ref="WIY12:WJE12"/>
    <mergeCell ref="WJF12:WJL12"/>
    <mergeCell ref="WRO12:WRU12"/>
    <mergeCell ref="WRV12:WSB12"/>
    <mergeCell ref="WSC12:WSI12"/>
    <mergeCell ref="WSJ12:WSP12"/>
    <mergeCell ref="WSQ12:WSW12"/>
    <mergeCell ref="WSX12:WTD12"/>
    <mergeCell ref="WTE12:WTK12"/>
    <mergeCell ref="WTL12:WTR12"/>
    <mergeCell ref="WTS12:WTY12"/>
    <mergeCell ref="WPD12:WPJ12"/>
    <mergeCell ref="WPK12:WPQ12"/>
    <mergeCell ref="XBG12:XBM12"/>
    <mergeCell ref="XBN12:XBT12"/>
    <mergeCell ref="XBU12:XCA12"/>
    <mergeCell ref="XCB12:XCH12"/>
    <mergeCell ref="XCI12:XCO12"/>
    <mergeCell ref="TT14:TZ14"/>
    <mergeCell ref="UA14:UG14"/>
    <mergeCell ref="UH14:UN14"/>
    <mergeCell ref="ALN14:ALT14"/>
    <mergeCell ref="ALU14:AMA14"/>
    <mergeCell ref="AMB14:AMH14"/>
    <mergeCell ref="AMI14:AMO14"/>
    <mergeCell ref="AMP14:AMV14"/>
    <mergeCell ref="AMW14:ANC14"/>
    <mergeCell ref="AND14:ANJ14"/>
    <mergeCell ref="ANK14:ANQ14"/>
    <mergeCell ref="ANR14:ANX14"/>
    <mergeCell ref="AJC14:AJI14"/>
    <mergeCell ref="AJJ14:AJP14"/>
    <mergeCell ref="AJQ14:AJW14"/>
    <mergeCell ref="AJX14:AKD14"/>
    <mergeCell ref="AKE14:AKK14"/>
    <mergeCell ref="AKL14:AKR14"/>
    <mergeCell ref="AKS14:AKY14"/>
    <mergeCell ref="AKZ14:ALF14"/>
    <mergeCell ref="ALG14:ALM14"/>
    <mergeCell ref="AGR14:AGX14"/>
    <mergeCell ref="AGY14:AHE14"/>
    <mergeCell ref="AHF14:AHL14"/>
    <mergeCell ref="AHM14:AHS14"/>
    <mergeCell ref="AHT14:AHZ14"/>
    <mergeCell ref="AIA14:AIG14"/>
    <mergeCell ref="AIH14:AIN14"/>
    <mergeCell ref="AIO14:AIU14"/>
    <mergeCell ref="AIV14:AJB14"/>
    <mergeCell ref="AEG14:AEM14"/>
    <mergeCell ref="AEN14:AET14"/>
    <mergeCell ref="AEU14:AFA14"/>
    <mergeCell ref="AFB14:AFH14"/>
    <mergeCell ref="AFI14:AFO14"/>
    <mergeCell ref="AFP14:AFV14"/>
    <mergeCell ref="AFW14:AGC14"/>
    <mergeCell ref="AGD14:AGJ14"/>
    <mergeCell ref="AGK14:AGQ14"/>
    <mergeCell ref="ABV14:ACB14"/>
    <mergeCell ref="ACC14:ACI14"/>
    <mergeCell ref="ACJ14:ACP14"/>
    <mergeCell ref="ACQ14:ACW14"/>
    <mergeCell ref="ACX14:ADD14"/>
    <mergeCell ref="ADE14:ADK14"/>
    <mergeCell ref="ADL14:ADR14"/>
    <mergeCell ref="ADS14:ADY14"/>
    <mergeCell ref="ADZ14:AEF14"/>
    <mergeCell ref="ZK14:ZQ14"/>
    <mergeCell ref="ZR14:ZX14"/>
    <mergeCell ref="ZY14:AAE14"/>
    <mergeCell ref="AAF14:AAL14"/>
    <mergeCell ref="AAM14:AAS14"/>
    <mergeCell ref="AAT14:AAZ14"/>
    <mergeCell ref="ABA14:ABG14"/>
    <mergeCell ref="ABH14:ABN14"/>
    <mergeCell ref="ABO14:ABU14"/>
    <mergeCell ref="WZ14:XF14"/>
    <mergeCell ref="XG14:XM14"/>
    <mergeCell ref="XN14:XT14"/>
    <mergeCell ref="XU14:YA14"/>
    <mergeCell ref="YB14:YH14"/>
    <mergeCell ref="YI14:YO14"/>
    <mergeCell ref="YP14:YV14"/>
    <mergeCell ref="AVF14:AVL14"/>
    <mergeCell ref="AVM14:AVS14"/>
    <mergeCell ref="AVT14:AVZ14"/>
    <mergeCell ref="AWA14:AWG14"/>
    <mergeCell ref="AWH14:AWN14"/>
    <mergeCell ref="AWO14:AWU14"/>
    <mergeCell ref="AWV14:AXB14"/>
    <mergeCell ref="AXC14:AXI14"/>
    <mergeCell ref="AXJ14:AXP14"/>
    <mergeCell ref="ASU14:ATA14"/>
    <mergeCell ref="ATB14:ATH14"/>
    <mergeCell ref="ATI14:ATO14"/>
    <mergeCell ref="ATP14:ATV14"/>
    <mergeCell ref="ATW14:AUC14"/>
    <mergeCell ref="AUD14:AUJ14"/>
    <mergeCell ref="AUK14:AUQ14"/>
    <mergeCell ref="AUR14:AUX14"/>
    <mergeCell ref="AUY14:AVE14"/>
    <mergeCell ref="AQJ14:AQP14"/>
    <mergeCell ref="AQQ14:AQW14"/>
    <mergeCell ref="AQX14:ARD14"/>
    <mergeCell ref="ARE14:ARK14"/>
    <mergeCell ref="ARL14:ARR14"/>
    <mergeCell ref="ARS14:ARY14"/>
    <mergeCell ref="ARZ14:ASF14"/>
    <mergeCell ref="ASG14:ASM14"/>
    <mergeCell ref="ASN14:AST14"/>
    <mergeCell ref="ANY14:AOE14"/>
    <mergeCell ref="AOF14:AOL14"/>
    <mergeCell ref="AOM14:AOS14"/>
    <mergeCell ref="AOT14:AOZ14"/>
    <mergeCell ref="APA14:APG14"/>
    <mergeCell ref="APH14:APN14"/>
    <mergeCell ref="APO14:APU14"/>
    <mergeCell ref="APV14:AQB14"/>
    <mergeCell ref="AQC14:AQI14"/>
    <mergeCell ref="BEX14:BFD14"/>
    <mergeCell ref="BFE14:BFK14"/>
    <mergeCell ref="BFL14:BFR14"/>
    <mergeCell ref="BFS14:BFY14"/>
    <mergeCell ref="BFZ14:BGF14"/>
    <mergeCell ref="BGG14:BGM14"/>
    <mergeCell ref="BGN14:BGT14"/>
    <mergeCell ref="BGU14:BHA14"/>
    <mergeCell ref="BHB14:BHH14"/>
    <mergeCell ref="BCM14:BCS14"/>
    <mergeCell ref="BCT14:BCZ14"/>
    <mergeCell ref="BDA14:BDG14"/>
    <mergeCell ref="BDH14:BDN14"/>
    <mergeCell ref="BDO14:BDU14"/>
    <mergeCell ref="BDV14:BEB14"/>
    <mergeCell ref="BEC14:BEI14"/>
    <mergeCell ref="BEJ14:BEP14"/>
    <mergeCell ref="BEQ14:BEW14"/>
    <mergeCell ref="BAB14:BAH14"/>
    <mergeCell ref="BAI14:BAO14"/>
    <mergeCell ref="BAP14:BAV14"/>
    <mergeCell ref="BAW14:BBC14"/>
    <mergeCell ref="BBD14:BBJ14"/>
    <mergeCell ref="BBK14:BBQ14"/>
    <mergeCell ref="BBR14:BBX14"/>
    <mergeCell ref="BBY14:BCE14"/>
    <mergeCell ref="BCF14:BCL14"/>
    <mergeCell ref="AXQ14:AXW14"/>
    <mergeCell ref="AXX14:AYD14"/>
    <mergeCell ref="AYE14:AYK14"/>
    <mergeCell ref="AYL14:AYR14"/>
    <mergeCell ref="AYS14:AYY14"/>
    <mergeCell ref="AYZ14:AZF14"/>
    <mergeCell ref="AZG14:AZM14"/>
    <mergeCell ref="AZN14:AZT14"/>
    <mergeCell ref="AZU14:BAA14"/>
    <mergeCell ref="BOP14:BOV14"/>
    <mergeCell ref="BOW14:BPC14"/>
    <mergeCell ref="BPD14:BPJ14"/>
    <mergeCell ref="BPK14:BPQ14"/>
    <mergeCell ref="BPR14:BPX14"/>
    <mergeCell ref="BPY14:BQE14"/>
    <mergeCell ref="BQF14:BQL14"/>
    <mergeCell ref="BQM14:BQS14"/>
    <mergeCell ref="BQT14:BQZ14"/>
    <mergeCell ref="BME14:BMK14"/>
    <mergeCell ref="BML14:BMR14"/>
    <mergeCell ref="BMS14:BMY14"/>
    <mergeCell ref="BMZ14:BNF14"/>
    <mergeCell ref="BNG14:BNM14"/>
    <mergeCell ref="BNN14:BNT14"/>
    <mergeCell ref="BNU14:BOA14"/>
    <mergeCell ref="BOB14:BOH14"/>
    <mergeCell ref="BOI14:BOO14"/>
    <mergeCell ref="BJT14:BJZ14"/>
    <mergeCell ref="BKA14:BKG14"/>
    <mergeCell ref="BKH14:BKN14"/>
    <mergeCell ref="BKO14:BKU14"/>
    <mergeCell ref="BKV14:BLB14"/>
    <mergeCell ref="BLC14:BLI14"/>
    <mergeCell ref="BLJ14:BLP14"/>
    <mergeCell ref="BLQ14:BLW14"/>
    <mergeCell ref="BLX14:BMD14"/>
    <mergeCell ref="BHI14:BHO14"/>
    <mergeCell ref="BHP14:BHV14"/>
    <mergeCell ref="BHW14:BIC14"/>
    <mergeCell ref="BID14:BIJ14"/>
    <mergeCell ref="BIK14:BIQ14"/>
    <mergeCell ref="BIR14:BIX14"/>
    <mergeCell ref="BIY14:BJE14"/>
    <mergeCell ref="BJF14:BJL14"/>
    <mergeCell ref="BJM14:BJS14"/>
    <mergeCell ref="BYH14:BYN14"/>
    <mergeCell ref="BYO14:BYU14"/>
    <mergeCell ref="BYV14:BZB14"/>
    <mergeCell ref="BZC14:BZI14"/>
    <mergeCell ref="BZJ14:BZP14"/>
    <mergeCell ref="BZQ14:BZW14"/>
    <mergeCell ref="BZX14:CAD14"/>
    <mergeCell ref="CAE14:CAK14"/>
    <mergeCell ref="CAL14:CAR14"/>
    <mergeCell ref="BVW14:BWC14"/>
    <mergeCell ref="BWD14:BWJ14"/>
    <mergeCell ref="BWK14:BWQ14"/>
    <mergeCell ref="BWR14:BWX14"/>
    <mergeCell ref="BWY14:BXE14"/>
    <mergeCell ref="BXF14:BXL14"/>
    <mergeCell ref="BXM14:BXS14"/>
    <mergeCell ref="BXT14:BXZ14"/>
    <mergeCell ref="BYA14:BYG14"/>
    <mergeCell ref="BTL14:BTR14"/>
    <mergeCell ref="BTS14:BTY14"/>
    <mergeCell ref="BTZ14:BUF14"/>
    <mergeCell ref="BUG14:BUM14"/>
    <mergeCell ref="BUN14:BUT14"/>
    <mergeCell ref="BUU14:BVA14"/>
    <mergeCell ref="BVB14:BVH14"/>
    <mergeCell ref="BVI14:BVO14"/>
    <mergeCell ref="BVP14:BVV14"/>
    <mergeCell ref="BRA14:BRG14"/>
    <mergeCell ref="BRH14:BRN14"/>
    <mergeCell ref="BRO14:BRU14"/>
    <mergeCell ref="BRV14:BSB14"/>
    <mergeCell ref="BSC14:BSI14"/>
    <mergeCell ref="BSJ14:BSP14"/>
    <mergeCell ref="BSQ14:BSW14"/>
    <mergeCell ref="BSX14:BTD14"/>
    <mergeCell ref="BTE14:BTK14"/>
    <mergeCell ref="CHZ14:CIF14"/>
    <mergeCell ref="CIG14:CIM14"/>
    <mergeCell ref="CIN14:CIT14"/>
    <mergeCell ref="CIU14:CJA14"/>
    <mergeCell ref="CJB14:CJH14"/>
    <mergeCell ref="CJI14:CJO14"/>
    <mergeCell ref="CJP14:CJV14"/>
    <mergeCell ref="CJW14:CKC14"/>
    <mergeCell ref="CKD14:CKJ14"/>
    <mergeCell ref="CFO14:CFU14"/>
    <mergeCell ref="CFV14:CGB14"/>
    <mergeCell ref="CGC14:CGI14"/>
    <mergeCell ref="CGJ14:CGP14"/>
    <mergeCell ref="CGQ14:CGW14"/>
    <mergeCell ref="CGX14:CHD14"/>
    <mergeCell ref="CHE14:CHK14"/>
    <mergeCell ref="CHL14:CHR14"/>
    <mergeCell ref="CHS14:CHY14"/>
    <mergeCell ref="CDD14:CDJ14"/>
    <mergeCell ref="CDK14:CDQ14"/>
    <mergeCell ref="CDR14:CDX14"/>
    <mergeCell ref="CDY14:CEE14"/>
    <mergeCell ref="CEF14:CEL14"/>
    <mergeCell ref="CEM14:CES14"/>
    <mergeCell ref="CET14:CEZ14"/>
    <mergeCell ref="CFA14:CFG14"/>
    <mergeCell ref="CFH14:CFN14"/>
    <mergeCell ref="CAS14:CAY14"/>
    <mergeCell ref="CAZ14:CBF14"/>
    <mergeCell ref="CBG14:CBM14"/>
    <mergeCell ref="CBN14:CBT14"/>
    <mergeCell ref="CBU14:CCA14"/>
    <mergeCell ref="CCB14:CCH14"/>
    <mergeCell ref="CCI14:CCO14"/>
    <mergeCell ref="CCP14:CCV14"/>
    <mergeCell ref="CCW14:CDC14"/>
    <mergeCell ref="CRR14:CRX14"/>
    <mergeCell ref="CRY14:CSE14"/>
    <mergeCell ref="CSF14:CSL14"/>
    <mergeCell ref="CSM14:CSS14"/>
    <mergeCell ref="CST14:CSZ14"/>
    <mergeCell ref="CTA14:CTG14"/>
    <mergeCell ref="CTH14:CTN14"/>
    <mergeCell ref="CTO14:CTU14"/>
    <mergeCell ref="CTV14:CUB14"/>
    <mergeCell ref="CPG14:CPM14"/>
    <mergeCell ref="CPN14:CPT14"/>
    <mergeCell ref="CPU14:CQA14"/>
    <mergeCell ref="CQB14:CQH14"/>
    <mergeCell ref="CQI14:CQO14"/>
    <mergeCell ref="CQP14:CQV14"/>
    <mergeCell ref="CQW14:CRC14"/>
    <mergeCell ref="CRD14:CRJ14"/>
    <mergeCell ref="CRK14:CRQ14"/>
    <mergeCell ref="CMV14:CNB14"/>
    <mergeCell ref="CNC14:CNI14"/>
    <mergeCell ref="CNJ14:CNP14"/>
    <mergeCell ref="CNQ14:CNW14"/>
    <mergeCell ref="CNX14:COD14"/>
    <mergeCell ref="COE14:COK14"/>
    <mergeCell ref="COL14:COR14"/>
    <mergeCell ref="COS14:COY14"/>
    <mergeCell ref="COZ14:CPF14"/>
    <mergeCell ref="CKK14:CKQ14"/>
    <mergeCell ref="CKR14:CKX14"/>
    <mergeCell ref="CKY14:CLE14"/>
    <mergeCell ref="CLF14:CLL14"/>
    <mergeCell ref="CLM14:CLS14"/>
    <mergeCell ref="CLT14:CLZ14"/>
    <mergeCell ref="CMA14:CMG14"/>
    <mergeCell ref="CMH14:CMN14"/>
    <mergeCell ref="CMO14:CMU14"/>
    <mergeCell ref="DBJ14:DBP14"/>
    <mergeCell ref="DBQ14:DBW14"/>
    <mergeCell ref="DBX14:DCD14"/>
    <mergeCell ref="DCE14:DCK14"/>
    <mergeCell ref="DCL14:DCR14"/>
    <mergeCell ref="DCS14:DCY14"/>
    <mergeCell ref="DCZ14:DDF14"/>
    <mergeCell ref="DDG14:DDM14"/>
    <mergeCell ref="DDN14:DDT14"/>
    <mergeCell ref="CYY14:CZE14"/>
    <mergeCell ref="CZF14:CZL14"/>
    <mergeCell ref="CZM14:CZS14"/>
    <mergeCell ref="CZT14:CZZ14"/>
    <mergeCell ref="DAA14:DAG14"/>
    <mergeCell ref="DAH14:DAN14"/>
    <mergeCell ref="DAO14:DAU14"/>
    <mergeCell ref="DAV14:DBB14"/>
    <mergeCell ref="DBC14:DBI14"/>
    <mergeCell ref="CWN14:CWT14"/>
    <mergeCell ref="CWU14:CXA14"/>
    <mergeCell ref="CXB14:CXH14"/>
    <mergeCell ref="CXI14:CXO14"/>
    <mergeCell ref="CXP14:CXV14"/>
    <mergeCell ref="CXW14:CYC14"/>
    <mergeCell ref="CYD14:CYJ14"/>
    <mergeCell ref="CYK14:CYQ14"/>
    <mergeCell ref="CYR14:CYX14"/>
    <mergeCell ref="CUC14:CUI14"/>
    <mergeCell ref="CUJ14:CUP14"/>
    <mergeCell ref="CUQ14:CUW14"/>
    <mergeCell ref="CUX14:CVD14"/>
    <mergeCell ref="CVE14:CVK14"/>
    <mergeCell ref="CVL14:CVR14"/>
    <mergeCell ref="CVS14:CVY14"/>
    <mergeCell ref="CVZ14:CWF14"/>
    <mergeCell ref="CWG14:CWM14"/>
    <mergeCell ref="DLB14:DLH14"/>
    <mergeCell ref="DLI14:DLO14"/>
    <mergeCell ref="DLP14:DLV14"/>
    <mergeCell ref="DLW14:DMC14"/>
    <mergeCell ref="DMD14:DMJ14"/>
    <mergeCell ref="DMK14:DMQ14"/>
    <mergeCell ref="DMR14:DMX14"/>
    <mergeCell ref="DMY14:DNE14"/>
    <mergeCell ref="DNF14:DNL14"/>
    <mergeCell ref="DIQ14:DIW14"/>
    <mergeCell ref="DIX14:DJD14"/>
    <mergeCell ref="DJE14:DJK14"/>
    <mergeCell ref="DJL14:DJR14"/>
    <mergeCell ref="DJS14:DJY14"/>
    <mergeCell ref="DJZ14:DKF14"/>
    <mergeCell ref="DKG14:DKM14"/>
    <mergeCell ref="DKN14:DKT14"/>
    <mergeCell ref="DKU14:DLA14"/>
    <mergeCell ref="DGF14:DGL14"/>
    <mergeCell ref="DGM14:DGS14"/>
    <mergeCell ref="DGT14:DGZ14"/>
    <mergeCell ref="DHA14:DHG14"/>
    <mergeCell ref="DHH14:DHN14"/>
    <mergeCell ref="DHO14:DHU14"/>
    <mergeCell ref="DHV14:DIB14"/>
    <mergeCell ref="DIC14:DII14"/>
    <mergeCell ref="DIJ14:DIP14"/>
    <mergeCell ref="DDU14:DEA14"/>
    <mergeCell ref="DEB14:DEH14"/>
    <mergeCell ref="DEI14:DEO14"/>
    <mergeCell ref="DEP14:DEV14"/>
    <mergeCell ref="DEW14:DFC14"/>
    <mergeCell ref="DFD14:DFJ14"/>
    <mergeCell ref="DFK14:DFQ14"/>
    <mergeCell ref="DFR14:DFX14"/>
    <mergeCell ref="DFY14:DGE14"/>
    <mergeCell ref="DUT14:DUZ14"/>
    <mergeCell ref="DVA14:DVG14"/>
    <mergeCell ref="DVH14:DVN14"/>
    <mergeCell ref="DVO14:DVU14"/>
    <mergeCell ref="DVV14:DWB14"/>
    <mergeCell ref="DWC14:DWI14"/>
    <mergeCell ref="DWJ14:DWP14"/>
    <mergeCell ref="DWQ14:DWW14"/>
    <mergeCell ref="DWX14:DXD14"/>
    <mergeCell ref="DSI14:DSO14"/>
    <mergeCell ref="DSP14:DSV14"/>
    <mergeCell ref="DSW14:DTC14"/>
    <mergeCell ref="DTD14:DTJ14"/>
    <mergeCell ref="DTK14:DTQ14"/>
    <mergeCell ref="DTR14:DTX14"/>
    <mergeCell ref="DTY14:DUE14"/>
    <mergeCell ref="DUF14:DUL14"/>
    <mergeCell ref="DUM14:DUS14"/>
    <mergeCell ref="DPX14:DQD14"/>
    <mergeCell ref="DQE14:DQK14"/>
    <mergeCell ref="DQL14:DQR14"/>
    <mergeCell ref="DQS14:DQY14"/>
    <mergeCell ref="DQZ14:DRF14"/>
    <mergeCell ref="DRG14:DRM14"/>
    <mergeCell ref="DRN14:DRT14"/>
    <mergeCell ref="DRU14:DSA14"/>
    <mergeCell ref="DSB14:DSH14"/>
    <mergeCell ref="DNM14:DNS14"/>
    <mergeCell ref="DNT14:DNZ14"/>
    <mergeCell ref="DOA14:DOG14"/>
    <mergeCell ref="DOH14:DON14"/>
    <mergeCell ref="DOO14:DOU14"/>
    <mergeCell ref="DOV14:DPB14"/>
    <mergeCell ref="DPC14:DPI14"/>
    <mergeCell ref="DPJ14:DPP14"/>
    <mergeCell ref="DPQ14:DPW14"/>
    <mergeCell ref="EEL14:EER14"/>
    <mergeCell ref="EES14:EEY14"/>
    <mergeCell ref="EEZ14:EFF14"/>
    <mergeCell ref="EFG14:EFM14"/>
    <mergeCell ref="EFN14:EFT14"/>
    <mergeCell ref="EFU14:EGA14"/>
    <mergeCell ref="EGB14:EGH14"/>
    <mergeCell ref="EGI14:EGO14"/>
    <mergeCell ref="EGP14:EGV14"/>
    <mergeCell ref="ECA14:ECG14"/>
    <mergeCell ref="ECH14:ECN14"/>
    <mergeCell ref="ECO14:ECU14"/>
    <mergeCell ref="ECV14:EDB14"/>
    <mergeCell ref="EDC14:EDI14"/>
    <mergeCell ref="EDJ14:EDP14"/>
    <mergeCell ref="EDQ14:EDW14"/>
    <mergeCell ref="EDX14:EED14"/>
    <mergeCell ref="EEE14:EEK14"/>
    <mergeCell ref="DZP14:DZV14"/>
    <mergeCell ref="DZW14:EAC14"/>
    <mergeCell ref="EAD14:EAJ14"/>
    <mergeCell ref="EAK14:EAQ14"/>
    <mergeCell ref="EAR14:EAX14"/>
    <mergeCell ref="EAY14:EBE14"/>
    <mergeCell ref="EBF14:EBL14"/>
    <mergeCell ref="EBM14:EBS14"/>
    <mergeCell ref="EBT14:EBZ14"/>
    <mergeCell ref="DXE14:DXK14"/>
    <mergeCell ref="DXL14:DXR14"/>
    <mergeCell ref="DXS14:DXY14"/>
    <mergeCell ref="DXZ14:DYF14"/>
    <mergeCell ref="DYG14:DYM14"/>
    <mergeCell ref="DYN14:DYT14"/>
    <mergeCell ref="DYU14:DZA14"/>
    <mergeCell ref="DZB14:DZH14"/>
    <mergeCell ref="DZI14:DZO14"/>
    <mergeCell ref="EOD14:EOJ14"/>
    <mergeCell ref="EOK14:EOQ14"/>
    <mergeCell ref="EOR14:EOX14"/>
    <mergeCell ref="EOY14:EPE14"/>
    <mergeCell ref="EPF14:EPL14"/>
    <mergeCell ref="EPM14:EPS14"/>
    <mergeCell ref="EPT14:EPZ14"/>
    <mergeCell ref="EQA14:EQG14"/>
    <mergeCell ref="EQH14:EQN14"/>
    <mergeCell ref="ELS14:ELY14"/>
    <mergeCell ref="ELZ14:EMF14"/>
    <mergeCell ref="EMG14:EMM14"/>
    <mergeCell ref="EMN14:EMT14"/>
    <mergeCell ref="EMU14:ENA14"/>
    <mergeCell ref="ENB14:ENH14"/>
    <mergeCell ref="ENI14:ENO14"/>
    <mergeCell ref="ENP14:ENV14"/>
    <mergeCell ref="ENW14:EOC14"/>
    <mergeCell ref="EJH14:EJN14"/>
    <mergeCell ref="EJO14:EJU14"/>
    <mergeCell ref="EJV14:EKB14"/>
    <mergeCell ref="EKC14:EKI14"/>
    <mergeCell ref="EKJ14:EKP14"/>
    <mergeCell ref="EKQ14:EKW14"/>
    <mergeCell ref="EKX14:ELD14"/>
    <mergeCell ref="ELE14:ELK14"/>
    <mergeCell ref="ELL14:ELR14"/>
    <mergeCell ref="EGW14:EHC14"/>
    <mergeCell ref="EHD14:EHJ14"/>
    <mergeCell ref="EHK14:EHQ14"/>
    <mergeCell ref="EHR14:EHX14"/>
    <mergeCell ref="EHY14:EIE14"/>
    <mergeCell ref="EIF14:EIL14"/>
    <mergeCell ref="EIM14:EIS14"/>
    <mergeCell ref="EIT14:EIZ14"/>
    <mergeCell ref="EJA14:EJG14"/>
    <mergeCell ref="EXV14:EYB14"/>
    <mergeCell ref="EYC14:EYI14"/>
    <mergeCell ref="EYJ14:EYP14"/>
    <mergeCell ref="EYQ14:EYW14"/>
    <mergeCell ref="EYX14:EZD14"/>
    <mergeCell ref="EZE14:EZK14"/>
    <mergeCell ref="EZL14:EZR14"/>
    <mergeCell ref="EZS14:EZY14"/>
    <mergeCell ref="EZZ14:FAF14"/>
    <mergeCell ref="EVK14:EVQ14"/>
    <mergeCell ref="EVR14:EVX14"/>
    <mergeCell ref="EVY14:EWE14"/>
    <mergeCell ref="EWF14:EWL14"/>
    <mergeCell ref="EWM14:EWS14"/>
    <mergeCell ref="EWT14:EWZ14"/>
    <mergeCell ref="EXA14:EXG14"/>
    <mergeCell ref="EXH14:EXN14"/>
    <mergeCell ref="EXO14:EXU14"/>
    <mergeCell ref="ESZ14:ETF14"/>
    <mergeCell ref="ETG14:ETM14"/>
    <mergeCell ref="ETN14:ETT14"/>
    <mergeCell ref="ETU14:EUA14"/>
    <mergeCell ref="EUB14:EUH14"/>
    <mergeCell ref="EUI14:EUO14"/>
    <mergeCell ref="EUP14:EUV14"/>
    <mergeCell ref="EUW14:EVC14"/>
    <mergeCell ref="EVD14:EVJ14"/>
    <mergeCell ref="EQO14:EQU14"/>
    <mergeCell ref="EQV14:ERB14"/>
    <mergeCell ref="ERC14:ERI14"/>
    <mergeCell ref="ERJ14:ERP14"/>
    <mergeCell ref="ERQ14:ERW14"/>
    <mergeCell ref="ERX14:ESD14"/>
    <mergeCell ref="ESE14:ESK14"/>
    <mergeCell ref="ESL14:ESR14"/>
    <mergeCell ref="ESS14:ESY14"/>
    <mergeCell ref="FHN14:FHT14"/>
    <mergeCell ref="FHU14:FIA14"/>
    <mergeCell ref="FIB14:FIH14"/>
    <mergeCell ref="FII14:FIO14"/>
    <mergeCell ref="FIP14:FIV14"/>
    <mergeCell ref="FIW14:FJC14"/>
    <mergeCell ref="FJD14:FJJ14"/>
    <mergeCell ref="FJK14:FJQ14"/>
    <mergeCell ref="FJR14:FJX14"/>
    <mergeCell ref="FFC14:FFI14"/>
    <mergeCell ref="FFJ14:FFP14"/>
    <mergeCell ref="FFQ14:FFW14"/>
    <mergeCell ref="FFX14:FGD14"/>
    <mergeCell ref="FGE14:FGK14"/>
    <mergeCell ref="FGL14:FGR14"/>
    <mergeCell ref="FGS14:FGY14"/>
    <mergeCell ref="FGZ14:FHF14"/>
    <mergeCell ref="FHG14:FHM14"/>
    <mergeCell ref="FCR14:FCX14"/>
    <mergeCell ref="FCY14:FDE14"/>
    <mergeCell ref="FDF14:FDL14"/>
    <mergeCell ref="FDM14:FDS14"/>
    <mergeCell ref="FDT14:FDZ14"/>
    <mergeCell ref="FEA14:FEG14"/>
    <mergeCell ref="FEH14:FEN14"/>
    <mergeCell ref="FEO14:FEU14"/>
    <mergeCell ref="FEV14:FFB14"/>
    <mergeCell ref="FAG14:FAM14"/>
    <mergeCell ref="FAN14:FAT14"/>
    <mergeCell ref="FAU14:FBA14"/>
    <mergeCell ref="FBB14:FBH14"/>
    <mergeCell ref="FBI14:FBO14"/>
    <mergeCell ref="FBP14:FBV14"/>
    <mergeCell ref="FBW14:FCC14"/>
    <mergeCell ref="FCD14:FCJ14"/>
    <mergeCell ref="FCK14:FCQ14"/>
    <mergeCell ref="FRF14:FRL14"/>
    <mergeCell ref="FRM14:FRS14"/>
    <mergeCell ref="FRT14:FRZ14"/>
    <mergeCell ref="FSA14:FSG14"/>
    <mergeCell ref="FSH14:FSN14"/>
    <mergeCell ref="FSO14:FSU14"/>
    <mergeCell ref="FSV14:FTB14"/>
    <mergeCell ref="FTC14:FTI14"/>
    <mergeCell ref="FTJ14:FTP14"/>
    <mergeCell ref="FOU14:FPA14"/>
    <mergeCell ref="FPB14:FPH14"/>
    <mergeCell ref="FPI14:FPO14"/>
    <mergeCell ref="FPP14:FPV14"/>
    <mergeCell ref="FPW14:FQC14"/>
    <mergeCell ref="FQD14:FQJ14"/>
    <mergeCell ref="FQK14:FQQ14"/>
    <mergeCell ref="FQR14:FQX14"/>
    <mergeCell ref="FQY14:FRE14"/>
    <mergeCell ref="FMJ14:FMP14"/>
    <mergeCell ref="FMQ14:FMW14"/>
    <mergeCell ref="FMX14:FND14"/>
    <mergeCell ref="FNE14:FNK14"/>
    <mergeCell ref="FNL14:FNR14"/>
    <mergeCell ref="FNS14:FNY14"/>
    <mergeCell ref="FNZ14:FOF14"/>
    <mergeCell ref="FOG14:FOM14"/>
    <mergeCell ref="FON14:FOT14"/>
    <mergeCell ref="FJY14:FKE14"/>
    <mergeCell ref="FKF14:FKL14"/>
    <mergeCell ref="FKM14:FKS14"/>
    <mergeCell ref="FKT14:FKZ14"/>
    <mergeCell ref="FLA14:FLG14"/>
    <mergeCell ref="FLH14:FLN14"/>
    <mergeCell ref="FLO14:FLU14"/>
    <mergeCell ref="FLV14:FMB14"/>
    <mergeCell ref="FMC14:FMI14"/>
    <mergeCell ref="GAX14:GBD14"/>
    <mergeCell ref="GBE14:GBK14"/>
    <mergeCell ref="GBL14:GBR14"/>
    <mergeCell ref="GBS14:GBY14"/>
    <mergeCell ref="GBZ14:GCF14"/>
    <mergeCell ref="GCG14:GCM14"/>
    <mergeCell ref="GCN14:GCT14"/>
    <mergeCell ref="GCU14:GDA14"/>
    <mergeCell ref="GDB14:GDH14"/>
    <mergeCell ref="FYM14:FYS14"/>
    <mergeCell ref="FYT14:FYZ14"/>
    <mergeCell ref="FZA14:FZG14"/>
    <mergeCell ref="FZH14:FZN14"/>
    <mergeCell ref="FZO14:FZU14"/>
    <mergeCell ref="FZV14:GAB14"/>
    <mergeCell ref="GAC14:GAI14"/>
    <mergeCell ref="GAJ14:GAP14"/>
    <mergeCell ref="GAQ14:GAW14"/>
    <mergeCell ref="FWB14:FWH14"/>
    <mergeCell ref="FWI14:FWO14"/>
    <mergeCell ref="FWP14:FWV14"/>
    <mergeCell ref="FWW14:FXC14"/>
    <mergeCell ref="FXD14:FXJ14"/>
    <mergeCell ref="FXK14:FXQ14"/>
    <mergeCell ref="FXR14:FXX14"/>
    <mergeCell ref="FXY14:FYE14"/>
    <mergeCell ref="FYF14:FYL14"/>
    <mergeCell ref="FTQ14:FTW14"/>
    <mergeCell ref="FTX14:FUD14"/>
    <mergeCell ref="FUE14:FUK14"/>
    <mergeCell ref="FUL14:FUR14"/>
    <mergeCell ref="FUS14:FUY14"/>
    <mergeCell ref="FUZ14:FVF14"/>
    <mergeCell ref="FVG14:FVM14"/>
    <mergeCell ref="FVN14:FVT14"/>
    <mergeCell ref="FVU14:FWA14"/>
    <mergeCell ref="GKP14:GKV14"/>
    <mergeCell ref="GKW14:GLC14"/>
    <mergeCell ref="GLD14:GLJ14"/>
    <mergeCell ref="GLK14:GLQ14"/>
    <mergeCell ref="GLR14:GLX14"/>
    <mergeCell ref="GLY14:GME14"/>
    <mergeCell ref="GMF14:GML14"/>
    <mergeCell ref="GMM14:GMS14"/>
    <mergeCell ref="GMT14:GMZ14"/>
    <mergeCell ref="GIE14:GIK14"/>
    <mergeCell ref="GIL14:GIR14"/>
    <mergeCell ref="GIS14:GIY14"/>
    <mergeCell ref="GIZ14:GJF14"/>
    <mergeCell ref="GJG14:GJM14"/>
    <mergeCell ref="GJN14:GJT14"/>
    <mergeCell ref="GJU14:GKA14"/>
    <mergeCell ref="GKB14:GKH14"/>
    <mergeCell ref="GKI14:GKO14"/>
    <mergeCell ref="GFT14:GFZ14"/>
    <mergeCell ref="GGA14:GGG14"/>
    <mergeCell ref="GGH14:GGN14"/>
    <mergeCell ref="GGO14:GGU14"/>
    <mergeCell ref="GGV14:GHB14"/>
    <mergeCell ref="GHC14:GHI14"/>
    <mergeCell ref="GHJ14:GHP14"/>
    <mergeCell ref="GHQ14:GHW14"/>
    <mergeCell ref="GHX14:GID14"/>
    <mergeCell ref="GDI14:GDO14"/>
    <mergeCell ref="GDP14:GDV14"/>
    <mergeCell ref="GDW14:GEC14"/>
    <mergeCell ref="GED14:GEJ14"/>
    <mergeCell ref="GEK14:GEQ14"/>
    <mergeCell ref="GER14:GEX14"/>
    <mergeCell ref="GEY14:GFE14"/>
    <mergeCell ref="GFF14:GFL14"/>
    <mergeCell ref="GFM14:GFS14"/>
    <mergeCell ref="GUH14:GUN14"/>
    <mergeCell ref="GUO14:GUU14"/>
    <mergeCell ref="GUV14:GVB14"/>
    <mergeCell ref="GVC14:GVI14"/>
    <mergeCell ref="GVJ14:GVP14"/>
    <mergeCell ref="GVQ14:GVW14"/>
    <mergeCell ref="GVX14:GWD14"/>
    <mergeCell ref="GWE14:GWK14"/>
    <mergeCell ref="GWL14:GWR14"/>
    <mergeCell ref="GRW14:GSC14"/>
    <mergeCell ref="GSD14:GSJ14"/>
    <mergeCell ref="GSK14:GSQ14"/>
    <mergeCell ref="GSR14:GSX14"/>
    <mergeCell ref="GSY14:GTE14"/>
    <mergeCell ref="GTF14:GTL14"/>
    <mergeCell ref="GTM14:GTS14"/>
    <mergeCell ref="GTT14:GTZ14"/>
    <mergeCell ref="GUA14:GUG14"/>
    <mergeCell ref="GPL14:GPR14"/>
    <mergeCell ref="GPS14:GPY14"/>
    <mergeCell ref="GPZ14:GQF14"/>
    <mergeCell ref="GQG14:GQM14"/>
    <mergeCell ref="GQN14:GQT14"/>
    <mergeCell ref="GQU14:GRA14"/>
    <mergeCell ref="GRB14:GRH14"/>
    <mergeCell ref="GRI14:GRO14"/>
    <mergeCell ref="GRP14:GRV14"/>
    <mergeCell ref="GNA14:GNG14"/>
    <mergeCell ref="GNH14:GNN14"/>
    <mergeCell ref="GNO14:GNU14"/>
    <mergeCell ref="GNV14:GOB14"/>
    <mergeCell ref="GOC14:GOI14"/>
    <mergeCell ref="GOJ14:GOP14"/>
    <mergeCell ref="GOQ14:GOW14"/>
    <mergeCell ref="GOX14:GPD14"/>
    <mergeCell ref="GPE14:GPK14"/>
    <mergeCell ref="HDZ14:HEF14"/>
    <mergeCell ref="HEG14:HEM14"/>
    <mergeCell ref="HEN14:HET14"/>
    <mergeCell ref="HEU14:HFA14"/>
    <mergeCell ref="HFB14:HFH14"/>
    <mergeCell ref="HFI14:HFO14"/>
    <mergeCell ref="HFP14:HFV14"/>
    <mergeCell ref="HFW14:HGC14"/>
    <mergeCell ref="HGD14:HGJ14"/>
    <mergeCell ref="HBO14:HBU14"/>
    <mergeCell ref="HBV14:HCB14"/>
    <mergeCell ref="HCC14:HCI14"/>
    <mergeCell ref="HCJ14:HCP14"/>
    <mergeCell ref="HCQ14:HCW14"/>
    <mergeCell ref="HCX14:HDD14"/>
    <mergeCell ref="HDE14:HDK14"/>
    <mergeCell ref="HDL14:HDR14"/>
    <mergeCell ref="HDS14:HDY14"/>
    <mergeCell ref="GZD14:GZJ14"/>
    <mergeCell ref="GZK14:GZQ14"/>
    <mergeCell ref="GZR14:GZX14"/>
    <mergeCell ref="GZY14:HAE14"/>
    <mergeCell ref="HAF14:HAL14"/>
    <mergeCell ref="HAM14:HAS14"/>
    <mergeCell ref="HAT14:HAZ14"/>
    <mergeCell ref="HBA14:HBG14"/>
    <mergeCell ref="HBH14:HBN14"/>
    <mergeCell ref="GWS14:GWY14"/>
    <mergeCell ref="GWZ14:GXF14"/>
    <mergeCell ref="GXG14:GXM14"/>
    <mergeCell ref="GXN14:GXT14"/>
    <mergeCell ref="GXU14:GYA14"/>
    <mergeCell ref="GYB14:GYH14"/>
    <mergeCell ref="GYI14:GYO14"/>
    <mergeCell ref="GYP14:GYV14"/>
    <mergeCell ref="GYW14:GZC14"/>
    <mergeCell ref="HNR14:HNX14"/>
    <mergeCell ref="HNY14:HOE14"/>
    <mergeCell ref="HOF14:HOL14"/>
    <mergeCell ref="HOM14:HOS14"/>
    <mergeCell ref="HOT14:HOZ14"/>
    <mergeCell ref="HPA14:HPG14"/>
    <mergeCell ref="HPH14:HPN14"/>
    <mergeCell ref="HPO14:HPU14"/>
    <mergeCell ref="HPV14:HQB14"/>
    <mergeCell ref="HLG14:HLM14"/>
    <mergeCell ref="HLN14:HLT14"/>
    <mergeCell ref="HLU14:HMA14"/>
    <mergeCell ref="HMB14:HMH14"/>
    <mergeCell ref="HMI14:HMO14"/>
    <mergeCell ref="HMP14:HMV14"/>
    <mergeCell ref="HMW14:HNC14"/>
    <mergeCell ref="HND14:HNJ14"/>
    <mergeCell ref="HNK14:HNQ14"/>
    <mergeCell ref="HIV14:HJB14"/>
    <mergeCell ref="HJC14:HJI14"/>
    <mergeCell ref="HJJ14:HJP14"/>
    <mergeCell ref="HJQ14:HJW14"/>
    <mergeCell ref="HJX14:HKD14"/>
    <mergeCell ref="HKE14:HKK14"/>
    <mergeCell ref="HKL14:HKR14"/>
    <mergeCell ref="HKS14:HKY14"/>
    <mergeCell ref="HKZ14:HLF14"/>
    <mergeCell ref="HGK14:HGQ14"/>
    <mergeCell ref="HGR14:HGX14"/>
    <mergeCell ref="HGY14:HHE14"/>
    <mergeCell ref="HHF14:HHL14"/>
    <mergeCell ref="HHM14:HHS14"/>
    <mergeCell ref="HHT14:HHZ14"/>
    <mergeCell ref="HIA14:HIG14"/>
    <mergeCell ref="HIH14:HIN14"/>
    <mergeCell ref="HIO14:HIU14"/>
    <mergeCell ref="HXJ14:HXP14"/>
    <mergeCell ref="HXQ14:HXW14"/>
    <mergeCell ref="HXX14:HYD14"/>
    <mergeCell ref="HYE14:HYK14"/>
    <mergeCell ref="HYL14:HYR14"/>
    <mergeCell ref="HYS14:HYY14"/>
    <mergeCell ref="HYZ14:HZF14"/>
    <mergeCell ref="HZG14:HZM14"/>
    <mergeCell ref="HZN14:HZT14"/>
    <mergeCell ref="HUY14:HVE14"/>
    <mergeCell ref="HVF14:HVL14"/>
    <mergeCell ref="HVM14:HVS14"/>
    <mergeCell ref="HVT14:HVZ14"/>
    <mergeCell ref="HWA14:HWG14"/>
    <mergeCell ref="HWH14:HWN14"/>
    <mergeCell ref="HWO14:HWU14"/>
    <mergeCell ref="HWV14:HXB14"/>
    <mergeCell ref="HXC14:HXI14"/>
    <mergeCell ref="HSN14:HST14"/>
    <mergeCell ref="HSU14:HTA14"/>
    <mergeCell ref="HTB14:HTH14"/>
    <mergeCell ref="HTI14:HTO14"/>
    <mergeCell ref="HTP14:HTV14"/>
    <mergeCell ref="HTW14:HUC14"/>
    <mergeCell ref="HUD14:HUJ14"/>
    <mergeCell ref="HUK14:HUQ14"/>
    <mergeCell ref="HUR14:HUX14"/>
    <mergeCell ref="HQC14:HQI14"/>
    <mergeCell ref="HQJ14:HQP14"/>
    <mergeCell ref="HQQ14:HQW14"/>
    <mergeCell ref="HQX14:HRD14"/>
    <mergeCell ref="HRE14:HRK14"/>
    <mergeCell ref="HRL14:HRR14"/>
    <mergeCell ref="HRS14:HRY14"/>
    <mergeCell ref="HRZ14:HSF14"/>
    <mergeCell ref="HSG14:HSM14"/>
    <mergeCell ref="IHB14:IHH14"/>
    <mergeCell ref="IHI14:IHO14"/>
    <mergeCell ref="IHP14:IHV14"/>
    <mergeCell ref="IHW14:IIC14"/>
    <mergeCell ref="IID14:IIJ14"/>
    <mergeCell ref="IIK14:IIQ14"/>
    <mergeCell ref="IIR14:IIX14"/>
    <mergeCell ref="IIY14:IJE14"/>
    <mergeCell ref="IJF14:IJL14"/>
    <mergeCell ref="IEQ14:IEW14"/>
    <mergeCell ref="IEX14:IFD14"/>
    <mergeCell ref="IFE14:IFK14"/>
    <mergeCell ref="IFL14:IFR14"/>
    <mergeCell ref="IFS14:IFY14"/>
    <mergeCell ref="IFZ14:IGF14"/>
    <mergeCell ref="IGG14:IGM14"/>
    <mergeCell ref="IGN14:IGT14"/>
    <mergeCell ref="IGU14:IHA14"/>
    <mergeCell ref="ICF14:ICL14"/>
    <mergeCell ref="ICM14:ICS14"/>
    <mergeCell ref="ICT14:ICZ14"/>
    <mergeCell ref="IDA14:IDG14"/>
    <mergeCell ref="IDH14:IDN14"/>
    <mergeCell ref="IDO14:IDU14"/>
    <mergeCell ref="IDV14:IEB14"/>
    <mergeCell ref="IEC14:IEI14"/>
    <mergeCell ref="IEJ14:IEP14"/>
    <mergeCell ref="HZU14:IAA14"/>
    <mergeCell ref="IAB14:IAH14"/>
    <mergeCell ref="IAI14:IAO14"/>
    <mergeCell ref="IAP14:IAV14"/>
    <mergeCell ref="IAW14:IBC14"/>
    <mergeCell ref="IBD14:IBJ14"/>
    <mergeCell ref="IBK14:IBQ14"/>
    <mergeCell ref="IBR14:IBX14"/>
    <mergeCell ref="IBY14:ICE14"/>
    <mergeCell ref="IQT14:IQZ14"/>
    <mergeCell ref="IRA14:IRG14"/>
    <mergeCell ref="IRH14:IRN14"/>
    <mergeCell ref="IRO14:IRU14"/>
    <mergeCell ref="IRV14:ISB14"/>
    <mergeCell ref="ISC14:ISI14"/>
    <mergeCell ref="ISJ14:ISP14"/>
    <mergeCell ref="ISQ14:ISW14"/>
    <mergeCell ref="ISX14:ITD14"/>
    <mergeCell ref="IOI14:IOO14"/>
    <mergeCell ref="IOP14:IOV14"/>
    <mergeCell ref="IOW14:IPC14"/>
    <mergeCell ref="IPD14:IPJ14"/>
    <mergeCell ref="IPK14:IPQ14"/>
    <mergeCell ref="IPR14:IPX14"/>
    <mergeCell ref="IPY14:IQE14"/>
    <mergeCell ref="IQF14:IQL14"/>
    <mergeCell ref="IQM14:IQS14"/>
    <mergeCell ref="ILX14:IMD14"/>
    <mergeCell ref="IME14:IMK14"/>
    <mergeCell ref="IML14:IMR14"/>
    <mergeCell ref="IMS14:IMY14"/>
    <mergeCell ref="IMZ14:INF14"/>
    <mergeCell ref="ING14:INM14"/>
    <mergeCell ref="INN14:INT14"/>
    <mergeCell ref="INU14:IOA14"/>
    <mergeCell ref="IOB14:IOH14"/>
    <mergeCell ref="IJM14:IJS14"/>
    <mergeCell ref="IJT14:IJZ14"/>
    <mergeCell ref="IKA14:IKG14"/>
    <mergeCell ref="IKH14:IKN14"/>
    <mergeCell ref="IKO14:IKU14"/>
    <mergeCell ref="IKV14:ILB14"/>
    <mergeCell ref="ILC14:ILI14"/>
    <mergeCell ref="ILJ14:ILP14"/>
    <mergeCell ref="ILQ14:ILW14"/>
    <mergeCell ref="JAL14:JAR14"/>
    <mergeCell ref="JAS14:JAY14"/>
    <mergeCell ref="JAZ14:JBF14"/>
    <mergeCell ref="JBG14:JBM14"/>
    <mergeCell ref="JBN14:JBT14"/>
    <mergeCell ref="JBU14:JCA14"/>
    <mergeCell ref="JCB14:JCH14"/>
    <mergeCell ref="JCI14:JCO14"/>
    <mergeCell ref="JCP14:JCV14"/>
    <mergeCell ref="IYA14:IYG14"/>
    <mergeCell ref="IYH14:IYN14"/>
    <mergeCell ref="IYO14:IYU14"/>
    <mergeCell ref="IYV14:IZB14"/>
    <mergeCell ref="IZC14:IZI14"/>
    <mergeCell ref="IZJ14:IZP14"/>
    <mergeCell ref="IZQ14:IZW14"/>
    <mergeCell ref="IZX14:JAD14"/>
    <mergeCell ref="JAE14:JAK14"/>
    <mergeCell ref="IVP14:IVV14"/>
    <mergeCell ref="IVW14:IWC14"/>
    <mergeCell ref="IWD14:IWJ14"/>
    <mergeCell ref="IWK14:IWQ14"/>
    <mergeCell ref="IWR14:IWX14"/>
    <mergeCell ref="IWY14:IXE14"/>
    <mergeCell ref="IXF14:IXL14"/>
    <mergeCell ref="IXM14:IXS14"/>
    <mergeCell ref="IXT14:IXZ14"/>
    <mergeCell ref="ITE14:ITK14"/>
    <mergeCell ref="ITL14:ITR14"/>
    <mergeCell ref="ITS14:ITY14"/>
    <mergeCell ref="ITZ14:IUF14"/>
    <mergeCell ref="IUG14:IUM14"/>
    <mergeCell ref="IUN14:IUT14"/>
    <mergeCell ref="IUU14:IVA14"/>
    <mergeCell ref="IVB14:IVH14"/>
    <mergeCell ref="IVI14:IVO14"/>
    <mergeCell ref="JKD14:JKJ14"/>
    <mergeCell ref="JKK14:JKQ14"/>
    <mergeCell ref="JKR14:JKX14"/>
    <mergeCell ref="JKY14:JLE14"/>
    <mergeCell ref="JLF14:JLL14"/>
    <mergeCell ref="JLM14:JLS14"/>
    <mergeCell ref="JLT14:JLZ14"/>
    <mergeCell ref="JMA14:JMG14"/>
    <mergeCell ref="JMH14:JMN14"/>
    <mergeCell ref="JHS14:JHY14"/>
    <mergeCell ref="JHZ14:JIF14"/>
    <mergeCell ref="JIG14:JIM14"/>
    <mergeCell ref="JIN14:JIT14"/>
    <mergeCell ref="JIU14:JJA14"/>
    <mergeCell ref="JJB14:JJH14"/>
    <mergeCell ref="JJI14:JJO14"/>
    <mergeCell ref="JJP14:JJV14"/>
    <mergeCell ref="JJW14:JKC14"/>
    <mergeCell ref="JFH14:JFN14"/>
    <mergeCell ref="JFO14:JFU14"/>
    <mergeCell ref="JFV14:JGB14"/>
    <mergeCell ref="JGC14:JGI14"/>
    <mergeCell ref="JGJ14:JGP14"/>
    <mergeCell ref="JGQ14:JGW14"/>
    <mergeCell ref="JGX14:JHD14"/>
    <mergeCell ref="JHE14:JHK14"/>
    <mergeCell ref="JHL14:JHR14"/>
    <mergeCell ref="JCW14:JDC14"/>
    <mergeCell ref="JDD14:JDJ14"/>
    <mergeCell ref="JDK14:JDQ14"/>
    <mergeCell ref="JDR14:JDX14"/>
    <mergeCell ref="JDY14:JEE14"/>
    <mergeCell ref="JEF14:JEL14"/>
    <mergeCell ref="JEM14:JES14"/>
    <mergeCell ref="JET14:JEZ14"/>
    <mergeCell ref="JFA14:JFG14"/>
    <mergeCell ref="JTV14:JUB14"/>
    <mergeCell ref="JUC14:JUI14"/>
    <mergeCell ref="JUJ14:JUP14"/>
    <mergeCell ref="JUQ14:JUW14"/>
    <mergeCell ref="JUX14:JVD14"/>
    <mergeCell ref="JVE14:JVK14"/>
    <mergeCell ref="JVL14:JVR14"/>
    <mergeCell ref="JVS14:JVY14"/>
    <mergeCell ref="JVZ14:JWF14"/>
    <mergeCell ref="JRK14:JRQ14"/>
    <mergeCell ref="JRR14:JRX14"/>
    <mergeCell ref="JRY14:JSE14"/>
    <mergeCell ref="JSF14:JSL14"/>
    <mergeCell ref="JSM14:JSS14"/>
    <mergeCell ref="JST14:JSZ14"/>
    <mergeCell ref="JTA14:JTG14"/>
    <mergeCell ref="JTH14:JTN14"/>
    <mergeCell ref="JTO14:JTU14"/>
    <mergeCell ref="JOZ14:JPF14"/>
    <mergeCell ref="JPG14:JPM14"/>
    <mergeCell ref="JPN14:JPT14"/>
    <mergeCell ref="JPU14:JQA14"/>
    <mergeCell ref="JQB14:JQH14"/>
    <mergeCell ref="JQI14:JQO14"/>
    <mergeCell ref="JQP14:JQV14"/>
    <mergeCell ref="JQW14:JRC14"/>
    <mergeCell ref="JRD14:JRJ14"/>
    <mergeCell ref="JMO14:JMU14"/>
    <mergeCell ref="JMV14:JNB14"/>
    <mergeCell ref="JNC14:JNI14"/>
    <mergeCell ref="JNJ14:JNP14"/>
    <mergeCell ref="JNQ14:JNW14"/>
    <mergeCell ref="JNX14:JOD14"/>
    <mergeCell ref="JOE14:JOK14"/>
    <mergeCell ref="JOL14:JOR14"/>
    <mergeCell ref="JOS14:JOY14"/>
    <mergeCell ref="KDN14:KDT14"/>
    <mergeCell ref="KDU14:KEA14"/>
    <mergeCell ref="KEB14:KEH14"/>
    <mergeCell ref="KEI14:KEO14"/>
    <mergeCell ref="KEP14:KEV14"/>
    <mergeCell ref="KEW14:KFC14"/>
    <mergeCell ref="KFD14:KFJ14"/>
    <mergeCell ref="KFK14:KFQ14"/>
    <mergeCell ref="KFR14:KFX14"/>
    <mergeCell ref="KBC14:KBI14"/>
    <mergeCell ref="KBJ14:KBP14"/>
    <mergeCell ref="KBQ14:KBW14"/>
    <mergeCell ref="KBX14:KCD14"/>
    <mergeCell ref="KCE14:KCK14"/>
    <mergeCell ref="KCL14:KCR14"/>
    <mergeCell ref="KCS14:KCY14"/>
    <mergeCell ref="KCZ14:KDF14"/>
    <mergeCell ref="KDG14:KDM14"/>
    <mergeCell ref="JYR14:JYX14"/>
    <mergeCell ref="JYY14:JZE14"/>
    <mergeCell ref="JZF14:JZL14"/>
    <mergeCell ref="JZM14:JZS14"/>
    <mergeCell ref="JZT14:JZZ14"/>
    <mergeCell ref="KAA14:KAG14"/>
    <mergeCell ref="KAH14:KAN14"/>
    <mergeCell ref="KAO14:KAU14"/>
    <mergeCell ref="KAV14:KBB14"/>
    <mergeCell ref="JWG14:JWM14"/>
    <mergeCell ref="JWN14:JWT14"/>
    <mergeCell ref="JWU14:JXA14"/>
    <mergeCell ref="JXB14:JXH14"/>
    <mergeCell ref="JXI14:JXO14"/>
    <mergeCell ref="JXP14:JXV14"/>
    <mergeCell ref="JXW14:JYC14"/>
    <mergeCell ref="JYD14:JYJ14"/>
    <mergeCell ref="JYK14:JYQ14"/>
    <mergeCell ref="KNF14:KNL14"/>
    <mergeCell ref="KNM14:KNS14"/>
    <mergeCell ref="KNT14:KNZ14"/>
    <mergeCell ref="KOA14:KOG14"/>
    <mergeCell ref="KOH14:KON14"/>
    <mergeCell ref="KOO14:KOU14"/>
    <mergeCell ref="KOV14:KPB14"/>
    <mergeCell ref="KPC14:KPI14"/>
    <mergeCell ref="KPJ14:KPP14"/>
    <mergeCell ref="KKU14:KLA14"/>
    <mergeCell ref="KLB14:KLH14"/>
    <mergeCell ref="KLI14:KLO14"/>
    <mergeCell ref="KLP14:KLV14"/>
    <mergeCell ref="KLW14:KMC14"/>
    <mergeCell ref="KMD14:KMJ14"/>
    <mergeCell ref="KMK14:KMQ14"/>
    <mergeCell ref="KMR14:KMX14"/>
    <mergeCell ref="KMY14:KNE14"/>
    <mergeCell ref="KIJ14:KIP14"/>
    <mergeCell ref="KIQ14:KIW14"/>
    <mergeCell ref="KIX14:KJD14"/>
    <mergeCell ref="KJE14:KJK14"/>
    <mergeCell ref="KJL14:KJR14"/>
    <mergeCell ref="KJS14:KJY14"/>
    <mergeCell ref="KJZ14:KKF14"/>
    <mergeCell ref="KKG14:KKM14"/>
    <mergeCell ref="KKN14:KKT14"/>
    <mergeCell ref="KFY14:KGE14"/>
    <mergeCell ref="KGF14:KGL14"/>
    <mergeCell ref="KGM14:KGS14"/>
    <mergeCell ref="KGT14:KGZ14"/>
    <mergeCell ref="KHA14:KHG14"/>
    <mergeCell ref="KHH14:KHN14"/>
    <mergeCell ref="KHO14:KHU14"/>
    <mergeCell ref="KHV14:KIB14"/>
    <mergeCell ref="KIC14:KII14"/>
    <mergeCell ref="KWX14:KXD14"/>
    <mergeCell ref="KXE14:KXK14"/>
    <mergeCell ref="KXL14:KXR14"/>
    <mergeCell ref="KXS14:KXY14"/>
    <mergeCell ref="KXZ14:KYF14"/>
    <mergeCell ref="KYG14:KYM14"/>
    <mergeCell ref="KYN14:KYT14"/>
    <mergeCell ref="KYU14:KZA14"/>
    <mergeCell ref="KZB14:KZH14"/>
    <mergeCell ref="KUM14:KUS14"/>
    <mergeCell ref="KUT14:KUZ14"/>
    <mergeCell ref="KVA14:KVG14"/>
    <mergeCell ref="KVH14:KVN14"/>
    <mergeCell ref="KVO14:KVU14"/>
    <mergeCell ref="KVV14:KWB14"/>
    <mergeCell ref="KWC14:KWI14"/>
    <mergeCell ref="KWJ14:KWP14"/>
    <mergeCell ref="KWQ14:KWW14"/>
    <mergeCell ref="KSB14:KSH14"/>
    <mergeCell ref="KSI14:KSO14"/>
    <mergeCell ref="KSP14:KSV14"/>
    <mergeCell ref="KSW14:KTC14"/>
    <mergeCell ref="KTD14:KTJ14"/>
    <mergeCell ref="KTK14:KTQ14"/>
    <mergeCell ref="KTR14:KTX14"/>
    <mergeCell ref="KTY14:KUE14"/>
    <mergeCell ref="KUF14:KUL14"/>
    <mergeCell ref="KPQ14:KPW14"/>
    <mergeCell ref="KPX14:KQD14"/>
    <mergeCell ref="KQE14:KQK14"/>
    <mergeCell ref="KQL14:KQR14"/>
    <mergeCell ref="KQS14:KQY14"/>
    <mergeCell ref="KQZ14:KRF14"/>
    <mergeCell ref="KRG14:KRM14"/>
    <mergeCell ref="KRN14:KRT14"/>
    <mergeCell ref="KRU14:KSA14"/>
    <mergeCell ref="LGP14:LGV14"/>
    <mergeCell ref="LGW14:LHC14"/>
    <mergeCell ref="LHD14:LHJ14"/>
    <mergeCell ref="LHK14:LHQ14"/>
    <mergeCell ref="LHR14:LHX14"/>
    <mergeCell ref="LHY14:LIE14"/>
    <mergeCell ref="LIF14:LIL14"/>
    <mergeCell ref="LIM14:LIS14"/>
    <mergeCell ref="LIT14:LIZ14"/>
    <mergeCell ref="LEE14:LEK14"/>
    <mergeCell ref="LEL14:LER14"/>
    <mergeCell ref="LES14:LEY14"/>
    <mergeCell ref="LEZ14:LFF14"/>
    <mergeCell ref="LFG14:LFM14"/>
    <mergeCell ref="LFN14:LFT14"/>
    <mergeCell ref="LFU14:LGA14"/>
    <mergeCell ref="LGB14:LGH14"/>
    <mergeCell ref="LGI14:LGO14"/>
    <mergeCell ref="LBT14:LBZ14"/>
    <mergeCell ref="LCA14:LCG14"/>
    <mergeCell ref="LCH14:LCN14"/>
    <mergeCell ref="LCO14:LCU14"/>
    <mergeCell ref="LCV14:LDB14"/>
    <mergeCell ref="LDC14:LDI14"/>
    <mergeCell ref="LDJ14:LDP14"/>
    <mergeCell ref="LDQ14:LDW14"/>
    <mergeCell ref="LDX14:LED14"/>
    <mergeCell ref="KZI14:KZO14"/>
    <mergeCell ref="KZP14:KZV14"/>
    <mergeCell ref="KZW14:LAC14"/>
    <mergeCell ref="LAD14:LAJ14"/>
    <mergeCell ref="LAK14:LAQ14"/>
    <mergeCell ref="LAR14:LAX14"/>
    <mergeCell ref="LAY14:LBE14"/>
    <mergeCell ref="LBF14:LBL14"/>
    <mergeCell ref="LBM14:LBS14"/>
    <mergeCell ref="LQH14:LQN14"/>
    <mergeCell ref="LQO14:LQU14"/>
    <mergeCell ref="LQV14:LRB14"/>
    <mergeCell ref="LRC14:LRI14"/>
    <mergeCell ref="LRJ14:LRP14"/>
    <mergeCell ref="LRQ14:LRW14"/>
    <mergeCell ref="LRX14:LSD14"/>
    <mergeCell ref="LSE14:LSK14"/>
    <mergeCell ref="LSL14:LSR14"/>
    <mergeCell ref="LNW14:LOC14"/>
    <mergeCell ref="LOD14:LOJ14"/>
    <mergeCell ref="LOK14:LOQ14"/>
    <mergeCell ref="LOR14:LOX14"/>
    <mergeCell ref="LOY14:LPE14"/>
    <mergeCell ref="LPF14:LPL14"/>
    <mergeCell ref="LPM14:LPS14"/>
    <mergeCell ref="LPT14:LPZ14"/>
    <mergeCell ref="LQA14:LQG14"/>
    <mergeCell ref="LLL14:LLR14"/>
    <mergeCell ref="LLS14:LLY14"/>
    <mergeCell ref="LLZ14:LMF14"/>
    <mergeCell ref="LMG14:LMM14"/>
    <mergeCell ref="LMN14:LMT14"/>
    <mergeCell ref="LMU14:LNA14"/>
    <mergeCell ref="LNB14:LNH14"/>
    <mergeCell ref="LNI14:LNO14"/>
    <mergeCell ref="LNP14:LNV14"/>
    <mergeCell ref="LJA14:LJG14"/>
    <mergeCell ref="LJH14:LJN14"/>
    <mergeCell ref="LJO14:LJU14"/>
    <mergeCell ref="LJV14:LKB14"/>
    <mergeCell ref="LKC14:LKI14"/>
    <mergeCell ref="LKJ14:LKP14"/>
    <mergeCell ref="LKQ14:LKW14"/>
    <mergeCell ref="LKX14:LLD14"/>
    <mergeCell ref="LLE14:LLK14"/>
    <mergeCell ref="LZZ14:MAF14"/>
    <mergeCell ref="MAG14:MAM14"/>
    <mergeCell ref="MAN14:MAT14"/>
    <mergeCell ref="MAU14:MBA14"/>
    <mergeCell ref="MBB14:MBH14"/>
    <mergeCell ref="MBI14:MBO14"/>
    <mergeCell ref="MBP14:MBV14"/>
    <mergeCell ref="MBW14:MCC14"/>
    <mergeCell ref="MCD14:MCJ14"/>
    <mergeCell ref="LXO14:LXU14"/>
    <mergeCell ref="LXV14:LYB14"/>
    <mergeCell ref="LYC14:LYI14"/>
    <mergeCell ref="LYJ14:LYP14"/>
    <mergeCell ref="LYQ14:LYW14"/>
    <mergeCell ref="LYX14:LZD14"/>
    <mergeCell ref="LZE14:LZK14"/>
    <mergeCell ref="LZL14:LZR14"/>
    <mergeCell ref="LZS14:LZY14"/>
    <mergeCell ref="LVD14:LVJ14"/>
    <mergeCell ref="LVK14:LVQ14"/>
    <mergeCell ref="LVR14:LVX14"/>
    <mergeCell ref="LVY14:LWE14"/>
    <mergeCell ref="LWF14:LWL14"/>
    <mergeCell ref="LWM14:LWS14"/>
    <mergeCell ref="LWT14:LWZ14"/>
    <mergeCell ref="LXA14:LXG14"/>
    <mergeCell ref="LXH14:LXN14"/>
    <mergeCell ref="LSS14:LSY14"/>
    <mergeCell ref="LSZ14:LTF14"/>
    <mergeCell ref="LTG14:LTM14"/>
    <mergeCell ref="LTN14:LTT14"/>
    <mergeCell ref="LTU14:LUA14"/>
    <mergeCell ref="LUB14:LUH14"/>
    <mergeCell ref="LUI14:LUO14"/>
    <mergeCell ref="LUP14:LUV14"/>
    <mergeCell ref="LUW14:LVC14"/>
    <mergeCell ref="MJR14:MJX14"/>
    <mergeCell ref="MJY14:MKE14"/>
    <mergeCell ref="MKF14:MKL14"/>
    <mergeCell ref="MKM14:MKS14"/>
    <mergeCell ref="MKT14:MKZ14"/>
    <mergeCell ref="MLA14:MLG14"/>
    <mergeCell ref="MLH14:MLN14"/>
    <mergeCell ref="MLO14:MLU14"/>
    <mergeCell ref="MLV14:MMB14"/>
    <mergeCell ref="MHG14:MHM14"/>
    <mergeCell ref="MHN14:MHT14"/>
    <mergeCell ref="MHU14:MIA14"/>
    <mergeCell ref="MIB14:MIH14"/>
    <mergeCell ref="MII14:MIO14"/>
    <mergeCell ref="MIP14:MIV14"/>
    <mergeCell ref="MIW14:MJC14"/>
    <mergeCell ref="MJD14:MJJ14"/>
    <mergeCell ref="MJK14:MJQ14"/>
    <mergeCell ref="MEV14:MFB14"/>
    <mergeCell ref="MFC14:MFI14"/>
    <mergeCell ref="MFJ14:MFP14"/>
    <mergeCell ref="MFQ14:MFW14"/>
    <mergeCell ref="MFX14:MGD14"/>
    <mergeCell ref="MGE14:MGK14"/>
    <mergeCell ref="MGL14:MGR14"/>
    <mergeCell ref="MGS14:MGY14"/>
    <mergeCell ref="MGZ14:MHF14"/>
    <mergeCell ref="MCK14:MCQ14"/>
    <mergeCell ref="MCR14:MCX14"/>
    <mergeCell ref="MCY14:MDE14"/>
    <mergeCell ref="MDF14:MDL14"/>
    <mergeCell ref="MDM14:MDS14"/>
    <mergeCell ref="MDT14:MDZ14"/>
    <mergeCell ref="MEA14:MEG14"/>
    <mergeCell ref="MEH14:MEN14"/>
    <mergeCell ref="MEO14:MEU14"/>
    <mergeCell ref="MTJ14:MTP14"/>
    <mergeCell ref="MTQ14:MTW14"/>
    <mergeCell ref="MTX14:MUD14"/>
    <mergeCell ref="MUE14:MUK14"/>
    <mergeCell ref="MUL14:MUR14"/>
    <mergeCell ref="MUS14:MUY14"/>
    <mergeCell ref="MUZ14:MVF14"/>
    <mergeCell ref="MVG14:MVM14"/>
    <mergeCell ref="MVN14:MVT14"/>
    <mergeCell ref="MQY14:MRE14"/>
    <mergeCell ref="MRF14:MRL14"/>
    <mergeCell ref="MRM14:MRS14"/>
    <mergeCell ref="MRT14:MRZ14"/>
    <mergeCell ref="MSA14:MSG14"/>
    <mergeCell ref="MSH14:MSN14"/>
    <mergeCell ref="MSO14:MSU14"/>
    <mergeCell ref="MSV14:MTB14"/>
    <mergeCell ref="MTC14:MTI14"/>
    <mergeCell ref="MON14:MOT14"/>
    <mergeCell ref="MOU14:MPA14"/>
    <mergeCell ref="MPB14:MPH14"/>
    <mergeCell ref="MPI14:MPO14"/>
    <mergeCell ref="MPP14:MPV14"/>
    <mergeCell ref="MPW14:MQC14"/>
    <mergeCell ref="MQD14:MQJ14"/>
    <mergeCell ref="MQK14:MQQ14"/>
    <mergeCell ref="MQR14:MQX14"/>
    <mergeCell ref="MMC14:MMI14"/>
    <mergeCell ref="MMJ14:MMP14"/>
    <mergeCell ref="MMQ14:MMW14"/>
    <mergeCell ref="MMX14:MND14"/>
    <mergeCell ref="MNE14:MNK14"/>
    <mergeCell ref="MNL14:MNR14"/>
    <mergeCell ref="MNS14:MNY14"/>
    <mergeCell ref="MNZ14:MOF14"/>
    <mergeCell ref="MOG14:MOM14"/>
    <mergeCell ref="NDB14:NDH14"/>
    <mergeCell ref="NDI14:NDO14"/>
    <mergeCell ref="NDP14:NDV14"/>
    <mergeCell ref="NDW14:NEC14"/>
    <mergeCell ref="NED14:NEJ14"/>
    <mergeCell ref="NEK14:NEQ14"/>
    <mergeCell ref="NER14:NEX14"/>
    <mergeCell ref="NEY14:NFE14"/>
    <mergeCell ref="NFF14:NFL14"/>
    <mergeCell ref="NAQ14:NAW14"/>
    <mergeCell ref="NAX14:NBD14"/>
    <mergeCell ref="NBE14:NBK14"/>
    <mergeCell ref="NBL14:NBR14"/>
    <mergeCell ref="NBS14:NBY14"/>
    <mergeCell ref="NBZ14:NCF14"/>
    <mergeCell ref="NCG14:NCM14"/>
    <mergeCell ref="NCN14:NCT14"/>
    <mergeCell ref="NCU14:NDA14"/>
    <mergeCell ref="MYF14:MYL14"/>
    <mergeCell ref="MYM14:MYS14"/>
    <mergeCell ref="MYT14:MYZ14"/>
    <mergeCell ref="MZA14:MZG14"/>
    <mergeCell ref="MZH14:MZN14"/>
    <mergeCell ref="MZO14:MZU14"/>
    <mergeCell ref="MZV14:NAB14"/>
    <mergeCell ref="NAC14:NAI14"/>
    <mergeCell ref="NAJ14:NAP14"/>
    <mergeCell ref="MVU14:MWA14"/>
    <mergeCell ref="MWB14:MWH14"/>
    <mergeCell ref="MWI14:MWO14"/>
    <mergeCell ref="MWP14:MWV14"/>
    <mergeCell ref="MWW14:MXC14"/>
    <mergeCell ref="MXD14:MXJ14"/>
    <mergeCell ref="MXK14:MXQ14"/>
    <mergeCell ref="MXR14:MXX14"/>
    <mergeCell ref="MXY14:MYE14"/>
    <mergeCell ref="NMT14:NMZ14"/>
    <mergeCell ref="NNA14:NNG14"/>
    <mergeCell ref="NNH14:NNN14"/>
    <mergeCell ref="NNO14:NNU14"/>
    <mergeCell ref="NNV14:NOB14"/>
    <mergeCell ref="NOC14:NOI14"/>
    <mergeCell ref="NOJ14:NOP14"/>
    <mergeCell ref="NOQ14:NOW14"/>
    <mergeCell ref="NOX14:NPD14"/>
    <mergeCell ref="NKI14:NKO14"/>
    <mergeCell ref="NKP14:NKV14"/>
    <mergeCell ref="NKW14:NLC14"/>
    <mergeCell ref="NLD14:NLJ14"/>
    <mergeCell ref="NLK14:NLQ14"/>
    <mergeCell ref="NLR14:NLX14"/>
    <mergeCell ref="NLY14:NME14"/>
    <mergeCell ref="NMF14:NML14"/>
    <mergeCell ref="NMM14:NMS14"/>
    <mergeCell ref="NHX14:NID14"/>
    <mergeCell ref="NIE14:NIK14"/>
    <mergeCell ref="NIL14:NIR14"/>
    <mergeCell ref="NIS14:NIY14"/>
    <mergeCell ref="NIZ14:NJF14"/>
    <mergeCell ref="NJG14:NJM14"/>
    <mergeCell ref="NJN14:NJT14"/>
    <mergeCell ref="NJU14:NKA14"/>
    <mergeCell ref="NKB14:NKH14"/>
    <mergeCell ref="NFM14:NFS14"/>
    <mergeCell ref="NFT14:NFZ14"/>
    <mergeCell ref="NGA14:NGG14"/>
    <mergeCell ref="NGH14:NGN14"/>
    <mergeCell ref="NGO14:NGU14"/>
    <mergeCell ref="NGV14:NHB14"/>
    <mergeCell ref="NHC14:NHI14"/>
    <mergeCell ref="NHJ14:NHP14"/>
    <mergeCell ref="NHQ14:NHW14"/>
    <mergeCell ref="NWL14:NWR14"/>
    <mergeCell ref="NWS14:NWY14"/>
    <mergeCell ref="NWZ14:NXF14"/>
    <mergeCell ref="NXG14:NXM14"/>
    <mergeCell ref="NXN14:NXT14"/>
    <mergeCell ref="NXU14:NYA14"/>
    <mergeCell ref="NYB14:NYH14"/>
    <mergeCell ref="NYI14:NYO14"/>
    <mergeCell ref="NYP14:NYV14"/>
    <mergeCell ref="NUA14:NUG14"/>
    <mergeCell ref="NUH14:NUN14"/>
    <mergeCell ref="NUO14:NUU14"/>
    <mergeCell ref="NUV14:NVB14"/>
    <mergeCell ref="NVC14:NVI14"/>
    <mergeCell ref="NVJ14:NVP14"/>
    <mergeCell ref="NVQ14:NVW14"/>
    <mergeCell ref="NVX14:NWD14"/>
    <mergeCell ref="NWE14:NWK14"/>
    <mergeCell ref="NRP14:NRV14"/>
    <mergeCell ref="NRW14:NSC14"/>
    <mergeCell ref="NSD14:NSJ14"/>
    <mergeCell ref="NSK14:NSQ14"/>
    <mergeCell ref="NSR14:NSX14"/>
    <mergeCell ref="NSY14:NTE14"/>
    <mergeCell ref="NTF14:NTL14"/>
    <mergeCell ref="NTM14:NTS14"/>
    <mergeCell ref="NTT14:NTZ14"/>
    <mergeCell ref="NPE14:NPK14"/>
    <mergeCell ref="NPL14:NPR14"/>
    <mergeCell ref="NPS14:NPY14"/>
    <mergeCell ref="NPZ14:NQF14"/>
    <mergeCell ref="NQG14:NQM14"/>
    <mergeCell ref="NQN14:NQT14"/>
    <mergeCell ref="NQU14:NRA14"/>
    <mergeCell ref="NRB14:NRH14"/>
    <mergeCell ref="NRI14:NRO14"/>
    <mergeCell ref="OGD14:OGJ14"/>
    <mergeCell ref="OGK14:OGQ14"/>
    <mergeCell ref="OGR14:OGX14"/>
    <mergeCell ref="OGY14:OHE14"/>
    <mergeCell ref="OHF14:OHL14"/>
    <mergeCell ref="OHM14:OHS14"/>
    <mergeCell ref="OHT14:OHZ14"/>
    <mergeCell ref="OIA14:OIG14"/>
    <mergeCell ref="OIH14:OIN14"/>
    <mergeCell ref="ODS14:ODY14"/>
    <mergeCell ref="ODZ14:OEF14"/>
    <mergeCell ref="OEG14:OEM14"/>
    <mergeCell ref="OEN14:OET14"/>
    <mergeCell ref="OEU14:OFA14"/>
    <mergeCell ref="OFB14:OFH14"/>
    <mergeCell ref="OFI14:OFO14"/>
    <mergeCell ref="OFP14:OFV14"/>
    <mergeCell ref="OFW14:OGC14"/>
    <mergeCell ref="OBH14:OBN14"/>
    <mergeCell ref="OBO14:OBU14"/>
    <mergeCell ref="OBV14:OCB14"/>
    <mergeCell ref="OCC14:OCI14"/>
    <mergeCell ref="OCJ14:OCP14"/>
    <mergeCell ref="OCQ14:OCW14"/>
    <mergeCell ref="OCX14:ODD14"/>
    <mergeCell ref="ODE14:ODK14"/>
    <mergeCell ref="ODL14:ODR14"/>
    <mergeCell ref="NYW14:NZC14"/>
    <mergeCell ref="NZD14:NZJ14"/>
    <mergeCell ref="NZK14:NZQ14"/>
    <mergeCell ref="NZR14:NZX14"/>
    <mergeCell ref="NZY14:OAE14"/>
    <mergeCell ref="OAF14:OAL14"/>
    <mergeCell ref="OAM14:OAS14"/>
    <mergeCell ref="OAT14:OAZ14"/>
    <mergeCell ref="OBA14:OBG14"/>
    <mergeCell ref="OPV14:OQB14"/>
    <mergeCell ref="OQC14:OQI14"/>
    <mergeCell ref="OQJ14:OQP14"/>
    <mergeCell ref="OQQ14:OQW14"/>
    <mergeCell ref="OQX14:ORD14"/>
    <mergeCell ref="ORE14:ORK14"/>
    <mergeCell ref="ORL14:ORR14"/>
    <mergeCell ref="ORS14:ORY14"/>
    <mergeCell ref="ORZ14:OSF14"/>
    <mergeCell ref="ONK14:ONQ14"/>
    <mergeCell ref="ONR14:ONX14"/>
    <mergeCell ref="ONY14:OOE14"/>
    <mergeCell ref="OOF14:OOL14"/>
    <mergeCell ref="OOM14:OOS14"/>
    <mergeCell ref="OOT14:OOZ14"/>
    <mergeCell ref="OPA14:OPG14"/>
    <mergeCell ref="OPH14:OPN14"/>
    <mergeCell ref="OPO14:OPU14"/>
    <mergeCell ref="OKZ14:OLF14"/>
    <mergeCell ref="OLG14:OLM14"/>
    <mergeCell ref="OLN14:OLT14"/>
    <mergeCell ref="OLU14:OMA14"/>
    <mergeCell ref="OMB14:OMH14"/>
    <mergeCell ref="OMI14:OMO14"/>
    <mergeCell ref="OMP14:OMV14"/>
    <mergeCell ref="OMW14:ONC14"/>
    <mergeCell ref="OND14:ONJ14"/>
    <mergeCell ref="OIO14:OIU14"/>
    <mergeCell ref="OIV14:OJB14"/>
    <mergeCell ref="OJC14:OJI14"/>
    <mergeCell ref="OJJ14:OJP14"/>
    <mergeCell ref="OJQ14:OJW14"/>
    <mergeCell ref="OJX14:OKD14"/>
    <mergeCell ref="OKE14:OKK14"/>
    <mergeCell ref="OKL14:OKR14"/>
    <mergeCell ref="OKS14:OKY14"/>
    <mergeCell ref="OZN14:OZT14"/>
    <mergeCell ref="OZU14:PAA14"/>
    <mergeCell ref="PAB14:PAH14"/>
    <mergeCell ref="PAI14:PAO14"/>
    <mergeCell ref="PAP14:PAV14"/>
    <mergeCell ref="PAW14:PBC14"/>
    <mergeCell ref="PBD14:PBJ14"/>
    <mergeCell ref="PBK14:PBQ14"/>
    <mergeCell ref="PBR14:PBX14"/>
    <mergeCell ref="OXC14:OXI14"/>
    <mergeCell ref="OXJ14:OXP14"/>
    <mergeCell ref="OXQ14:OXW14"/>
    <mergeCell ref="OXX14:OYD14"/>
    <mergeCell ref="OYE14:OYK14"/>
    <mergeCell ref="OYL14:OYR14"/>
    <mergeCell ref="OYS14:OYY14"/>
    <mergeCell ref="OYZ14:OZF14"/>
    <mergeCell ref="OZG14:OZM14"/>
    <mergeCell ref="OUR14:OUX14"/>
    <mergeCell ref="OUY14:OVE14"/>
    <mergeCell ref="OVF14:OVL14"/>
    <mergeCell ref="OVM14:OVS14"/>
    <mergeCell ref="OVT14:OVZ14"/>
    <mergeCell ref="OWA14:OWG14"/>
    <mergeCell ref="OWH14:OWN14"/>
    <mergeCell ref="OWO14:OWU14"/>
    <mergeCell ref="OWV14:OXB14"/>
    <mergeCell ref="OSG14:OSM14"/>
    <mergeCell ref="OSN14:OST14"/>
    <mergeCell ref="OSU14:OTA14"/>
    <mergeCell ref="OTB14:OTH14"/>
    <mergeCell ref="OTI14:OTO14"/>
    <mergeCell ref="OTP14:OTV14"/>
    <mergeCell ref="OTW14:OUC14"/>
    <mergeCell ref="OUD14:OUJ14"/>
    <mergeCell ref="OUK14:OUQ14"/>
    <mergeCell ref="PJF14:PJL14"/>
    <mergeCell ref="PJM14:PJS14"/>
    <mergeCell ref="PJT14:PJZ14"/>
    <mergeCell ref="PKA14:PKG14"/>
    <mergeCell ref="PKH14:PKN14"/>
    <mergeCell ref="PKO14:PKU14"/>
    <mergeCell ref="PKV14:PLB14"/>
    <mergeCell ref="PLC14:PLI14"/>
    <mergeCell ref="PLJ14:PLP14"/>
    <mergeCell ref="PGU14:PHA14"/>
    <mergeCell ref="PHB14:PHH14"/>
    <mergeCell ref="PHI14:PHO14"/>
    <mergeCell ref="PHP14:PHV14"/>
    <mergeCell ref="PHW14:PIC14"/>
    <mergeCell ref="PID14:PIJ14"/>
    <mergeCell ref="PIK14:PIQ14"/>
    <mergeCell ref="PIR14:PIX14"/>
    <mergeCell ref="PIY14:PJE14"/>
    <mergeCell ref="PEJ14:PEP14"/>
    <mergeCell ref="PEQ14:PEW14"/>
    <mergeCell ref="PEX14:PFD14"/>
    <mergeCell ref="PFE14:PFK14"/>
    <mergeCell ref="PFL14:PFR14"/>
    <mergeCell ref="PFS14:PFY14"/>
    <mergeCell ref="PFZ14:PGF14"/>
    <mergeCell ref="PGG14:PGM14"/>
    <mergeCell ref="PGN14:PGT14"/>
    <mergeCell ref="PBY14:PCE14"/>
    <mergeCell ref="PCF14:PCL14"/>
    <mergeCell ref="PCM14:PCS14"/>
    <mergeCell ref="PCT14:PCZ14"/>
    <mergeCell ref="PDA14:PDG14"/>
    <mergeCell ref="PDH14:PDN14"/>
    <mergeCell ref="PDO14:PDU14"/>
    <mergeCell ref="PDV14:PEB14"/>
    <mergeCell ref="PEC14:PEI14"/>
    <mergeCell ref="PSX14:PTD14"/>
    <mergeCell ref="PTE14:PTK14"/>
    <mergeCell ref="PTL14:PTR14"/>
    <mergeCell ref="PTS14:PTY14"/>
    <mergeCell ref="PTZ14:PUF14"/>
    <mergeCell ref="PUG14:PUM14"/>
    <mergeCell ref="PUN14:PUT14"/>
    <mergeCell ref="PUU14:PVA14"/>
    <mergeCell ref="PVB14:PVH14"/>
    <mergeCell ref="PQM14:PQS14"/>
    <mergeCell ref="PQT14:PQZ14"/>
    <mergeCell ref="PRA14:PRG14"/>
    <mergeCell ref="PRH14:PRN14"/>
    <mergeCell ref="PRO14:PRU14"/>
    <mergeCell ref="PRV14:PSB14"/>
    <mergeCell ref="PSC14:PSI14"/>
    <mergeCell ref="PSJ14:PSP14"/>
    <mergeCell ref="PSQ14:PSW14"/>
    <mergeCell ref="POB14:POH14"/>
    <mergeCell ref="POI14:POO14"/>
    <mergeCell ref="POP14:POV14"/>
    <mergeCell ref="POW14:PPC14"/>
    <mergeCell ref="PPD14:PPJ14"/>
    <mergeCell ref="PPK14:PPQ14"/>
    <mergeCell ref="PPR14:PPX14"/>
    <mergeCell ref="PPY14:PQE14"/>
    <mergeCell ref="PQF14:PQL14"/>
    <mergeCell ref="PLQ14:PLW14"/>
    <mergeCell ref="PLX14:PMD14"/>
    <mergeCell ref="PME14:PMK14"/>
    <mergeCell ref="PML14:PMR14"/>
    <mergeCell ref="PMS14:PMY14"/>
    <mergeCell ref="PMZ14:PNF14"/>
    <mergeCell ref="PNG14:PNM14"/>
    <mergeCell ref="PNN14:PNT14"/>
    <mergeCell ref="PNU14:POA14"/>
    <mergeCell ref="QCP14:QCV14"/>
    <mergeCell ref="QCW14:QDC14"/>
    <mergeCell ref="QDD14:QDJ14"/>
    <mergeCell ref="QDK14:QDQ14"/>
    <mergeCell ref="QDR14:QDX14"/>
    <mergeCell ref="QDY14:QEE14"/>
    <mergeCell ref="QEF14:QEL14"/>
    <mergeCell ref="QEM14:QES14"/>
    <mergeCell ref="QET14:QEZ14"/>
    <mergeCell ref="QAE14:QAK14"/>
    <mergeCell ref="QAL14:QAR14"/>
    <mergeCell ref="QAS14:QAY14"/>
    <mergeCell ref="QAZ14:QBF14"/>
    <mergeCell ref="QBG14:QBM14"/>
    <mergeCell ref="QBN14:QBT14"/>
    <mergeCell ref="QBU14:QCA14"/>
    <mergeCell ref="QCB14:QCH14"/>
    <mergeCell ref="QCI14:QCO14"/>
    <mergeCell ref="PXT14:PXZ14"/>
    <mergeCell ref="PYA14:PYG14"/>
    <mergeCell ref="PYH14:PYN14"/>
    <mergeCell ref="PYO14:PYU14"/>
    <mergeCell ref="PYV14:PZB14"/>
    <mergeCell ref="PZC14:PZI14"/>
    <mergeCell ref="PZJ14:PZP14"/>
    <mergeCell ref="PZQ14:PZW14"/>
    <mergeCell ref="PZX14:QAD14"/>
    <mergeCell ref="PVI14:PVO14"/>
    <mergeCell ref="PVP14:PVV14"/>
    <mergeCell ref="PVW14:PWC14"/>
    <mergeCell ref="PWD14:PWJ14"/>
    <mergeCell ref="PWK14:PWQ14"/>
    <mergeCell ref="PWR14:PWX14"/>
    <mergeCell ref="PWY14:PXE14"/>
    <mergeCell ref="PXF14:PXL14"/>
    <mergeCell ref="PXM14:PXS14"/>
    <mergeCell ref="QMH14:QMN14"/>
    <mergeCell ref="QMO14:QMU14"/>
    <mergeCell ref="QMV14:QNB14"/>
    <mergeCell ref="QNC14:QNI14"/>
    <mergeCell ref="QNJ14:QNP14"/>
    <mergeCell ref="QNQ14:QNW14"/>
    <mergeCell ref="QNX14:QOD14"/>
    <mergeCell ref="QOE14:QOK14"/>
    <mergeCell ref="QOL14:QOR14"/>
    <mergeCell ref="QJW14:QKC14"/>
    <mergeCell ref="QKD14:QKJ14"/>
    <mergeCell ref="QKK14:QKQ14"/>
    <mergeCell ref="QKR14:QKX14"/>
    <mergeCell ref="QKY14:QLE14"/>
    <mergeCell ref="QLF14:QLL14"/>
    <mergeCell ref="QLM14:QLS14"/>
    <mergeCell ref="QLT14:QLZ14"/>
    <mergeCell ref="QMA14:QMG14"/>
    <mergeCell ref="QHL14:QHR14"/>
    <mergeCell ref="QHS14:QHY14"/>
    <mergeCell ref="QHZ14:QIF14"/>
    <mergeCell ref="QIG14:QIM14"/>
    <mergeCell ref="QIN14:QIT14"/>
    <mergeCell ref="QIU14:QJA14"/>
    <mergeCell ref="QJB14:QJH14"/>
    <mergeCell ref="QJI14:QJO14"/>
    <mergeCell ref="QJP14:QJV14"/>
    <mergeCell ref="QFA14:QFG14"/>
    <mergeCell ref="QFH14:QFN14"/>
    <mergeCell ref="QFO14:QFU14"/>
    <mergeCell ref="QFV14:QGB14"/>
    <mergeCell ref="QGC14:QGI14"/>
    <mergeCell ref="QGJ14:QGP14"/>
    <mergeCell ref="QGQ14:QGW14"/>
    <mergeCell ref="QGX14:QHD14"/>
    <mergeCell ref="QHE14:QHK14"/>
    <mergeCell ref="QVZ14:QWF14"/>
    <mergeCell ref="QWG14:QWM14"/>
    <mergeCell ref="QWN14:QWT14"/>
    <mergeCell ref="QWU14:QXA14"/>
    <mergeCell ref="QXB14:QXH14"/>
    <mergeCell ref="QXI14:QXO14"/>
    <mergeCell ref="QXP14:QXV14"/>
    <mergeCell ref="QXW14:QYC14"/>
    <mergeCell ref="QYD14:QYJ14"/>
    <mergeCell ref="QTO14:QTU14"/>
    <mergeCell ref="QTV14:QUB14"/>
    <mergeCell ref="QUC14:QUI14"/>
    <mergeCell ref="QUJ14:QUP14"/>
    <mergeCell ref="QUQ14:QUW14"/>
    <mergeCell ref="QUX14:QVD14"/>
    <mergeCell ref="QVE14:QVK14"/>
    <mergeCell ref="QVL14:QVR14"/>
    <mergeCell ref="QVS14:QVY14"/>
    <mergeCell ref="QRD14:QRJ14"/>
    <mergeCell ref="QRK14:QRQ14"/>
    <mergeCell ref="QRR14:QRX14"/>
    <mergeCell ref="QRY14:QSE14"/>
    <mergeCell ref="QSF14:QSL14"/>
    <mergeCell ref="QSM14:QSS14"/>
    <mergeCell ref="QST14:QSZ14"/>
    <mergeCell ref="QTA14:QTG14"/>
    <mergeCell ref="QTH14:QTN14"/>
    <mergeCell ref="QOS14:QOY14"/>
    <mergeCell ref="QOZ14:QPF14"/>
    <mergeCell ref="QPG14:QPM14"/>
    <mergeCell ref="QPN14:QPT14"/>
    <mergeCell ref="QPU14:QQA14"/>
    <mergeCell ref="QQB14:QQH14"/>
    <mergeCell ref="QQI14:QQO14"/>
    <mergeCell ref="QQP14:QQV14"/>
    <mergeCell ref="QQW14:QRC14"/>
    <mergeCell ref="RFR14:RFX14"/>
    <mergeCell ref="RFY14:RGE14"/>
    <mergeCell ref="RGF14:RGL14"/>
    <mergeCell ref="RGM14:RGS14"/>
    <mergeCell ref="RGT14:RGZ14"/>
    <mergeCell ref="RHA14:RHG14"/>
    <mergeCell ref="RHH14:RHN14"/>
    <mergeCell ref="RHO14:RHU14"/>
    <mergeCell ref="RHV14:RIB14"/>
    <mergeCell ref="RDG14:RDM14"/>
    <mergeCell ref="RDN14:RDT14"/>
    <mergeCell ref="RDU14:REA14"/>
    <mergeCell ref="REB14:REH14"/>
    <mergeCell ref="REI14:REO14"/>
    <mergeCell ref="REP14:REV14"/>
    <mergeCell ref="REW14:RFC14"/>
    <mergeCell ref="RFD14:RFJ14"/>
    <mergeCell ref="RFK14:RFQ14"/>
    <mergeCell ref="RAV14:RBB14"/>
    <mergeCell ref="RBC14:RBI14"/>
    <mergeCell ref="RBJ14:RBP14"/>
    <mergeCell ref="RBQ14:RBW14"/>
    <mergeCell ref="RBX14:RCD14"/>
    <mergeCell ref="RCE14:RCK14"/>
    <mergeCell ref="RCL14:RCR14"/>
    <mergeCell ref="RCS14:RCY14"/>
    <mergeCell ref="RCZ14:RDF14"/>
    <mergeCell ref="QYK14:QYQ14"/>
    <mergeCell ref="QYR14:QYX14"/>
    <mergeCell ref="QYY14:QZE14"/>
    <mergeCell ref="QZF14:QZL14"/>
    <mergeCell ref="QZM14:QZS14"/>
    <mergeCell ref="QZT14:QZZ14"/>
    <mergeCell ref="RAA14:RAG14"/>
    <mergeCell ref="RAH14:RAN14"/>
    <mergeCell ref="RAO14:RAU14"/>
    <mergeCell ref="RPJ14:RPP14"/>
    <mergeCell ref="RPQ14:RPW14"/>
    <mergeCell ref="RPX14:RQD14"/>
    <mergeCell ref="RQE14:RQK14"/>
    <mergeCell ref="RQL14:RQR14"/>
    <mergeCell ref="RQS14:RQY14"/>
    <mergeCell ref="RQZ14:RRF14"/>
    <mergeCell ref="RRG14:RRM14"/>
    <mergeCell ref="RRN14:RRT14"/>
    <mergeCell ref="RMY14:RNE14"/>
    <mergeCell ref="RNF14:RNL14"/>
    <mergeCell ref="RNM14:RNS14"/>
    <mergeCell ref="RNT14:RNZ14"/>
    <mergeCell ref="ROA14:ROG14"/>
    <mergeCell ref="ROH14:RON14"/>
    <mergeCell ref="ROO14:ROU14"/>
    <mergeCell ref="ROV14:RPB14"/>
    <mergeCell ref="RPC14:RPI14"/>
    <mergeCell ref="RKN14:RKT14"/>
    <mergeCell ref="RKU14:RLA14"/>
    <mergeCell ref="RLB14:RLH14"/>
    <mergeCell ref="RLI14:RLO14"/>
    <mergeCell ref="RLP14:RLV14"/>
    <mergeCell ref="RLW14:RMC14"/>
    <mergeCell ref="RMD14:RMJ14"/>
    <mergeCell ref="RMK14:RMQ14"/>
    <mergeCell ref="RMR14:RMX14"/>
    <mergeCell ref="RIC14:RII14"/>
    <mergeCell ref="RIJ14:RIP14"/>
    <mergeCell ref="RIQ14:RIW14"/>
    <mergeCell ref="RIX14:RJD14"/>
    <mergeCell ref="RJE14:RJK14"/>
    <mergeCell ref="RJL14:RJR14"/>
    <mergeCell ref="RJS14:RJY14"/>
    <mergeCell ref="RJZ14:RKF14"/>
    <mergeCell ref="RKG14:RKM14"/>
    <mergeCell ref="RZB14:RZH14"/>
    <mergeCell ref="RZI14:RZO14"/>
    <mergeCell ref="RZP14:RZV14"/>
    <mergeCell ref="RZW14:SAC14"/>
    <mergeCell ref="SAD14:SAJ14"/>
    <mergeCell ref="SAK14:SAQ14"/>
    <mergeCell ref="SAR14:SAX14"/>
    <mergeCell ref="SAY14:SBE14"/>
    <mergeCell ref="SBF14:SBL14"/>
    <mergeCell ref="RWQ14:RWW14"/>
    <mergeCell ref="RWX14:RXD14"/>
    <mergeCell ref="RXE14:RXK14"/>
    <mergeCell ref="RXL14:RXR14"/>
    <mergeCell ref="RXS14:RXY14"/>
    <mergeCell ref="RXZ14:RYF14"/>
    <mergeCell ref="RYG14:RYM14"/>
    <mergeCell ref="RYN14:RYT14"/>
    <mergeCell ref="RYU14:RZA14"/>
    <mergeCell ref="RUF14:RUL14"/>
    <mergeCell ref="RUM14:RUS14"/>
    <mergeCell ref="RUT14:RUZ14"/>
    <mergeCell ref="RVA14:RVG14"/>
    <mergeCell ref="RVH14:RVN14"/>
    <mergeCell ref="RVO14:RVU14"/>
    <mergeCell ref="RVV14:RWB14"/>
    <mergeCell ref="RWC14:RWI14"/>
    <mergeCell ref="RWJ14:RWP14"/>
    <mergeCell ref="RRU14:RSA14"/>
    <mergeCell ref="RSB14:RSH14"/>
    <mergeCell ref="RSI14:RSO14"/>
    <mergeCell ref="RSP14:RSV14"/>
    <mergeCell ref="RSW14:RTC14"/>
    <mergeCell ref="RTD14:RTJ14"/>
    <mergeCell ref="RTK14:RTQ14"/>
    <mergeCell ref="RTR14:RTX14"/>
    <mergeCell ref="RTY14:RUE14"/>
    <mergeCell ref="SIT14:SIZ14"/>
    <mergeCell ref="SJA14:SJG14"/>
    <mergeCell ref="SJH14:SJN14"/>
    <mergeCell ref="SJO14:SJU14"/>
    <mergeCell ref="SJV14:SKB14"/>
    <mergeCell ref="SKC14:SKI14"/>
    <mergeCell ref="SKJ14:SKP14"/>
    <mergeCell ref="SKQ14:SKW14"/>
    <mergeCell ref="SKX14:SLD14"/>
    <mergeCell ref="SGI14:SGO14"/>
    <mergeCell ref="SGP14:SGV14"/>
    <mergeCell ref="SGW14:SHC14"/>
    <mergeCell ref="SHD14:SHJ14"/>
    <mergeCell ref="SHK14:SHQ14"/>
    <mergeCell ref="SHR14:SHX14"/>
    <mergeCell ref="SHY14:SIE14"/>
    <mergeCell ref="SIF14:SIL14"/>
    <mergeCell ref="SIM14:SIS14"/>
    <mergeCell ref="SDX14:SED14"/>
    <mergeCell ref="SEE14:SEK14"/>
    <mergeCell ref="SEL14:SER14"/>
    <mergeCell ref="SES14:SEY14"/>
    <mergeCell ref="SEZ14:SFF14"/>
    <mergeCell ref="SFG14:SFM14"/>
    <mergeCell ref="SFN14:SFT14"/>
    <mergeCell ref="SFU14:SGA14"/>
    <mergeCell ref="SGB14:SGH14"/>
    <mergeCell ref="SBM14:SBS14"/>
    <mergeCell ref="SBT14:SBZ14"/>
    <mergeCell ref="SCA14:SCG14"/>
    <mergeCell ref="SCH14:SCN14"/>
    <mergeCell ref="SCO14:SCU14"/>
    <mergeCell ref="SCV14:SDB14"/>
    <mergeCell ref="SDC14:SDI14"/>
    <mergeCell ref="SDJ14:SDP14"/>
    <mergeCell ref="SDQ14:SDW14"/>
    <mergeCell ref="SSL14:SSR14"/>
    <mergeCell ref="SSS14:SSY14"/>
    <mergeCell ref="SSZ14:STF14"/>
    <mergeCell ref="STG14:STM14"/>
    <mergeCell ref="STN14:STT14"/>
    <mergeCell ref="STU14:SUA14"/>
    <mergeCell ref="SUB14:SUH14"/>
    <mergeCell ref="SUI14:SUO14"/>
    <mergeCell ref="SUP14:SUV14"/>
    <mergeCell ref="SQA14:SQG14"/>
    <mergeCell ref="SQH14:SQN14"/>
    <mergeCell ref="SQO14:SQU14"/>
    <mergeCell ref="SQV14:SRB14"/>
    <mergeCell ref="SRC14:SRI14"/>
    <mergeCell ref="SRJ14:SRP14"/>
    <mergeCell ref="SRQ14:SRW14"/>
    <mergeCell ref="SRX14:SSD14"/>
    <mergeCell ref="SSE14:SSK14"/>
    <mergeCell ref="SNP14:SNV14"/>
    <mergeCell ref="SNW14:SOC14"/>
    <mergeCell ref="SOD14:SOJ14"/>
    <mergeCell ref="SOK14:SOQ14"/>
    <mergeCell ref="SOR14:SOX14"/>
    <mergeCell ref="SOY14:SPE14"/>
    <mergeCell ref="SPF14:SPL14"/>
    <mergeCell ref="SPM14:SPS14"/>
    <mergeCell ref="SPT14:SPZ14"/>
    <mergeCell ref="SLE14:SLK14"/>
    <mergeCell ref="SLL14:SLR14"/>
    <mergeCell ref="SLS14:SLY14"/>
    <mergeCell ref="SLZ14:SMF14"/>
    <mergeCell ref="SMG14:SMM14"/>
    <mergeCell ref="SMN14:SMT14"/>
    <mergeCell ref="SMU14:SNA14"/>
    <mergeCell ref="SNB14:SNH14"/>
    <mergeCell ref="SNI14:SNO14"/>
    <mergeCell ref="TCD14:TCJ14"/>
    <mergeCell ref="TCK14:TCQ14"/>
    <mergeCell ref="TCR14:TCX14"/>
    <mergeCell ref="TCY14:TDE14"/>
    <mergeCell ref="TDF14:TDL14"/>
    <mergeCell ref="TDM14:TDS14"/>
    <mergeCell ref="TDT14:TDZ14"/>
    <mergeCell ref="TEA14:TEG14"/>
    <mergeCell ref="TEH14:TEN14"/>
    <mergeCell ref="SZS14:SZY14"/>
    <mergeCell ref="SZZ14:TAF14"/>
    <mergeCell ref="TAG14:TAM14"/>
    <mergeCell ref="TAN14:TAT14"/>
    <mergeCell ref="TAU14:TBA14"/>
    <mergeCell ref="TBB14:TBH14"/>
    <mergeCell ref="TBI14:TBO14"/>
    <mergeCell ref="TBP14:TBV14"/>
    <mergeCell ref="TBW14:TCC14"/>
    <mergeCell ref="SXH14:SXN14"/>
    <mergeCell ref="SXO14:SXU14"/>
    <mergeCell ref="SXV14:SYB14"/>
    <mergeCell ref="SYC14:SYI14"/>
    <mergeCell ref="SYJ14:SYP14"/>
    <mergeCell ref="SYQ14:SYW14"/>
    <mergeCell ref="SYX14:SZD14"/>
    <mergeCell ref="SZE14:SZK14"/>
    <mergeCell ref="SZL14:SZR14"/>
    <mergeCell ref="SUW14:SVC14"/>
    <mergeCell ref="SVD14:SVJ14"/>
    <mergeCell ref="SVK14:SVQ14"/>
    <mergeCell ref="SVR14:SVX14"/>
    <mergeCell ref="SVY14:SWE14"/>
    <mergeCell ref="SWF14:SWL14"/>
    <mergeCell ref="SWM14:SWS14"/>
    <mergeCell ref="SWT14:SWZ14"/>
    <mergeCell ref="SXA14:SXG14"/>
    <mergeCell ref="TLV14:TMB14"/>
    <mergeCell ref="TMC14:TMI14"/>
    <mergeCell ref="TMJ14:TMP14"/>
    <mergeCell ref="TMQ14:TMW14"/>
    <mergeCell ref="TMX14:TND14"/>
    <mergeCell ref="TNE14:TNK14"/>
    <mergeCell ref="TNL14:TNR14"/>
    <mergeCell ref="TNS14:TNY14"/>
    <mergeCell ref="TNZ14:TOF14"/>
    <mergeCell ref="TJK14:TJQ14"/>
    <mergeCell ref="TJR14:TJX14"/>
    <mergeCell ref="TJY14:TKE14"/>
    <mergeCell ref="TKF14:TKL14"/>
    <mergeCell ref="TKM14:TKS14"/>
    <mergeCell ref="TKT14:TKZ14"/>
    <mergeCell ref="TLA14:TLG14"/>
    <mergeCell ref="TLH14:TLN14"/>
    <mergeCell ref="TLO14:TLU14"/>
    <mergeCell ref="TGZ14:THF14"/>
    <mergeCell ref="THG14:THM14"/>
    <mergeCell ref="THN14:THT14"/>
    <mergeCell ref="THU14:TIA14"/>
    <mergeCell ref="TIB14:TIH14"/>
    <mergeCell ref="TII14:TIO14"/>
    <mergeCell ref="TIP14:TIV14"/>
    <mergeCell ref="TIW14:TJC14"/>
    <mergeCell ref="TJD14:TJJ14"/>
    <mergeCell ref="TEO14:TEU14"/>
    <mergeCell ref="TEV14:TFB14"/>
    <mergeCell ref="TFC14:TFI14"/>
    <mergeCell ref="TFJ14:TFP14"/>
    <mergeCell ref="TFQ14:TFW14"/>
    <mergeCell ref="TFX14:TGD14"/>
    <mergeCell ref="TGE14:TGK14"/>
    <mergeCell ref="TGL14:TGR14"/>
    <mergeCell ref="TGS14:TGY14"/>
    <mergeCell ref="TVN14:TVT14"/>
    <mergeCell ref="TVU14:TWA14"/>
    <mergeCell ref="TWB14:TWH14"/>
    <mergeCell ref="TWI14:TWO14"/>
    <mergeCell ref="TWP14:TWV14"/>
    <mergeCell ref="TWW14:TXC14"/>
    <mergeCell ref="TXD14:TXJ14"/>
    <mergeCell ref="TXK14:TXQ14"/>
    <mergeCell ref="TXR14:TXX14"/>
    <mergeCell ref="TTC14:TTI14"/>
    <mergeCell ref="TTJ14:TTP14"/>
    <mergeCell ref="TTQ14:TTW14"/>
    <mergeCell ref="TTX14:TUD14"/>
    <mergeCell ref="TUE14:TUK14"/>
    <mergeCell ref="TUL14:TUR14"/>
    <mergeCell ref="TUS14:TUY14"/>
    <mergeCell ref="TUZ14:TVF14"/>
    <mergeCell ref="TVG14:TVM14"/>
    <mergeCell ref="TQR14:TQX14"/>
    <mergeCell ref="TQY14:TRE14"/>
    <mergeCell ref="TRF14:TRL14"/>
    <mergeCell ref="TRM14:TRS14"/>
    <mergeCell ref="TRT14:TRZ14"/>
    <mergeCell ref="TSA14:TSG14"/>
    <mergeCell ref="TSH14:TSN14"/>
    <mergeCell ref="TSO14:TSU14"/>
    <mergeCell ref="TSV14:TTB14"/>
    <mergeCell ref="TOG14:TOM14"/>
    <mergeCell ref="TON14:TOT14"/>
    <mergeCell ref="TOU14:TPA14"/>
    <mergeCell ref="TPB14:TPH14"/>
    <mergeCell ref="TPI14:TPO14"/>
    <mergeCell ref="TPP14:TPV14"/>
    <mergeCell ref="TPW14:TQC14"/>
    <mergeCell ref="TQD14:TQJ14"/>
    <mergeCell ref="TQK14:TQQ14"/>
    <mergeCell ref="UFF14:UFL14"/>
    <mergeCell ref="UFM14:UFS14"/>
    <mergeCell ref="UFT14:UFZ14"/>
    <mergeCell ref="UGA14:UGG14"/>
    <mergeCell ref="UGH14:UGN14"/>
    <mergeCell ref="UGO14:UGU14"/>
    <mergeCell ref="UGV14:UHB14"/>
    <mergeCell ref="UHC14:UHI14"/>
    <mergeCell ref="UHJ14:UHP14"/>
    <mergeCell ref="UCU14:UDA14"/>
    <mergeCell ref="UDB14:UDH14"/>
    <mergeCell ref="UDI14:UDO14"/>
    <mergeCell ref="UDP14:UDV14"/>
    <mergeCell ref="UDW14:UEC14"/>
    <mergeCell ref="UED14:UEJ14"/>
    <mergeCell ref="UEK14:UEQ14"/>
    <mergeCell ref="UER14:UEX14"/>
    <mergeCell ref="UEY14:UFE14"/>
    <mergeCell ref="UAJ14:UAP14"/>
    <mergeCell ref="UAQ14:UAW14"/>
    <mergeCell ref="UAX14:UBD14"/>
    <mergeCell ref="UBE14:UBK14"/>
    <mergeCell ref="UBL14:UBR14"/>
    <mergeCell ref="UBS14:UBY14"/>
    <mergeCell ref="UBZ14:UCF14"/>
    <mergeCell ref="UCG14:UCM14"/>
    <mergeCell ref="UCN14:UCT14"/>
    <mergeCell ref="TXY14:TYE14"/>
    <mergeCell ref="TYF14:TYL14"/>
    <mergeCell ref="TYM14:TYS14"/>
    <mergeCell ref="TYT14:TYZ14"/>
    <mergeCell ref="TZA14:TZG14"/>
    <mergeCell ref="TZH14:TZN14"/>
    <mergeCell ref="TZO14:TZU14"/>
    <mergeCell ref="TZV14:UAB14"/>
    <mergeCell ref="UAC14:UAI14"/>
    <mergeCell ref="UOX14:UPD14"/>
    <mergeCell ref="UPE14:UPK14"/>
    <mergeCell ref="UPL14:UPR14"/>
    <mergeCell ref="UPS14:UPY14"/>
    <mergeCell ref="UPZ14:UQF14"/>
    <mergeCell ref="UQG14:UQM14"/>
    <mergeCell ref="UQN14:UQT14"/>
    <mergeCell ref="UQU14:URA14"/>
    <mergeCell ref="URB14:URH14"/>
    <mergeCell ref="UMM14:UMS14"/>
    <mergeCell ref="UMT14:UMZ14"/>
    <mergeCell ref="UNA14:UNG14"/>
    <mergeCell ref="UNH14:UNN14"/>
    <mergeCell ref="UNO14:UNU14"/>
    <mergeCell ref="UNV14:UOB14"/>
    <mergeCell ref="UOC14:UOI14"/>
    <mergeCell ref="UOJ14:UOP14"/>
    <mergeCell ref="UOQ14:UOW14"/>
    <mergeCell ref="UKB14:UKH14"/>
    <mergeCell ref="UKI14:UKO14"/>
    <mergeCell ref="UKP14:UKV14"/>
    <mergeCell ref="UKW14:ULC14"/>
    <mergeCell ref="ULD14:ULJ14"/>
    <mergeCell ref="ULK14:ULQ14"/>
    <mergeCell ref="ULR14:ULX14"/>
    <mergeCell ref="ULY14:UME14"/>
    <mergeCell ref="UMF14:UML14"/>
    <mergeCell ref="UHQ14:UHW14"/>
    <mergeCell ref="UHX14:UID14"/>
    <mergeCell ref="UIE14:UIK14"/>
    <mergeCell ref="UIL14:UIR14"/>
    <mergeCell ref="UIS14:UIY14"/>
    <mergeCell ref="UIZ14:UJF14"/>
    <mergeCell ref="UJG14:UJM14"/>
    <mergeCell ref="UJN14:UJT14"/>
    <mergeCell ref="UJU14:UKA14"/>
    <mergeCell ref="UYP14:UYV14"/>
    <mergeCell ref="UYW14:UZC14"/>
    <mergeCell ref="UZD14:UZJ14"/>
    <mergeCell ref="UZK14:UZQ14"/>
    <mergeCell ref="UZR14:UZX14"/>
    <mergeCell ref="UZY14:VAE14"/>
    <mergeCell ref="VAF14:VAL14"/>
    <mergeCell ref="VAM14:VAS14"/>
    <mergeCell ref="VAT14:VAZ14"/>
    <mergeCell ref="UWE14:UWK14"/>
    <mergeCell ref="UWL14:UWR14"/>
    <mergeCell ref="UWS14:UWY14"/>
    <mergeCell ref="UWZ14:UXF14"/>
    <mergeCell ref="UXG14:UXM14"/>
    <mergeCell ref="UXN14:UXT14"/>
    <mergeCell ref="UXU14:UYA14"/>
    <mergeCell ref="UYB14:UYH14"/>
    <mergeCell ref="UYI14:UYO14"/>
    <mergeCell ref="UTT14:UTZ14"/>
    <mergeCell ref="UUA14:UUG14"/>
    <mergeCell ref="UUH14:UUN14"/>
    <mergeCell ref="UUO14:UUU14"/>
    <mergeCell ref="UUV14:UVB14"/>
    <mergeCell ref="UVC14:UVI14"/>
    <mergeCell ref="UVJ14:UVP14"/>
    <mergeCell ref="UVQ14:UVW14"/>
    <mergeCell ref="UVX14:UWD14"/>
    <mergeCell ref="URI14:URO14"/>
    <mergeCell ref="URP14:URV14"/>
    <mergeCell ref="URW14:USC14"/>
    <mergeCell ref="USD14:USJ14"/>
    <mergeCell ref="USK14:USQ14"/>
    <mergeCell ref="USR14:USX14"/>
    <mergeCell ref="USY14:UTE14"/>
    <mergeCell ref="UTF14:UTL14"/>
    <mergeCell ref="UTM14:UTS14"/>
    <mergeCell ref="VIH14:VIN14"/>
    <mergeCell ref="VIO14:VIU14"/>
    <mergeCell ref="VIV14:VJB14"/>
    <mergeCell ref="VJC14:VJI14"/>
    <mergeCell ref="VJJ14:VJP14"/>
    <mergeCell ref="VJQ14:VJW14"/>
    <mergeCell ref="VJX14:VKD14"/>
    <mergeCell ref="VKE14:VKK14"/>
    <mergeCell ref="VKL14:VKR14"/>
    <mergeCell ref="VFW14:VGC14"/>
    <mergeCell ref="VGD14:VGJ14"/>
    <mergeCell ref="VGK14:VGQ14"/>
    <mergeCell ref="VGR14:VGX14"/>
    <mergeCell ref="VGY14:VHE14"/>
    <mergeCell ref="VHF14:VHL14"/>
    <mergeCell ref="VHM14:VHS14"/>
    <mergeCell ref="VHT14:VHZ14"/>
    <mergeCell ref="VIA14:VIG14"/>
    <mergeCell ref="VDL14:VDR14"/>
    <mergeCell ref="VDS14:VDY14"/>
    <mergeCell ref="VDZ14:VEF14"/>
    <mergeCell ref="VEG14:VEM14"/>
    <mergeCell ref="VEN14:VET14"/>
    <mergeCell ref="VEU14:VFA14"/>
    <mergeCell ref="VFB14:VFH14"/>
    <mergeCell ref="VFI14:VFO14"/>
    <mergeCell ref="VFP14:VFV14"/>
    <mergeCell ref="VBA14:VBG14"/>
    <mergeCell ref="VBH14:VBN14"/>
    <mergeCell ref="VBO14:VBU14"/>
    <mergeCell ref="VBV14:VCB14"/>
    <mergeCell ref="VCC14:VCI14"/>
    <mergeCell ref="VCJ14:VCP14"/>
    <mergeCell ref="VCQ14:VCW14"/>
    <mergeCell ref="VCX14:VDD14"/>
    <mergeCell ref="VDE14:VDK14"/>
    <mergeCell ref="VRZ14:VSF14"/>
    <mergeCell ref="VSG14:VSM14"/>
    <mergeCell ref="VSN14:VST14"/>
    <mergeCell ref="VSU14:VTA14"/>
    <mergeCell ref="VTB14:VTH14"/>
    <mergeCell ref="VTI14:VTO14"/>
    <mergeCell ref="VTP14:VTV14"/>
    <mergeCell ref="VTW14:VUC14"/>
    <mergeCell ref="VUD14:VUJ14"/>
    <mergeCell ref="VPO14:VPU14"/>
    <mergeCell ref="VPV14:VQB14"/>
    <mergeCell ref="VQC14:VQI14"/>
    <mergeCell ref="VQJ14:VQP14"/>
    <mergeCell ref="VQQ14:VQW14"/>
    <mergeCell ref="VQX14:VRD14"/>
    <mergeCell ref="VRE14:VRK14"/>
    <mergeCell ref="VRL14:VRR14"/>
    <mergeCell ref="VRS14:VRY14"/>
    <mergeCell ref="VND14:VNJ14"/>
    <mergeCell ref="VNK14:VNQ14"/>
    <mergeCell ref="VNR14:VNX14"/>
    <mergeCell ref="VNY14:VOE14"/>
    <mergeCell ref="VOF14:VOL14"/>
    <mergeCell ref="VOM14:VOS14"/>
    <mergeCell ref="VOT14:VOZ14"/>
    <mergeCell ref="VPA14:VPG14"/>
    <mergeCell ref="VPH14:VPN14"/>
    <mergeCell ref="VKS14:VKY14"/>
    <mergeCell ref="VKZ14:VLF14"/>
    <mergeCell ref="VLG14:VLM14"/>
    <mergeCell ref="VLN14:VLT14"/>
    <mergeCell ref="VLU14:VMA14"/>
    <mergeCell ref="VMB14:VMH14"/>
    <mergeCell ref="VMI14:VMO14"/>
    <mergeCell ref="VMP14:VMV14"/>
    <mergeCell ref="VMW14:VNC14"/>
    <mergeCell ref="WBR14:WBX14"/>
    <mergeCell ref="WBY14:WCE14"/>
    <mergeCell ref="WCF14:WCL14"/>
    <mergeCell ref="WCM14:WCS14"/>
    <mergeCell ref="WCT14:WCZ14"/>
    <mergeCell ref="WDA14:WDG14"/>
    <mergeCell ref="WDH14:WDN14"/>
    <mergeCell ref="WDO14:WDU14"/>
    <mergeCell ref="WDV14:WEB14"/>
    <mergeCell ref="VZG14:VZM14"/>
    <mergeCell ref="VZN14:VZT14"/>
    <mergeCell ref="VZU14:WAA14"/>
    <mergeCell ref="WAB14:WAH14"/>
    <mergeCell ref="WAI14:WAO14"/>
    <mergeCell ref="WAP14:WAV14"/>
    <mergeCell ref="WAW14:WBC14"/>
    <mergeCell ref="WBD14:WBJ14"/>
    <mergeCell ref="WBK14:WBQ14"/>
    <mergeCell ref="VWV14:VXB14"/>
    <mergeCell ref="VXC14:VXI14"/>
    <mergeCell ref="VXJ14:VXP14"/>
    <mergeCell ref="VXQ14:VXW14"/>
    <mergeCell ref="VXX14:VYD14"/>
    <mergeCell ref="VYE14:VYK14"/>
    <mergeCell ref="VYL14:VYR14"/>
    <mergeCell ref="VYS14:VYY14"/>
    <mergeCell ref="VYZ14:VZF14"/>
    <mergeCell ref="VUK14:VUQ14"/>
    <mergeCell ref="VUR14:VUX14"/>
    <mergeCell ref="VUY14:VVE14"/>
    <mergeCell ref="VVF14:VVL14"/>
    <mergeCell ref="VVM14:VVS14"/>
    <mergeCell ref="VVT14:VVZ14"/>
    <mergeCell ref="VWA14:VWG14"/>
    <mergeCell ref="VWH14:VWN14"/>
    <mergeCell ref="VWO14:VWU14"/>
    <mergeCell ref="WLJ14:WLP14"/>
    <mergeCell ref="WLQ14:WLW14"/>
    <mergeCell ref="WLX14:WMD14"/>
    <mergeCell ref="WME14:WMK14"/>
    <mergeCell ref="WML14:WMR14"/>
    <mergeCell ref="WMS14:WMY14"/>
    <mergeCell ref="WMZ14:WNF14"/>
    <mergeCell ref="WNG14:WNM14"/>
    <mergeCell ref="WNN14:WNT14"/>
    <mergeCell ref="WIY14:WJE14"/>
    <mergeCell ref="WJF14:WJL14"/>
    <mergeCell ref="WJM14:WJS14"/>
    <mergeCell ref="WJT14:WJZ14"/>
    <mergeCell ref="WKA14:WKG14"/>
    <mergeCell ref="WKH14:WKN14"/>
    <mergeCell ref="WKO14:WKU14"/>
    <mergeCell ref="WKV14:WLB14"/>
    <mergeCell ref="WLC14:WLI14"/>
    <mergeCell ref="WGN14:WGT14"/>
    <mergeCell ref="WGU14:WHA14"/>
    <mergeCell ref="WHB14:WHH14"/>
    <mergeCell ref="WHI14:WHO14"/>
    <mergeCell ref="WHP14:WHV14"/>
    <mergeCell ref="WHW14:WIC14"/>
    <mergeCell ref="WID14:WIJ14"/>
    <mergeCell ref="WIK14:WIQ14"/>
    <mergeCell ref="WIR14:WIX14"/>
    <mergeCell ref="WEC14:WEI14"/>
    <mergeCell ref="WEJ14:WEP14"/>
    <mergeCell ref="WEQ14:WEW14"/>
    <mergeCell ref="WEX14:WFD14"/>
    <mergeCell ref="WFE14:WFK14"/>
    <mergeCell ref="WFL14:WFR14"/>
    <mergeCell ref="WFS14:WFY14"/>
    <mergeCell ref="WFZ14:WGF14"/>
    <mergeCell ref="WGG14:WGM14"/>
    <mergeCell ref="WYV14:WZB14"/>
    <mergeCell ref="WZC14:WZI14"/>
    <mergeCell ref="WZJ14:WZP14"/>
    <mergeCell ref="WZQ14:WZW14"/>
    <mergeCell ref="WVB14:WVH14"/>
    <mergeCell ref="WVI14:WVO14"/>
    <mergeCell ref="WVP14:WVV14"/>
    <mergeCell ref="WVW14:WWC14"/>
    <mergeCell ref="WWD14:WWJ14"/>
    <mergeCell ref="WWK14:WWQ14"/>
    <mergeCell ref="WWR14:WWX14"/>
    <mergeCell ref="WWY14:WXE14"/>
    <mergeCell ref="WXF14:WXL14"/>
    <mergeCell ref="WSQ14:WSW14"/>
    <mergeCell ref="WSX14:WTD14"/>
    <mergeCell ref="WTE14:WTK14"/>
    <mergeCell ref="WTL14:WTR14"/>
    <mergeCell ref="WTS14:WTY14"/>
    <mergeCell ref="WTZ14:WUF14"/>
    <mergeCell ref="WUG14:WUM14"/>
    <mergeCell ref="WUN14:WUT14"/>
    <mergeCell ref="WUU14:WVA14"/>
    <mergeCell ref="WQF14:WQL14"/>
    <mergeCell ref="WQM14:WQS14"/>
    <mergeCell ref="WQT14:WQZ14"/>
    <mergeCell ref="WRA14:WRG14"/>
    <mergeCell ref="WRH14:WRN14"/>
    <mergeCell ref="WRO14:WRU14"/>
    <mergeCell ref="WRV14:WSB14"/>
    <mergeCell ref="WSC14:WSI14"/>
    <mergeCell ref="WSJ14:WSP14"/>
    <mergeCell ref="WNU14:WOA14"/>
    <mergeCell ref="WOB14:WOH14"/>
    <mergeCell ref="WOI14:WOO14"/>
    <mergeCell ref="WOP14:WOV14"/>
    <mergeCell ref="WOW14:WPC14"/>
    <mergeCell ref="WPD14:WPJ14"/>
    <mergeCell ref="WPK14:WPQ14"/>
    <mergeCell ref="WPR14:WPX14"/>
    <mergeCell ref="WPY14:WQE14"/>
    <mergeCell ref="GO15:GU15"/>
    <mergeCell ref="GV15:HB15"/>
    <mergeCell ref="HC15:HI15"/>
    <mergeCell ref="XET14:XEZ14"/>
    <mergeCell ref="XFA14:XFD14"/>
    <mergeCell ref="A15:G15"/>
    <mergeCell ref="O15:U15"/>
    <mergeCell ref="V15:AB15"/>
    <mergeCell ref="AC15:AI15"/>
    <mergeCell ref="AJ15:AP15"/>
    <mergeCell ref="AQ15:AW15"/>
    <mergeCell ref="AX15:BD15"/>
    <mergeCell ref="BE15:BK15"/>
    <mergeCell ref="BL15:BR15"/>
    <mergeCell ref="BS15:BY15"/>
    <mergeCell ref="BZ15:CF15"/>
    <mergeCell ref="CG15:CM15"/>
    <mergeCell ref="CN15:CT15"/>
    <mergeCell ref="CU15:DA15"/>
    <mergeCell ref="DB15:DH15"/>
    <mergeCell ref="DI15:DO15"/>
    <mergeCell ref="DP15:DV15"/>
    <mergeCell ref="DW15:EC15"/>
    <mergeCell ref="ED15:EJ15"/>
    <mergeCell ref="EK15:EQ15"/>
    <mergeCell ref="ER15:EX15"/>
    <mergeCell ref="XCI14:XCO14"/>
    <mergeCell ref="XCP14:XCV14"/>
    <mergeCell ref="XCW14:XDC14"/>
    <mergeCell ref="XDD14:XDJ14"/>
    <mergeCell ref="XDK14:XDQ14"/>
    <mergeCell ref="XDR14:XDX14"/>
    <mergeCell ref="XDY14:XEE14"/>
    <mergeCell ref="XEF14:XEL14"/>
    <mergeCell ref="XEM14:XES14"/>
    <mergeCell ref="WZX14:XAD14"/>
    <mergeCell ref="XAE14:XAK14"/>
    <mergeCell ref="XAL14:XAR14"/>
    <mergeCell ref="XAS14:XAY14"/>
    <mergeCell ref="XAZ14:XBF14"/>
    <mergeCell ref="XBG14:XBM14"/>
    <mergeCell ref="XBN14:XBT14"/>
    <mergeCell ref="XBU14:XCA14"/>
    <mergeCell ref="XCB14:XCH14"/>
    <mergeCell ref="WXM14:WXS14"/>
    <mergeCell ref="WXT14:WXZ14"/>
    <mergeCell ref="WYA14:WYG14"/>
    <mergeCell ref="WYH14:WYN14"/>
    <mergeCell ref="WYO14:WYU14"/>
    <mergeCell ref="RB15:RH15"/>
    <mergeCell ref="RI15:RO15"/>
    <mergeCell ref="RP15:RV15"/>
    <mergeCell ref="RW15:SC15"/>
    <mergeCell ref="SD15:SJ15"/>
    <mergeCell ref="SK15:SQ15"/>
    <mergeCell ref="SR15:SX15"/>
    <mergeCell ref="SY15:TE15"/>
    <mergeCell ref="TF15:TL15"/>
    <mergeCell ref="OQ15:OW15"/>
    <mergeCell ref="OX15:PD15"/>
    <mergeCell ref="PE15:PK15"/>
    <mergeCell ref="PL15:PR15"/>
    <mergeCell ref="PS15:PY15"/>
    <mergeCell ref="PZ15:QF15"/>
    <mergeCell ref="QG15:QM15"/>
    <mergeCell ref="QN15:QT15"/>
    <mergeCell ref="QU15:RA15"/>
    <mergeCell ref="MF15:ML15"/>
    <mergeCell ref="MM15:MS15"/>
    <mergeCell ref="MT15:MZ15"/>
    <mergeCell ref="NA15:NG15"/>
    <mergeCell ref="NH15:NN15"/>
    <mergeCell ref="NO15:NU15"/>
    <mergeCell ref="NV15:OB15"/>
    <mergeCell ref="OC15:OI15"/>
    <mergeCell ref="OJ15:OP15"/>
    <mergeCell ref="JU15:KA15"/>
    <mergeCell ref="KB15:KH15"/>
    <mergeCell ref="KI15:KO15"/>
    <mergeCell ref="KP15:KV15"/>
    <mergeCell ref="KW15:LC15"/>
    <mergeCell ref="LD15:LJ15"/>
    <mergeCell ref="LK15:LQ15"/>
    <mergeCell ref="LR15:LX15"/>
    <mergeCell ref="LY15:ME15"/>
    <mergeCell ref="AAT15:AAZ15"/>
    <mergeCell ref="ABA15:ABG15"/>
    <mergeCell ref="ABH15:ABN15"/>
    <mergeCell ref="ABO15:ABU15"/>
    <mergeCell ref="ABV15:ACB15"/>
    <mergeCell ref="ACC15:ACI15"/>
    <mergeCell ref="ACJ15:ACP15"/>
    <mergeCell ref="ACQ15:ACW15"/>
    <mergeCell ref="ACX15:ADD15"/>
    <mergeCell ref="YI15:YO15"/>
    <mergeCell ref="YP15:YV15"/>
    <mergeCell ref="YW15:ZC15"/>
    <mergeCell ref="ZD15:ZJ15"/>
    <mergeCell ref="ZK15:ZQ15"/>
    <mergeCell ref="ZR15:ZX15"/>
    <mergeCell ref="ZY15:AAE15"/>
    <mergeCell ref="AAF15:AAL15"/>
    <mergeCell ref="AAM15:AAS15"/>
    <mergeCell ref="VX15:WD15"/>
    <mergeCell ref="WE15:WK15"/>
    <mergeCell ref="WL15:WR15"/>
    <mergeCell ref="WS15:WY15"/>
    <mergeCell ref="WZ15:XF15"/>
    <mergeCell ref="XG15:XM15"/>
    <mergeCell ref="XN15:XT15"/>
    <mergeCell ref="XU15:YA15"/>
    <mergeCell ref="YB15:YH15"/>
    <mergeCell ref="TM15:TS15"/>
    <mergeCell ref="TT15:TZ15"/>
    <mergeCell ref="UA15:UG15"/>
    <mergeCell ref="UH15:UN15"/>
    <mergeCell ref="UO15:UU15"/>
    <mergeCell ref="UV15:VB15"/>
    <mergeCell ref="VC15:VI15"/>
    <mergeCell ref="VJ15:VP15"/>
    <mergeCell ref="VQ15:VW15"/>
    <mergeCell ref="AKL15:AKR15"/>
    <mergeCell ref="AKS15:AKY15"/>
    <mergeCell ref="AKZ15:ALF15"/>
    <mergeCell ref="ALG15:ALM15"/>
    <mergeCell ref="ALN15:ALT15"/>
    <mergeCell ref="ALU15:AMA15"/>
    <mergeCell ref="AMB15:AMH15"/>
    <mergeCell ref="AMI15:AMO15"/>
    <mergeCell ref="AMP15:AMV15"/>
    <mergeCell ref="AIA15:AIG15"/>
    <mergeCell ref="AIH15:AIN15"/>
    <mergeCell ref="AIO15:AIU15"/>
    <mergeCell ref="AIV15:AJB15"/>
    <mergeCell ref="AJC15:AJI15"/>
    <mergeCell ref="AJJ15:AJP15"/>
    <mergeCell ref="AJQ15:AJW15"/>
    <mergeCell ref="AJX15:AKD15"/>
    <mergeCell ref="AKE15:AKK15"/>
    <mergeCell ref="AFP15:AFV15"/>
    <mergeCell ref="AFW15:AGC15"/>
    <mergeCell ref="AGD15:AGJ15"/>
    <mergeCell ref="AGK15:AGQ15"/>
    <mergeCell ref="AGR15:AGX15"/>
    <mergeCell ref="AGY15:AHE15"/>
    <mergeCell ref="AHF15:AHL15"/>
    <mergeCell ref="AHM15:AHS15"/>
    <mergeCell ref="AHT15:AHZ15"/>
    <mergeCell ref="ADE15:ADK15"/>
    <mergeCell ref="ADL15:ADR15"/>
    <mergeCell ref="ADS15:ADY15"/>
    <mergeCell ref="ADZ15:AEF15"/>
    <mergeCell ref="AEG15:AEM15"/>
    <mergeCell ref="AEN15:AET15"/>
    <mergeCell ref="AEU15:AFA15"/>
    <mergeCell ref="AFB15:AFH15"/>
    <mergeCell ref="AFI15:AFO15"/>
    <mergeCell ref="AUD15:AUJ15"/>
    <mergeCell ref="AUK15:AUQ15"/>
    <mergeCell ref="AUR15:AUX15"/>
    <mergeCell ref="AUY15:AVE15"/>
    <mergeCell ref="AVF15:AVL15"/>
    <mergeCell ref="AVM15:AVS15"/>
    <mergeCell ref="AVT15:AVZ15"/>
    <mergeCell ref="AWA15:AWG15"/>
    <mergeCell ref="AWH15:AWN15"/>
    <mergeCell ref="ARS15:ARY15"/>
    <mergeCell ref="ARZ15:ASF15"/>
    <mergeCell ref="ASG15:ASM15"/>
    <mergeCell ref="ASN15:AST15"/>
    <mergeCell ref="ASU15:ATA15"/>
    <mergeCell ref="ATB15:ATH15"/>
    <mergeCell ref="ATI15:ATO15"/>
    <mergeCell ref="ATP15:ATV15"/>
    <mergeCell ref="ATW15:AUC15"/>
    <mergeCell ref="APH15:APN15"/>
    <mergeCell ref="APO15:APU15"/>
    <mergeCell ref="APV15:AQB15"/>
    <mergeCell ref="AQC15:AQI15"/>
    <mergeCell ref="AQJ15:AQP15"/>
    <mergeCell ref="AQQ15:AQW15"/>
    <mergeCell ref="AQX15:ARD15"/>
    <mergeCell ref="ARE15:ARK15"/>
    <mergeCell ref="ARL15:ARR15"/>
    <mergeCell ref="AMW15:ANC15"/>
    <mergeCell ref="AND15:ANJ15"/>
    <mergeCell ref="ANK15:ANQ15"/>
    <mergeCell ref="ANR15:ANX15"/>
    <mergeCell ref="ANY15:AOE15"/>
    <mergeCell ref="AOF15:AOL15"/>
    <mergeCell ref="AOM15:AOS15"/>
    <mergeCell ref="AOT15:AOZ15"/>
    <mergeCell ref="APA15:APG15"/>
    <mergeCell ref="BDV15:BEB15"/>
    <mergeCell ref="BEC15:BEI15"/>
    <mergeCell ref="BEJ15:BEP15"/>
    <mergeCell ref="BEQ15:BEW15"/>
    <mergeCell ref="BEX15:BFD15"/>
    <mergeCell ref="BFE15:BFK15"/>
    <mergeCell ref="BFL15:BFR15"/>
    <mergeCell ref="BFS15:BFY15"/>
    <mergeCell ref="BFZ15:BGF15"/>
    <mergeCell ref="BBK15:BBQ15"/>
    <mergeCell ref="BBR15:BBX15"/>
    <mergeCell ref="BBY15:BCE15"/>
    <mergeCell ref="BCF15:BCL15"/>
    <mergeCell ref="BCM15:BCS15"/>
    <mergeCell ref="BCT15:BCZ15"/>
    <mergeCell ref="BDA15:BDG15"/>
    <mergeCell ref="BDH15:BDN15"/>
    <mergeCell ref="BDO15:BDU15"/>
    <mergeCell ref="AYZ15:AZF15"/>
    <mergeCell ref="AZG15:AZM15"/>
    <mergeCell ref="AZN15:AZT15"/>
    <mergeCell ref="AZU15:BAA15"/>
    <mergeCell ref="BAB15:BAH15"/>
    <mergeCell ref="BAI15:BAO15"/>
    <mergeCell ref="BAP15:BAV15"/>
    <mergeCell ref="BAW15:BBC15"/>
    <mergeCell ref="BBD15:BBJ15"/>
    <mergeCell ref="AWO15:AWU15"/>
    <mergeCell ref="AWV15:AXB15"/>
    <mergeCell ref="AXC15:AXI15"/>
    <mergeCell ref="AXJ15:AXP15"/>
    <mergeCell ref="AXQ15:AXW15"/>
    <mergeCell ref="AXX15:AYD15"/>
    <mergeCell ref="AYE15:AYK15"/>
    <mergeCell ref="AYL15:AYR15"/>
    <mergeCell ref="AYS15:AYY15"/>
    <mergeCell ref="BNN15:BNT15"/>
    <mergeCell ref="BNU15:BOA15"/>
    <mergeCell ref="BOB15:BOH15"/>
    <mergeCell ref="BOI15:BOO15"/>
    <mergeCell ref="BOP15:BOV15"/>
    <mergeCell ref="BOW15:BPC15"/>
    <mergeCell ref="BPD15:BPJ15"/>
    <mergeCell ref="BPK15:BPQ15"/>
    <mergeCell ref="BPR15:BPX15"/>
    <mergeCell ref="BLC15:BLI15"/>
    <mergeCell ref="BLJ15:BLP15"/>
    <mergeCell ref="BLQ15:BLW15"/>
    <mergeCell ref="BLX15:BMD15"/>
    <mergeCell ref="BME15:BMK15"/>
    <mergeCell ref="BML15:BMR15"/>
    <mergeCell ref="BMS15:BMY15"/>
    <mergeCell ref="BMZ15:BNF15"/>
    <mergeCell ref="BNG15:BNM15"/>
    <mergeCell ref="BIR15:BIX15"/>
    <mergeCell ref="BIY15:BJE15"/>
    <mergeCell ref="BJF15:BJL15"/>
    <mergeCell ref="BJM15:BJS15"/>
    <mergeCell ref="BJT15:BJZ15"/>
    <mergeCell ref="BKA15:BKG15"/>
    <mergeCell ref="BKH15:BKN15"/>
    <mergeCell ref="BKO15:BKU15"/>
    <mergeCell ref="BKV15:BLB15"/>
    <mergeCell ref="BGG15:BGM15"/>
    <mergeCell ref="BGN15:BGT15"/>
    <mergeCell ref="BGU15:BHA15"/>
    <mergeCell ref="BHB15:BHH15"/>
    <mergeCell ref="BHI15:BHO15"/>
    <mergeCell ref="BHP15:BHV15"/>
    <mergeCell ref="BHW15:BIC15"/>
    <mergeCell ref="BID15:BIJ15"/>
    <mergeCell ref="BIK15:BIQ15"/>
    <mergeCell ref="BXF15:BXL15"/>
    <mergeCell ref="BXM15:BXS15"/>
    <mergeCell ref="BXT15:BXZ15"/>
    <mergeCell ref="BYA15:BYG15"/>
    <mergeCell ref="BYH15:BYN15"/>
    <mergeCell ref="BYO15:BYU15"/>
    <mergeCell ref="BYV15:BZB15"/>
    <mergeCell ref="BZC15:BZI15"/>
    <mergeCell ref="BZJ15:BZP15"/>
    <mergeCell ref="BUU15:BVA15"/>
    <mergeCell ref="BVB15:BVH15"/>
    <mergeCell ref="BVI15:BVO15"/>
    <mergeCell ref="BVP15:BVV15"/>
    <mergeCell ref="BVW15:BWC15"/>
    <mergeCell ref="BWD15:BWJ15"/>
    <mergeCell ref="BWK15:BWQ15"/>
    <mergeCell ref="BWR15:BWX15"/>
    <mergeCell ref="BWY15:BXE15"/>
    <mergeCell ref="BSJ15:BSP15"/>
    <mergeCell ref="BSQ15:BSW15"/>
    <mergeCell ref="BSX15:BTD15"/>
    <mergeCell ref="BTE15:BTK15"/>
    <mergeCell ref="BTL15:BTR15"/>
    <mergeCell ref="BTS15:BTY15"/>
    <mergeCell ref="BTZ15:BUF15"/>
    <mergeCell ref="BUG15:BUM15"/>
    <mergeCell ref="BUN15:BUT15"/>
    <mergeCell ref="BPY15:BQE15"/>
    <mergeCell ref="BQF15:BQL15"/>
    <mergeCell ref="BQM15:BQS15"/>
    <mergeCell ref="BQT15:BQZ15"/>
    <mergeCell ref="BRA15:BRG15"/>
    <mergeCell ref="BRH15:BRN15"/>
    <mergeCell ref="BRO15:BRU15"/>
    <mergeCell ref="BRV15:BSB15"/>
    <mergeCell ref="BSC15:BSI15"/>
    <mergeCell ref="CGX15:CHD15"/>
    <mergeCell ref="CHE15:CHK15"/>
    <mergeCell ref="CHL15:CHR15"/>
    <mergeCell ref="CHS15:CHY15"/>
    <mergeCell ref="CHZ15:CIF15"/>
    <mergeCell ref="CIG15:CIM15"/>
    <mergeCell ref="CIN15:CIT15"/>
    <mergeCell ref="CIU15:CJA15"/>
    <mergeCell ref="CJB15:CJH15"/>
    <mergeCell ref="CEM15:CES15"/>
    <mergeCell ref="CET15:CEZ15"/>
    <mergeCell ref="CFA15:CFG15"/>
    <mergeCell ref="CFH15:CFN15"/>
    <mergeCell ref="CFO15:CFU15"/>
    <mergeCell ref="CFV15:CGB15"/>
    <mergeCell ref="CGC15:CGI15"/>
    <mergeCell ref="CGJ15:CGP15"/>
    <mergeCell ref="CGQ15:CGW15"/>
    <mergeCell ref="CCB15:CCH15"/>
    <mergeCell ref="CCI15:CCO15"/>
    <mergeCell ref="CCP15:CCV15"/>
    <mergeCell ref="CCW15:CDC15"/>
    <mergeCell ref="CDD15:CDJ15"/>
    <mergeCell ref="CDK15:CDQ15"/>
    <mergeCell ref="CDR15:CDX15"/>
    <mergeCell ref="CDY15:CEE15"/>
    <mergeCell ref="CEF15:CEL15"/>
    <mergeCell ref="BZQ15:BZW15"/>
    <mergeCell ref="BZX15:CAD15"/>
    <mergeCell ref="CAE15:CAK15"/>
    <mergeCell ref="CAL15:CAR15"/>
    <mergeCell ref="CAS15:CAY15"/>
    <mergeCell ref="CAZ15:CBF15"/>
    <mergeCell ref="CBG15:CBM15"/>
    <mergeCell ref="CBN15:CBT15"/>
    <mergeCell ref="CBU15:CCA15"/>
    <mergeCell ref="CQP15:CQV15"/>
    <mergeCell ref="CQW15:CRC15"/>
    <mergeCell ref="CRD15:CRJ15"/>
    <mergeCell ref="CRK15:CRQ15"/>
    <mergeCell ref="CRR15:CRX15"/>
    <mergeCell ref="CRY15:CSE15"/>
    <mergeCell ref="CSF15:CSL15"/>
    <mergeCell ref="CSM15:CSS15"/>
    <mergeCell ref="CST15:CSZ15"/>
    <mergeCell ref="COE15:COK15"/>
    <mergeCell ref="COL15:COR15"/>
    <mergeCell ref="COS15:COY15"/>
    <mergeCell ref="COZ15:CPF15"/>
    <mergeCell ref="CPG15:CPM15"/>
    <mergeCell ref="CPN15:CPT15"/>
    <mergeCell ref="CPU15:CQA15"/>
    <mergeCell ref="CQB15:CQH15"/>
    <mergeCell ref="CQI15:CQO15"/>
    <mergeCell ref="CLT15:CLZ15"/>
    <mergeCell ref="CMA15:CMG15"/>
    <mergeCell ref="CMH15:CMN15"/>
    <mergeCell ref="CMO15:CMU15"/>
    <mergeCell ref="CMV15:CNB15"/>
    <mergeCell ref="CNC15:CNI15"/>
    <mergeCell ref="CNJ15:CNP15"/>
    <mergeCell ref="CNQ15:CNW15"/>
    <mergeCell ref="CNX15:COD15"/>
    <mergeCell ref="CJI15:CJO15"/>
    <mergeCell ref="CJP15:CJV15"/>
    <mergeCell ref="CJW15:CKC15"/>
    <mergeCell ref="CKD15:CKJ15"/>
    <mergeCell ref="CKK15:CKQ15"/>
    <mergeCell ref="CKR15:CKX15"/>
    <mergeCell ref="CKY15:CLE15"/>
    <mergeCell ref="CLF15:CLL15"/>
    <mergeCell ref="CLM15:CLS15"/>
    <mergeCell ref="DAH15:DAN15"/>
    <mergeCell ref="DAO15:DAU15"/>
    <mergeCell ref="DAV15:DBB15"/>
    <mergeCell ref="DBC15:DBI15"/>
    <mergeCell ref="DBJ15:DBP15"/>
    <mergeCell ref="DBQ15:DBW15"/>
    <mergeCell ref="DBX15:DCD15"/>
    <mergeCell ref="DCE15:DCK15"/>
    <mergeCell ref="DCL15:DCR15"/>
    <mergeCell ref="CXW15:CYC15"/>
    <mergeCell ref="CYD15:CYJ15"/>
    <mergeCell ref="CYK15:CYQ15"/>
    <mergeCell ref="CYR15:CYX15"/>
    <mergeCell ref="CYY15:CZE15"/>
    <mergeCell ref="CZF15:CZL15"/>
    <mergeCell ref="CZM15:CZS15"/>
    <mergeCell ref="CZT15:CZZ15"/>
    <mergeCell ref="DAA15:DAG15"/>
    <mergeCell ref="CVL15:CVR15"/>
    <mergeCell ref="CVS15:CVY15"/>
    <mergeCell ref="CVZ15:CWF15"/>
    <mergeCell ref="CWG15:CWM15"/>
    <mergeCell ref="CWN15:CWT15"/>
    <mergeCell ref="CWU15:CXA15"/>
    <mergeCell ref="CXB15:CXH15"/>
    <mergeCell ref="CXI15:CXO15"/>
    <mergeCell ref="CXP15:CXV15"/>
    <mergeCell ref="CTA15:CTG15"/>
    <mergeCell ref="CTH15:CTN15"/>
    <mergeCell ref="CTO15:CTU15"/>
    <mergeCell ref="CTV15:CUB15"/>
    <mergeCell ref="CUC15:CUI15"/>
    <mergeCell ref="CUJ15:CUP15"/>
    <mergeCell ref="CUQ15:CUW15"/>
    <mergeCell ref="CUX15:CVD15"/>
    <mergeCell ref="CVE15:CVK15"/>
    <mergeCell ref="DJZ15:DKF15"/>
    <mergeCell ref="DKG15:DKM15"/>
    <mergeCell ref="DKN15:DKT15"/>
    <mergeCell ref="DKU15:DLA15"/>
    <mergeCell ref="DLB15:DLH15"/>
    <mergeCell ref="DLI15:DLO15"/>
    <mergeCell ref="DLP15:DLV15"/>
    <mergeCell ref="DLW15:DMC15"/>
    <mergeCell ref="DMD15:DMJ15"/>
    <mergeCell ref="DHO15:DHU15"/>
    <mergeCell ref="DHV15:DIB15"/>
    <mergeCell ref="DIC15:DII15"/>
    <mergeCell ref="DIJ15:DIP15"/>
    <mergeCell ref="DIQ15:DIW15"/>
    <mergeCell ref="DIX15:DJD15"/>
    <mergeCell ref="DJE15:DJK15"/>
    <mergeCell ref="DJL15:DJR15"/>
    <mergeCell ref="DJS15:DJY15"/>
    <mergeCell ref="DFD15:DFJ15"/>
    <mergeCell ref="DFK15:DFQ15"/>
    <mergeCell ref="DFR15:DFX15"/>
    <mergeCell ref="DFY15:DGE15"/>
    <mergeCell ref="DGF15:DGL15"/>
    <mergeCell ref="DGM15:DGS15"/>
    <mergeCell ref="DGT15:DGZ15"/>
    <mergeCell ref="DHA15:DHG15"/>
    <mergeCell ref="DHH15:DHN15"/>
    <mergeCell ref="DCS15:DCY15"/>
    <mergeCell ref="DCZ15:DDF15"/>
    <mergeCell ref="DDG15:DDM15"/>
    <mergeCell ref="DDN15:DDT15"/>
    <mergeCell ref="DDU15:DEA15"/>
    <mergeCell ref="DEB15:DEH15"/>
    <mergeCell ref="DEI15:DEO15"/>
    <mergeCell ref="DEP15:DEV15"/>
    <mergeCell ref="DEW15:DFC15"/>
    <mergeCell ref="DTR15:DTX15"/>
    <mergeCell ref="DTY15:DUE15"/>
    <mergeCell ref="DUF15:DUL15"/>
    <mergeCell ref="DUM15:DUS15"/>
    <mergeCell ref="DUT15:DUZ15"/>
    <mergeCell ref="DVA15:DVG15"/>
    <mergeCell ref="DVH15:DVN15"/>
    <mergeCell ref="DVO15:DVU15"/>
    <mergeCell ref="DVV15:DWB15"/>
    <mergeCell ref="DRG15:DRM15"/>
    <mergeCell ref="DRN15:DRT15"/>
    <mergeCell ref="DRU15:DSA15"/>
    <mergeCell ref="DSB15:DSH15"/>
    <mergeCell ref="DSI15:DSO15"/>
    <mergeCell ref="DSP15:DSV15"/>
    <mergeCell ref="DSW15:DTC15"/>
    <mergeCell ref="DTD15:DTJ15"/>
    <mergeCell ref="DTK15:DTQ15"/>
    <mergeCell ref="DOV15:DPB15"/>
    <mergeCell ref="DPC15:DPI15"/>
    <mergeCell ref="DPJ15:DPP15"/>
    <mergeCell ref="DPQ15:DPW15"/>
    <mergeCell ref="DPX15:DQD15"/>
    <mergeCell ref="DQE15:DQK15"/>
    <mergeCell ref="DQL15:DQR15"/>
    <mergeCell ref="DQS15:DQY15"/>
    <mergeCell ref="DQZ15:DRF15"/>
    <mergeCell ref="DMK15:DMQ15"/>
    <mergeCell ref="DMR15:DMX15"/>
    <mergeCell ref="DMY15:DNE15"/>
    <mergeCell ref="DNF15:DNL15"/>
    <mergeCell ref="DNM15:DNS15"/>
    <mergeCell ref="DNT15:DNZ15"/>
    <mergeCell ref="DOA15:DOG15"/>
    <mergeCell ref="DOH15:DON15"/>
    <mergeCell ref="DOO15:DOU15"/>
    <mergeCell ref="EDJ15:EDP15"/>
    <mergeCell ref="EDQ15:EDW15"/>
    <mergeCell ref="EDX15:EED15"/>
    <mergeCell ref="EEE15:EEK15"/>
    <mergeCell ref="EEL15:EER15"/>
    <mergeCell ref="EES15:EEY15"/>
    <mergeCell ref="EEZ15:EFF15"/>
    <mergeCell ref="EFG15:EFM15"/>
    <mergeCell ref="EFN15:EFT15"/>
    <mergeCell ref="EAY15:EBE15"/>
    <mergeCell ref="EBF15:EBL15"/>
    <mergeCell ref="EBM15:EBS15"/>
    <mergeCell ref="EBT15:EBZ15"/>
    <mergeCell ref="ECA15:ECG15"/>
    <mergeCell ref="ECH15:ECN15"/>
    <mergeCell ref="ECO15:ECU15"/>
    <mergeCell ref="ECV15:EDB15"/>
    <mergeCell ref="EDC15:EDI15"/>
    <mergeCell ref="DYN15:DYT15"/>
    <mergeCell ref="DYU15:DZA15"/>
    <mergeCell ref="DZB15:DZH15"/>
    <mergeCell ref="DZI15:DZO15"/>
    <mergeCell ref="DZP15:DZV15"/>
    <mergeCell ref="DZW15:EAC15"/>
    <mergeCell ref="EAD15:EAJ15"/>
    <mergeCell ref="EAK15:EAQ15"/>
    <mergeCell ref="EAR15:EAX15"/>
    <mergeCell ref="DWC15:DWI15"/>
    <mergeCell ref="DWJ15:DWP15"/>
    <mergeCell ref="DWQ15:DWW15"/>
    <mergeCell ref="DWX15:DXD15"/>
    <mergeCell ref="DXE15:DXK15"/>
    <mergeCell ref="DXL15:DXR15"/>
    <mergeCell ref="DXS15:DXY15"/>
    <mergeCell ref="DXZ15:DYF15"/>
    <mergeCell ref="DYG15:DYM15"/>
    <mergeCell ref="ENB15:ENH15"/>
    <mergeCell ref="ENI15:ENO15"/>
    <mergeCell ref="ENP15:ENV15"/>
    <mergeCell ref="ENW15:EOC15"/>
    <mergeCell ref="EOD15:EOJ15"/>
    <mergeCell ref="EOK15:EOQ15"/>
    <mergeCell ref="EOR15:EOX15"/>
    <mergeCell ref="EOY15:EPE15"/>
    <mergeCell ref="EPF15:EPL15"/>
    <mergeCell ref="EKQ15:EKW15"/>
    <mergeCell ref="EKX15:ELD15"/>
    <mergeCell ref="ELE15:ELK15"/>
    <mergeCell ref="ELL15:ELR15"/>
    <mergeCell ref="ELS15:ELY15"/>
    <mergeCell ref="ELZ15:EMF15"/>
    <mergeCell ref="EMG15:EMM15"/>
    <mergeCell ref="EMN15:EMT15"/>
    <mergeCell ref="EMU15:ENA15"/>
    <mergeCell ref="EIF15:EIL15"/>
    <mergeCell ref="EIM15:EIS15"/>
    <mergeCell ref="EIT15:EIZ15"/>
    <mergeCell ref="EJA15:EJG15"/>
    <mergeCell ref="EJH15:EJN15"/>
    <mergeCell ref="EJO15:EJU15"/>
    <mergeCell ref="EJV15:EKB15"/>
    <mergeCell ref="EKC15:EKI15"/>
    <mergeCell ref="EKJ15:EKP15"/>
    <mergeCell ref="EFU15:EGA15"/>
    <mergeCell ref="EGB15:EGH15"/>
    <mergeCell ref="EGI15:EGO15"/>
    <mergeCell ref="EGP15:EGV15"/>
    <mergeCell ref="EGW15:EHC15"/>
    <mergeCell ref="EHD15:EHJ15"/>
    <mergeCell ref="EHK15:EHQ15"/>
    <mergeCell ref="EHR15:EHX15"/>
    <mergeCell ref="EHY15:EIE15"/>
    <mergeCell ref="EWT15:EWZ15"/>
    <mergeCell ref="EXA15:EXG15"/>
    <mergeCell ref="EXH15:EXN15"/>
    <mergeCell ref="EXO15:EXU15"/>
    <mergeCell ref="EXV15:EYB15"/>
    <mergeCell ref="EYC15:EYI15"/>
    <mergeCell ref="EYJ15:EYP15"/>
    <mergeCell ref="EYQ15:EYW15"/>
    <mergeCell ref="EYX15:EZD15"/>
    <mergeCell ref="EUI15:EUO15"/>
    <mergeCell ref="EUP15:EUV15"/>
    <mergeCell ref="EUW15:EVC15"/>
    <mergeCell ref="EVD15:EVJ15"/>
    <mergeCell ref="EVK15:EVQ15"/>
    <mergeCell ref="EVR15:EVX15"/>
    <mergeCell ref="EVY15:EWE15"/>
    <mergeCell ref="EWF15:EWL15"/>
    <mergeCell ref="EWM15:EWS15"/>
    <mergeCell ref="ERX15:ESD15"/>
    <mergeCell ref="ESE15:ESK15"/>
    <mergeCell ref="ESL15:ESR15"/>
    <mergeCell ref="ESS15:ESY15"/>
    <mergeCell ref="ESZ15:ETF15"/>
    <mergeCell ref="ETG15:ETM15"/>
    <mergeCell ref="ETN15:ETT15"/>
    <mergeCell ref="ETU15:EUA15"/>
    <mergeCell ref="EUB15:EUH15"/>
    <mergeCell ref="EPM15:EPS15"/>
    <mergeCell ref="EPT15:EPZ15"/>
    <mergeCell ref="EQA15:EQG15"/>
    <mergeCell ref="EQH15:EQN15"/>
    <mergeCell ref="EQO15:EQU15"/>
    <mergeCell ref="EQV15:ERB15"/>
    <mergeCell ref="ERC15:ERI15"/>
    <mergeCell ref="ERJ15:ERP15"/>
    <mergeCell ref="ERQ15:ERW15"/>
    <mergeCell ref="FGL15:FGR15"/>
    <mergeCell ref="FGS15:FGY15"/>
    <mergeCell ref="FGZ15:FHF15"/>
    <mergeCell ref="FHG15:FHM15"/>
    <mergeCell ref="FHN15:FHT15"/>
    <mergeCell ref="FHU15:FIA15"/>
    <mergeCell ref="FIB15:FIH15"/>
    <mergeCell ref="FII15:FIO15"/>
    <mergeCell ref="FIP15:FIV15"/>
    <mergeCell ref="FEA15:FEG15"/>
    <mergeCell ref="FEH15:FEN15"/>
    <mergeCell ref="FEO15:FEU15"/>
    <mergeCell ref="FEV15:FFB15"/>
    <mergeCell ref="FFC15:FFI15"/>
    <mergeCell ref="FFJ15:FFP15"/>
    <mergeCell ref="FFQ15:FFW15"/>
    <mergeCell ref="FFX15:FGD15"/>
    <mergeCell ref="FGE15:FGK15"/>
    <mergeCell ref="FBP15:FBV15"/>
    <mergeCell ref="FBW15:FCC15"/>
    <mergeCell ref="FCD15:FCJ15"/>
    <mergeCell ref="FCK15:FCQ15"/>
    <mergeCell ref="FCR15:FCX15"/>
    <mergeCell ref="FCY15:FDE15"/>
    <mergeCell ref="FDF15:FDL15"/>
    <mergeCell ref="FDM15:FDS15"/>
    <mergeCell ref="FDT15:FDZ15"/>
    <mergeCell ref="EZE15:EZK15"/>
    <mergeCell ref="EZL15:EZR15"/>
    <mergeCell ref="EZS15:EZY15"/>
    <mergeCell ref="EZZ15:FAF15"/>
    <mergeCell ref="FAG15:FAM15"/>
    <mergeCell ref="FAN15:FAT15"/>
    <mergeCell ref="FAU15:FBA15"/>
    <mergeCell ref="FBB15:FBH15"/>
    <mergeCell ref="FBI15:FBO15"/>
    <mergeCell ref="FQD15:FQJ15"/>
    <mergeCell ref="FQK15:FQQ15"/>
    <mergeCell ref="FQR15:FQX15"/>
    <mergeCell ref="FQY15:FRE15"/>
    <mergeCell ref="FRF15:FRL15"/>
    <mergeCell ref="FRM15:FRS15"/>
    <mergeCell ref="FRT15:FRZ15"/>
    <mergeCell ref="FSA15:FSG15"/>
    <mergeCell ref="FSH15:FSN15"/>
    <mergeCell ref="FNS15:FNY15"/>
    <mergeCell ref="FNZ15:FOF15"/>
    <mergeCell ref="FOG15:FOM15"/>
    <mergeCell ref="FON15:FOT15"/>
    <mergeCell ref="FOU15:FPA15"/>
    <mergeCell ref="FPB15:FPH15"/>
    <mergeCell ref="FPI15:FPO15"/>
    <mergeCell ref="FPP15:FPV15"/>
    <mergeCell ref="FPW15:FQC15"/>
    <mergeCell ref="FLH15:FLN15"/>
    <mergeCell ref="FLO15:FLU15"/>
    <mergeCell ref="FLV15:FMB15"/>
    <mergeCell ref="FMC15:FMI15"/>
    <mergeCell ref="FMJ15:FMP15"/>
    <mergeCell ref="FMQ15:FMW15"/>
    <mergeCell ref="FMX15:FND15"/>
    <mergeCell ref="FNE15:FNK15"/>
    <mergeCell ref="FNL15:FNR15"/>
    <mergeCell ref="FIW15:FJC15"/>
    <mergeCell ref="FJD15:FJJ15"/>
    <mergeCell ref="FJK15:FJQ15"/>
    <mergeCell ref="FJR15:FJX15"/>
    <mergeCell ref="FJY15:FKE15"/>
    <mergeCell ref="FKF15:FKL15"/>
    <mergeCell ref="FKM15:FKS15"/>
    <mergeCell ref="FKT15:FKZ15"/>
    <mergeCell ref="FLA15:FLG15"/>
    <mergeCell ref="FZV15:GAB15"/>
    <mergeCell ref="GAC15:GAI15"/>
    <mergeCell ref="GAJ15:GAP15"/>
    <mergeCell ref="GAQ15:GAW15"/>
    <mergeCell ref="GAX15:GBD15"/>
    <mergeCell ref="GBE15:GBK15"/>
    <mergeCell ref="GBL15:GBR15"/>
    <mergeCell ref="GBS15:GBY15"/>
    <mergeCell ref="GBZ15:GCF15"/>
    <mergeCell ref="FXK15:FXQ15"/>
    <mergeCell ref="FXR15:FXX15"/>
    <mergeCell ref="FXY15:FYE15"/>
    <mergeCell ref="FYF15:FYL15"/>
    <mergeCell ref="FYM15:FYS15"/>
    <mergeCell ref="FYT15:FYZ15"/>
    <mergeCell ref="FZA15:FZG15"/>
    <mergeCell ref="FZH15:FZN15"/>
    <mergeCell ref="FZO15:FZU15"/>
    <mergeCell ref="FUZ15:FVF15"/>
    <mergeCell ref="FVG15:FVM15"/>
    <mergeCell ref="FVN15:FVT15"/>
    <mergeCell ref="FVU15:FWA15"/>
    <mergeCell ref="FWB15:FWH15"/>
    <mergeCell ref="FWI15:FWO15"/>
    <mergeCell ref="FWP15:FWV15"/>
    <mergeCell ref="FWW15:FXC15"/>
    <mergeCell ref="FXD15:FXJ15"/>
    <mergeCell ref="FSO15:FSU15"/>
    <mergeCell ref="FSV15:FTB15"/>
    <mergeCell ref="FTC15:FTI15"/>
    <mergeCell ref="FTJ15:FTP15"/>
    <mergeCell ref="FTQ15:FTW15"/>
    <mergeCell ref="FTX15:FUD15"/>
    <mergeCell ref="FUE15:FUK15"/>
    <mergeCell ref="FUL15:FUR15"/>
    <mergeCell ref="FUS15:FUY15"/>
    <mergeCell ref="GJN15:GJT15"/>
    <mergeCell ref="GJU15:GKA15"/>
    <mergeCell ref="GKB15:GKH15"/>
    <mergeCell ref="GKI15:GKO15"/>
    <mergeCell ref="GKP15:GKV15"/>
    <mergeCell ref="GKW15:GLC15"/>
    <mergeCell ref="GLD15:GLJ15"/>
    <mergeCell ref="GLK15:GLQ15"/>
    <mergeCell ref="GLR15:GLX15"/>
    <mergeCell ref="GHC15:GHI15"/>
    <mergeCell ref="GHJ15:GHP15"/>
    <mergeCell ref="GHQ15:GHW15"/>
    <mergeCell ref="GHX15:GID15"/>
    <mergeCell ref="GIE15:GIK15"/>
    <mergeCell ref="GIL15:GIR15"/>
    <mergeCell ref="GIS15:GIY15"/>
    <mergeCell ref="GIZ15:GJF15"/>
    <mergeCell ref="GJG15:GJM15"/>
    <mergeCell ref="GER15:GEX15"/>
    <mergeCell ref="GEY15:GFE15"/>
    <mergeCell ref="GFF15:GFL15"/>
    <mergeCell ref="GFM15:GFS15"/>
    <mergeCell ref="GFT15:GFZ15"/>
    <mergeCell ref="GGA15:GGG15"/>
    <mergeCell ref="GGH15:GGN15"/>
    <mergeCell ref="GGO15:GGU15"/>
    <mergeCell ref="GGV15:GHB15"/>
    <mergeCell ref="GCG15:GCM15"/>
    <mergeCell ref="GCN15:GCT15"/>
    <mergeCell ref="GCU15:GDA15"/>
    <mergeCell ref="GDB15:GDH15"/>
    <mergeCell ref="GDI15:GDO15"/>
    <mergeCell ref="GDP15:GDV15"/>
    <mergeCell ref="GDW15:GEC15"/>
    <mergeCell ref="GED15:GEJ15"/>
    <mergeCell ref="GEK15:GEQ15"/>
    <mergeCell ref="GTF15:GTL15"/>
    <mergeCell ref="GTM15:GTS15"/>
    <mergeCell ref="GTT15:GTZ15"/>
    <mergeCell ref="GUA15:GUG15"/>
    <mergeCell ref="GUH15:GUN15"/>
    <mergeCell ref="GUO15:GUU15"/>
    <mergeCell ref="GUV15:GVB15"/>
    <mergeCell ref="GVC15:GVI15"/>
    <mergeCell ref="GVJ15:GVP15"/>
    <mergeCell ref="GQU15:GRA15"/>
    <mergeCell ref="GRB15:GRH15"/>
    <mergeCell ref="GRI15:GRO15"/>
    <mergeCell ref="GRP15:GRV15"/>
    <mergeCell ref="GRW15:GSC15"/>
    <mergeCell ref="GSD15:GSJ15"/>
    <mergeCell ref="GSK15:GSQ15"/>
    <mergeCell ref="GSR15:GSX15"/>
    <mergeCell ref="GSY15:GTE15"/>
    <mergeCell ref="GOJ15:GOP15"/>
    <mergeCell ref="GOQ15:GOW15"/>
    <mergeCell ref="GOX15:GPD15"/>
    <mergeCell ref="GPE15:GPK15"/>
    <mergeCell ref="GPL15:GPR15"/>
    <mergeCell ref="GPS15:GPY15"/>
    <mergeCell ref="GPZ15:GQF15"/>
    <mergeCell ref="GQG15:GQM15"/>
    <mergeCell ref="GQN15:GQT15"/>
    <mergeCell ref="GLY15:GME15"/>
    <mergeCell ref="GMF15:GML15"/>
    <mergeCell ref="GMM15:GMS15"/>
    <mergeCell ref="GMT15:GMZ15"/>
    <mergeCell ref="GNA15:GNG15"/>
    <mergeCell ref="GNH15:GNN15"/>
    <mergeCell ref="GNO15:GNU15"/>
    <mergeCell ref="GNV15:GOB15"/>
    <mergeCell ref="GOC15:GOI15"/>
    <mergeCell ref="HCX15:HDD15"/>
    <mergeCell ref="HDE15:HDK15"/>
    <mergeCell ref="HDL15:HDR15"/>
    <mergeCell ref="HDS15:HDY15"/>
    <mergeCell ref="HDZ15:HEF15"/>
    <mergeCell ref="HEG15:HEM15"/>
    <mergeCell ref="HEN15:HET15"/>
    <mergeCell ref="HEU15:HFA15"/>
    <mergeCell ref="HFB15:HFH15"/>
    <mergeCell ref="HAM15:HAS15"/>
    <mergeCell ref="HAT15:HAZ15"/>
    <mergeCell ref="HBA15:HBG15"/>
    <mergeCell ref="HBH15:HBN15"/>
    <mergeCell ref="HBO15:HBU15"/>
    <mergeCell ref="HBV15:HCB15"/>
    <mergeCell ref="HCC15:HCI15"/>
    <mergeCell ref="HCJ15:HCP15"/>
    <mergeCell ref="HCQ15:HCW15"/>
    <mergeCell ref="GYB15:GYH15"/>
    <mergeCell ref="GYI15:GYO15"/>
    <mergeCell ref="GYP15:GYV15"/>
    <mergeCell ref="GYW15:GZC15"/>
    <mergeCell ref="GZD15:GZJ15"/>
    <mergeCell ref="GZK15:GZQ15"/>
    <mergeCell ref="GZR15:GZX15"/>
    <mergeCell ref="GZY15:HAE15"/>
    <mergeCell ref="HAF15:HAL15"/>
    <mergeCell ref="GVQ15:GVW15"/>
    <mergeCell ref="GVX15:GWD15"/>
    <mergeCell ref="GWE15:GWK15"/>
    <mergeCell ref="GWL15:GWR15"/>
    <mergeCell ref="GWS15:GWY15"/>
    <mergeCell ref="GWZ15:GXF15"/>
    <mergeCell ref="GXG15:GXM15"/>
    <mergeCell ref="GXN15:GXT15"/>
    <mergeCell ref="GXU15:GYA15"/>
    <mergeCell ref="HMP15:HMV15"/>
    <mergeCell ref="HMW15:HNC15"/>
    <mergeCell ref="HND15:HNJ15"/>
    <mergeCell ref="HNK15:HNQ15"/>
    <mergeCell ref="HNR15:HNX15"/>
    <mergeCell ref="HNY15:HOE15"/>
    <mergeCell ref="HOF15:HOL15"/>
    <mergeCell ref="HOM15:HOS15"/>
    <mergeCell ref="HOT15:HOZ15"/>
    <mergeCell ref="HKE15:HKK15"/>
    <mergeCell ref="HKL15:HKR15"/>
    <mergeCell ref="HKS15:HKY15"/>
    <mergeCell ref="HKZ15:HLF15"/>
    <mergeCell ref="HLG15:HLM15"/>
    <mergeCell ref="HLN15:HLT15"/>
    <mergeCell ref="HLU15:HMA15"/>
    <mergeCell ref="HMB15:HMH15"/>
    <mergeCell ref="HMI15:HMO15"/>
    <mergeCell ref="HHT15:HHZ15"/>
    <mergeCell ref="HIA15:HIG15"/>
    <mergeCell ref="HIH15:HIN15"/>
    <mergeCell ref="HIO15:HIU15"/>
    <mergeCell ref="HIV15:HJB15"/>
    <mergeCell ref="HJC15:HJI15"/>
    <mergeCell ref="HJJ15:HJP15"/>
    <mergeCell ref="HJQ15:HJW15"/>
    <mergeCell ref="HJX15:HKD15"/>
    <mergeCell ref="HFI15:HFO15"/>
    <mergeCell ref="HFP15:HFV15"/>
    <mergeCell ref="HFW15:HGC15"/>
    <mergeCell ref="HGD15:HGJ15"/>
    <mergeCell ref="HGK15:HGQ15"/>
    <mergeCell ref="HGR15:HGX15"/>
    <mergeCell ref="HGY15:HHE15"/>
    <mergeCell ref="HHF15:HHL15"/>
    <mergeCell ref="HHM15:HHS15"/>
    <mergeCell ref="HWH15:HWN15"/>
    <mergeCell ref="HWO15:HWU15"/>
    <mergeCell ref="HWV15:HXB15"/>
    <mergeCell ref="HXC15:HXI15"/>
    <mergeCell ref="HXJ15:HXP15"/>
    <mergeCell ref="HXQ15:HXW15"/>
    <mergeCell ref="HXX15:HYD15"/>
    <mergeCell ref="HYE15:HYK15"/>
    <mergeCell ref="HYL15:HYR15"/>
    <mergeCell ref="HTW15:HUC15"/>
    <mergeCell ref="HUD15:HUJ15"/>
    <mergeCell ref="HUK15:HUQ15"/>
    <mergeCell ref="HUR15:HUX15"/>
    <mergeCell ref="HUY15:HVE15"/>
    <mergeCell ref="HVF15:HVL15"/>
    <mergeCell ref="HVM15:HVS15"/>
    <mergeCell ref="HVT15:HVZ15"/>
    <mergeCell ref="HWA15:HWG15"/>
    <mergeCell ref="HRL15:HRR15"/>
    <mergeCell ref="HRS15:HRY15"/>
    <mergeCell ref="HRZ15:HSF15"/>
    <mergeCell ref="HSG15:HSM15"/>
    <mergeCell ref="HSN15:HST15"/>
    <mergeCell ref="HSU15:HTA15"/>
    <mergeCell ref="HTB15:HTH15"/>
    <mergeCell ref="HTI15:HTO15"/>
    <mergeCell ref="HTP15:HTV15"/>
    <mergeCell ref="HPA15:HPG15"/>
    <mergeCell ref="HPH15:HPN15"/>
    <mergeCell ref="HPO15:HPU15"/>
    <mergeCell ref="HPV15:HQB15"/>
    <mergeCell ref="HQC15:HQI15"/>
    <mergeCell ref="HQJ15:HQP15"/>
    <mergeCell ref="HQQ15:HQW15"/>
    <mergeCell ref="HQX15:HRD15"/>
    <mergeCell ref="HRE15:HRK15"/>
    <mergeCell ref="IFZ15:IGF15"/>
    <mergeCell ref="IGG15:IGM15"/>
    <mergeCell ref="IGN15:IGT15"/>
    <mergeCell ref="IGU15:IHA15"/>
    <mergeCell ref="IHB15:IHH15"/>
    <mergeCell ref="IHI15:IHO15"/>
    <mergeCell ref="IHP15:IHV15"/>
    <mergeCell ref="IHW15:IIC15"/>
    <mergeCell ref="IID15:IIJ15"/>
    <mergeCell ref="IDO15:IDU15"/>
    <mergeCell ref="IDV15:IEB15"/>
    <mergeCell ref="IEC15:IEI15"/>
    <mergeCell ref="IEJ15:IEP15"/>
    <mergeCell ref="IEQ15:IEW15"/>
    <mergeCell ref="IEX15:IFD15"/>
    <mergeCell ref="IFE15:IFK15"/>
    <mergeCell ref="IFL15:IFR15"/>
    <mergeCell ref="IFS15:IFY15"/>
    <mergeCell ref="IBD15:IBJ15"/>
    <mergeCell ref="IBK15:IBQ15"/>
    <mergeCell ref="IBR15:IBX15"/>
    <mergeCell ref="IBY15:ICE15"/>
    <mergeCell ref="ICF15:ICL15"/>
    <mergeCell ref="ICM15:ICS15"/>
    <mergeCell ref="ICT15:ICZ15"/>
    <mergeCell ref="IDA15:IDG15"/>
    <mergeCell ref="IDH15:IDN15"/>
    <mergeCell ref="HYS15:HYY15"/>
    <mergeCell ref="HYZ15:HZF15"/>
    <mergeCell ref="HZG15:HZM15"/>
    <mergeCell ref="HZN15:HZT15"/>
    <mergeCell ref="HZU15:IAA15"/>
    <mergeCell ref="IAB15:IAH15"/>
    <mergeCell ref="IAI15:IAO15"/>
    <mergeCell ref="IAP15:IAV15"/>
    <mergeCell ref="IAW15:IBC15"/>
    <mergeCell ref="IPR15:IPX15"/>
    <mergeCell ref="IPY15:IQE15"/>
    <mergeCell ref="IQF15:IQL15"/>
    <mergeCell ref="IQM15:IQS15"/>
    <mergeCell ref="IQT15:IQZ15"/>
    <mergeCell ref="IRA15:IRG15"/>
    <mergeCell ref="IRH15:IRN15"/>
    <mergeCell ref="IRO15:IRU15"/>
    <mergeCell ref="IRV15:ISB15"/>
    <mergeCell ref="ING15:INM15"/>
    <mergeCell ref="INN15:INT15"/>
    <mergeCell ref="INU15:IOA15"/>
    <mergeCell ref="IOB15:IOH15"/>
    <mergeCell ref="IOI15:IOO15"/>
    <mergeCell ref="IOP15:IOV15"/>
    <mergeCell ref="IOW15:IPC15"/>
    <mergeCell ref="IPD15:IPJ15"/>
    <mergeCell ref="IPK15:IPQ15"/>
    <mergeCell ref="IKV15:ILB15"/>
    <mergeCell ref="ILC15:ILI15"/>
    <mergeCell ref="ILJ15:ILP15"/>
    <mergeCell ref="ILQ15:ILW15"/>
    <mergeCell ref="ILX15:IMD15"/>
    <mergeCell ref="IME15:IMK15"/>
    <mergeCell ref="IML15:IMR15"/>
    <mergeCell ref="IMS15:IMY15"/>
    <mergeCell ref="IMZ15:INF15"/>
    <mergeCell ref="IIK15:IIQ15"/>
    <mergeCell ref="IIR15:IIX15"/>
    <mergeCell ref="IIY15:IJE15"/>
    <mergeCell ref="IJF15:IJL15"/>
    <mergeCell ref="IJM15:IJS15"/>
    <mergeCell ref="IJT15:IJZ15"/>
    <mergeCell ref="IKA15:IKG15"/>
    <mergeCell ref="IKH15:IKN15"/>
    <mergeCell ref="IKO15:IKU15"/>
    <mergeCell ref="IZJ15:IZP15"/>
    <mergeCell ref="IZQ15:IZW15"/>
    <mergeCell ref="IZX15:JAD15"/>
    <mergeCell ref="JAE15:JAK15"/>
    <mergeCell ref="JAL15:JAR15"/>
    <mergeCell ref="JAS15:JAY15"/>
    <mergeCell ref="JAZ15:JBF15"/>
    <mergeCell ref="JBG15:JBM15"/>
    <mergeCell ref="JBN15:JBT15"/>
    <mergeCell ref="IWY15:IXE15"/>
    <mergeCell ref="IXF15:IXL15"/>
    <mergeCell ref="IXM15:IXS15"/>
    <mergeCell ref="IXT15:IXZ15"/>
    <mergeCell ref="IYA15:IYG15"/>
    <mergeCell ref="IYH15:IYN15"/>
    <mergeCell ref="IYO15:IYU15"/>
    <mergeCell ref="IYV15:IZB15"/>
    <mergeCell ref="IZC15:IZI15"/>
    <mergeCell ref="IUN15:IUT15"/>
    <mergeCell ref="IUU15:IVA15"/>
    <mergeCell ref="IVB15:IVH15"/>
    <mergeCell ref="IVI15:IVO15"/>
    <mergeCell ref="IVP15:IVV15"/>
    <mergeCell ref="IVW15:IWC15"/>
    <mergeCell ref="IWD15:IWJ15"/>
    <mergeCell ref="IWK15:IWQ15"/>
    <mergeCell ref="IWR15:IWX15"/>
    <mergeCell ref="ISC15:ISI15"/>
    <mergeCell ref="ISJ15:ISP15"/>
    <mergeCell ref="ISQ15:ISW15"/>
    <mergeCell ref="ISX15:ITD15"/>
    <mergeCell ref="ITE15:ITK15"/>
    <mergeCell ref="ITL15:ITR15"/>
    <mergeCell ref="ITS15:ITY15"/>
    <mergeCell ref="ITZ15:IUF15"/>
    <mergeCell ref="IUG15:IUM15"/>
    <mergeCell ref="JJB15:JJH15"/>
    <mergeCell ref="JJI15:JJO15"/>
    <mergeCell ref="JJP15:JJV15"/>
    <mergeCell ref="JJW15:JKC15"/>
    <mergeCell ref="JKD15:JKJ15"/>
    <mergeCell ref="JKK15:JKQ15"/>
    <mergeCell ref="JKR15:JKX15"/>
    <mergeCell ref="JKY15:JLE15"/>
    <mergeCell ref="JLF15:JLL15"/>
    <mergeCell ref="JGQ15:JGW15"/>
    <mergeCell ref="JGX15:JHD15"/>
    <mergeCell ref="JHE15:JHK15"/>
    <mergeCell ref="JHL15:JHR15"/>
    <mergeCell ref="JHS15:JHY15"/>
    <mergeCell ref="JHZ15:JIF15"/>
    <mergeCell ref="JIG15:JIM15"/>
    <mergeCell ref="JIN15:JIT15"/>
    <mergeCell ref="JIU15:JJA15"/>
    <mergeCell ref="JEF15:JEL15"/>
    <mergeCell ref="JEM15:JES15"/>
    <mergeCell ref="JET15:JEZ15"/>
    <mergeCell ref="JFA15:JFG15"/>
    <mergeCell ref="JFH15:JFN15"/>
    <mergeCell ref="JFO15:JFU15"/>
    <mergeCell ref="JFV15:JGB15"/>
    <mergeCell ref="JGC15:JGI15"/>
    <mergeCell ref="JGJ15:JGP15"/>
    <mergeCell ref="JBU15:JCA15"/>
    <mergeCell ref="JCB15:JCH15"/>
    <mergeCell ref="JCI15:JCO15"/>
    <mergeCell ref="JCP15:JCV15"/>
    <mergeCell ref="JCW15:JDC15"/>
    <mergeCell ref="JDD15:JDJ15"/>
    <mergeCell ref="JDK15:JDQ15"/>
    <mergeCell ref="JDR15:JDX15"/>
    <mergeCell ref="JDY15:JEE15"/>
    <mergeCell ref="JST15:JSZ15"/>
    <mergeCell ref="JTA15:JTG15"/>
    <mergeCell ref="JTH15:JTN15"/>
    <mergeCell ref="JTO15:JTU15"/>
    <mergeCell ref="JTV15:JUB15"/>
    <mergeCell ref="JUC15:JUI15"/>
    <mergeCell ref="JUJ15:JUP15"/>
    <mergeCell ref="JUQ15:JUW15"/>
    <mergeCell ref="JUX15:JVD15"/>
    <mergeCell ref="JQI15:JQO15"/>
    <mergeCell ref="JQP15:JQV15"/>
    <mergeCell ref="JQW15:JRC15"/>
    <mergeCell ref="JRD15:JRJ15"/>
    <mergeCell ref="JRK15:JRQ15"/>
    <mergeCell ref="JRR15:JRX15"/>
    <mergeCell ref="JRY15:JSE15"/>
    <mergeCell ref="JSF15:JSL15"/>
    <mergeCell ref="JSM15:JSS15"/>
    <mergeCell ref="JNX15:JOD15"/>
    <mergeCell ref="JOE15:JOK15"/>
    <mergeCell ref="JOL15:JOR15"/>
    <mergeCell ref="JOS15:JOY15"/>
    <mergeCell ref="JOZ15:JPF15"/>
    <mergeCell ref="JPG15:JPM15"/>
    <mergeCell ref="JPN15:JPT15"/>
    <mergeCell ref="JPU15:JQA15"/>
    <mergeCell ref="JQB15:JQH15"/>
    <mergeCell ref="JLM15:JLS15"/>
    <mergeCell ref="JLT15:JLZ15"/>
    <mergeCell ref="JMA15:JMG15"/>
    <mergeCell ref="JMH15:JMN15"/>
    <mergeCell ref="JMO15:JMU15"/>
    <mergeCell ref="JMV15:JNB15"/>
    <mergeCell ref="JNC15:JNI15"/>
    <mergeCell ref="JNJ15:JNP15"/>
    <mergeCell ref="JNQ15:JNW15"/>
    <mergeCell ref="KCL15:KCR15"/>
    <mergeCell ref="KCS15:KCY15"/>
    <mergeCell ref="KCZ15:KDF15"/>
    <mergeCell ref="KDG15:KDM15"/>
    <mergeCell ref="KDN15:KDT15"/>
    <mergeCell ref="KDU15:KEA15"/>
    <mergeCell ref="KEB15:KEH15"/>
    <mergeCell ref="KEI15:KEO15"/>
    <mergeCell ref="KEP15:KEV15"/>
    <mergeCell ref="KAA15:KAG15"/>
    <mergeCell ref="KAH15:KAN15"/>
    <mergeCell ref="KAO15:KAU15"/>
    <mergeCell ref="KAV15:KBB15"/>
    <mergeCell ref="KBC15:KBI15"/>
    <mergeCell ref="KBJ15:KBP15"/>
    <mergeCell ref="KBQ15:KBW15"/>
    <mergeCell ref="KBX15:KCD15"/>
    <mergeCell ref="KCE15:KCK15"/>
    <mergeCell ref="JXP15:JXV15"/>
    <mergeCell ref="JXW15:JYC15"/>
    <mergeCell ref="JYD15:JYJ15"/>
    <mergeCell ref="JYK15:JYQ15"/>
    <mergeCell ref="JYR15:JYX15"/>
    <mergeCell ref="JYY15:JZE15"/>
    <mergeCell ref="JZF15:JZL15"/>
    <mergeCell ref="JZM15:JZS15"/>
    <mergeCell ref="JZT15:JZZ15"/>
    <mergeCell ref="JVE15:JVK15"/>
    <mergeCell ref="JVL15:JVR15"/>
    <mergeCell ref="JVS15:JVY15"/>
    <mergeCell ref="JVZ15:JWF15"/>
    <mergeCell ref="JWG15:JWM15"/>
    <mergeCell ref="JWN15:JWT15"/>
    <mergeCell ref="JWU15:JXA15"/>
    <mergeCell ref="JXB15:JXH15"/>
    <mergeCell ref="JXI15:JXO15"/>
    <mergeCell ref="KMD15:KMJ15"/>
    <mergeCell ref="KMK15:KMQ15"/>
    <mergeCell ref="KMR15:KMX15"/>
    <mergeCell ref="KMY15:KNE15"/>
    <mergeCell ref="KNF15:KNL15"/>
    <mergeCell ref="KNM15:KNS15"/>
    <mergeCell ref="KNT15:KNZ15"/>
    <mergeCell ref="KOA15:KOG15"/>
    <mergeCell ref="KOH15:KON15"/>
    <mergeCell ref="KJS15:KJY15"/>
    <mergeCell ref="KJZ15:KKF15"/>
    <mergeCell ref="KKG15:KKM15"/>
    <mergeCell ref="KKN15:KKT15"/>
    <mergeCell ref="KKU15:KLA15"/>
    <mergeCell ref="KLB15:KLH15"/>
    <mergeCell ref="KLI15:KLO15"/>
    <mergeCell ref="KLP15:KLV15"/>
    <mergeCell ref="KLW15:KMC15"/>
    <mergeCell ref="KHH15:KHN15"/>
    <mergeCell ref="KHO15:KHU15"/>
    <mergeCell ref="KHV15:KIB15"/>
    <mergeCell ref="KIC15:KII15"/>
    <mergeCell ref="KIJ15:KIP15"/>
    <mergeCell ref="KIQ15:KIW15"/>
    <mergeCell ref="KIX15:KJD15"/>
    <mergeCell ref="KJE15:KJK15"/>
    <mergeCell ref="KJL15:KJR15"/>
    <mergeCell ref="KEW15:KFC15"/>
    <mergeCell ref="KFD15:KFJ15"/>
    <mergeCell ref="KFK15:KFQ15"/>
    <mergeCell ref="KFR15:KFX15"/>
    <mergeCell ref="KFY15:KGE15"/>
    <mergeCell ref="KGF15:KGL15"/>
    <mergeCell ref="KGM15:KGS15"/>
    <mergeCell ref="KGT15:KGZ15"/>
    <mergeCell ref="KHA15:KHG15"/>
    <mergeCell ref="KVV15:KWB15"/>
    <mergeCell ref="KWC15:KWI15"/>
    <mergeCell ref="KWJ15:KWP15"/>
    <mergeCell ref="KWQ15:KWW15"/>
    <mergeCell ref="KWX15:KXD15"/>
    <mergeCell ref="KXE15:KXK15"/>
    <mergeCell ref="KXL15:KXR15"/>
    <mergeCell ref="KXS15:KXY15"/>
    <mergeCell ref="KXZ15:KYF15"/>
    <mergeCell ref="KTK15:KTQ15"/>
    <mergeCell ref="KTR15:KTX15"/>
    <mergeCell ref="KTY15:KUE15"/>
    <mergeCell ref="KUF15:KUL15"/>
    <mergeCell ref="KUM15:KUS15"/>
    <mergeCell ref="KUT15:KUZ15"/>
    <mergeCell ref="KVA15:KVG15"/>
    <mergeCell ref="KVH15:KVN15"/>
    <mergeCell ref="KVO15:KVU15"/>
    <mergeCell ref="KQZ15:KRF15"/>
    <mergeCell ref="KRG15:KRM15"/>
    <mergeCell ref="KRN15:KRT15"/>
    <mergeCell ref="KRU15:KSA15"/>
    <mergeCell ref="KSB15:KSH15"/>
    <mergeCell ref="KSI15:KSO15"/>
    <mergeCell ref="KSP15:KSV15"/>
    <mergeCell ref="KSW15:KTC15"/>
    <mergeCell ref="KTD15:KTJ15"/>
    <mergeCell ref="KOO15:KOU15"/>
    <mergeCell ref="KOV15:KPB15"/>
    <mergeCell ref="KPC15:KPI15"/>
    <mergeCell ref="KPJ15:KPP15"/>
    <mergeCell ref="KPQ15:KPW15"/>
    <mergeCell ref="KPX15:KQD15"/>
    <mergeCell ref="KQE15:KQK15"/>
    <mergeCell ref="KQL15:KQR15"/>
    <mergeCell ref="KQS15:KQY15"/>
    <mergeCell ref="LFN15:LFT15"/>
    <mergeCell ref="LFU15:LGA15"/>
    <mergeCell ref="LGB15:LGH15"/>
    <mergeCell ref="LGI15:LGO15"/>
    <mergeCell ref="LGP15:LGV15"/>
    <mergeCell ref="LGW15:LHC15"/>
    <mergeCell ref="LHD15:LHJ15"/>
    <mergeCell ref="LHK15:LHQ15"/>
    <mergeCell ref="LHR15:LHX15"/>
    <mergeCell ref="LDC15:LDI15"/>
    <mergeCell ref="LDJ15:LDP15"/>
    <mergeCell ref="LDQ15:LDW15"/>
    <mergeCell ref="LDX15:LED15"/>
    <mergeCell ref="LEE15:LEK15"/>
    <mergeCell ref="LEL15:LER15"/>
    <mergeCell ref="LES15:LEY15"/>
    <mergeCell ref="LEZ15:LFF15"/>
    <mergeCell ref="LFG15:LFM15"/>
    <mergeCell ref="LAR15:LAX15"/>
    <mergeCell ref="LAY15:LBE15"/>
    <mergeCell ref="LBF15:LBL15"/>
    <mergeCell ref="LBM15:LBS15"/>
    <mergeCell ref="LBT15:LBZ15"/>
    <mergeCell ref="LCA15:LCG15"/>
    <mergeCell ref="LCH15:LCN15"/>
    <mergeCell ref="LCO15:LCU15"/>
    <mergeCell ref="LCV15:LDB15"/>
    <mergeCell ref="KYG15:KYM15"/>
    <mergeCell ref="KYN15:KYT15"/>
    <mergeCell ref="KYU15:KZA15"/>
    <mergeCell ref="KZB15:KZH15"/>
    <mergeCell ref="KZI15:KZO15"/>
    <mergeCell ref="KZP15:KZV15"/>
    <mergeCell ref="KZW15:LAC15"/>
    <mergeCell ref="LAD15:LAJ15"/>
    <mergeCell ref="LAK15:LAQ15"/>
    <mergeCell ref="LPF15:LPL15"/>
    <mergeCell ref="LPM15:LPS15"/>
    <mergeCell ref="LPT15:LPZ15"/>
    <mergeCell ref="LQA15:LQG15"/>
    <mergeCell ref="LQH15:LQN15"/>
    <mergeCell ref="LQO15:LQU15"/>
    <mergeCell ref="LQV15:LRB15"/>
    <mergeCell ref="LRC15:LRI15"/>
    <mergeCell ref="LRJ15:LRP15"/>
    <mergeCell ref="LMU15:LNA15"/>
    <mergeCell ref="LNB15:LNH15"/>
    <mergeCell ref="LNI15:LNO15"/>
    <mergeCell ref="LNP15:LNV15"/>
    <mergeCell ref="LNW15:LOC15"/>
    <mergeCell ref="LOD15:LOJ15"/>
    <mergeCell ref="LOK15:LOQ15"/>
    <mergeCell ref="LOR15:LOX15"/>
    <mergeCell ref="LOY15:LPE15"/>
    <mergeCell ref="LKJ15:LKP15"/>
    <mergeCell ref="LKQ15:LKW15"/>
    <mergeCell ref="LKX15:LLD15"/>
    <mergeCell ref="LLE15:LLK15"/>
    <mergeCell ref="LLL15:LLR15"/>
    <mergeCell ref="LLS15:LLY15"/>
    <mergeCell ref="LLZ15:LMF15"/>
    <mergeCell ref="LMG15:LMM15"/>
    <mergeCell ref="LMN15:LMT15"/>
    <mergeCell ref="LHY15:LIE15"/>
    <mergeCell ref="LIF15:LIL15"/>
    <mergeCell ref="LIM15:LIS15"/>
    <mergeCell ref="LIT15:LIZ15"/>
    <mergeCell ref="LJA15:LJG15"/>
    <mergeCell ref="LJH15:LJN15"/>
    <mergeCell ref="LJO15:LJU15"/>
    <mergeCell ref="LJV15:LKB15"/>
    <mergeCell ref="LKC15:LKI15"/>
    <mergeCell ref="LYX15:LZD15"/>
    <mergeCell ref="LZE15:LZK15"/>
    <mergeCell ref="LZL15:LZR15"/>
    <mergeCell ref="LZS15:LZY15"/>
    <mergeCell ref="LZZ15:MAF15"/>
    <mergeCell ref="MAG15:MAM15"/>
    <mergeCell ref="MAN15:MAT15"/>
    <mergeCell ref="MAU15:MBA15"/>
    <mergeCell ref="MBB15:MBH15"/>
    <mergeCell ref="LWM15:LWS15"/>
    <mergeCell ref="LWT15:LWZ15"/>
    <mergeCell ref="LXA15:LXG15"/>
    <mergeCell ref="LXH15:LXN15"/>
    <mergeCell ref="LXO15:LXU15"/>
    <mergeCell ref="LXV15:LYB15"/>
    <mergeCell ref="LYC15:LYI15"/>
    <mergeCell ref="LYJ15:LYP15"/>
    <mergeCell ref="LYQ15:LYW15"/>
    <mergeCell ref="LUB15:LUH15"/>
    <mergeCell ref="LUI15:LUO15"/>
    <mergeCell ref="LUP15:LUV15"/>
    <mergeCell ref="LUW15:LVC15"/>
    <mergeCell ref="LVD15:LVJ15"/>
    <mergeCell ref="LVK15:LVQ15"/>
    <mergeCell ref="LVR15:LVX15"/>
    <mergeCell ref="LVY15:LWE15"/>
    <mergeCell ref="LWF15:LWL15"/>
    <mergeCell ref="LRQ15:LRW15"/>
    <mergeCell ref="LRX15:LSD15"/>
    <mergeCell ref="LSE15:LSK15"/>
    <mergeCell ref="LSL15:LSR15"/>
    <mergeCell ref="LSS15:LSY15"/>
    <mergeCell ref="LSZ15:LTF15"/>
    <mergeCell ref="LTG15:LTM15"/>
    <mergeCell ref="LTN15:LTT15"/>
    <mergeCell ref="LTU15:LUA15"/>
    <mergeCell ref="MIP15:MIV15"/>
    <mergeCell ref="MIW15:MJC15"/>
    <mergeCell ref="MJD15:MJJ15"/>
    <mergeCell ref="MJK15:MJQ15"/>
    <mergeCell ref="MJR15:MJX15"/>
    <mergeCell ref="MJY15:MKE15"/>
    <mergeCell ref="MKF15:MKL15"/>
    <mergeCell ref="MKM15:MKS15"/>
    <mergeCell ref="MKT15:MKZ15"/>
    <mergeCell ref="MGE15:MGK15"/>
    <mergeCell ref="MGL15:MGR15"/>
    <mergeCell ref="MGS15:MGY15"/>
    <mergeCell ref="MGZ15:MHF15"/>
    <mergeCell ref="MHG15:MHM15"/>
    <mergeCell ref="MHN15:MHT15"/>
    <mergeCell ref="MHU15:MIA15"/>
    <mergeCell ref="MIB15:MIH15"/>
    <mergeCell ref="MII15:MIO15"/>
    <mergeCell ref="MDT15:MDZ15"/>
    <mergeCell ref="MEA15:MEG15"/>
    <mergeCell ref="MEH15:MEN15"/>
    <mergeCell ref="MEO15:MEU15"/>
    <mergeCell ref="MEV15:MFB15"/>
    <mergeCell ref="MFC15:MFI15"/>
    <mergeCell ref="MFJ15:MFP15"/>
    <mergeCell ref="MFQ15:MFW15"/>
    <mergeCell ref="MFX15:MGD15"/>
    <mergeCell ref="MBI15:MBO15"/>
    <mergeCell ref="MBP15:MBV15"/>
    <mergeCell ref="MBW15:MCC15"/>
    <mergeCell ref="MCD15:MCJ15"/>
    <mergeCell ref="MCK15:MCQ15"/>
    <mergeCell ref="MCR15:MCX15"/>
    <mergeCell ref="MCY15:MDE15"/>
    <mergeCell ref="MDF15:MDL15"/>
    <mergeCell ref="MDM15:MDS15"/>
    <mergeCell ref="MSH15:MSN15"/>
    <mergeCell ref="MSO15:MSU15"/>
    <mergeCell ref="MSV15:MTB15"/>
    <mergeCell ref="MTC15:MTI15"/>
    <mergeCell ref="MTJ15:MTP15"/>
    <mergeCell ref="MTQ15:MTW15"/>
    <mergeCell ref="MTX15:MUD15"/>
    <mergeCell ref="MUE15:MUK15"/>
    <mergeCell ref="MUL15:MUR15"/>
    <mergeCell ref="MPW15:MQC15"/>
    <mergeCell ref="MQD15:MQJ15"/>
    <mergeCell ref="MQK15:MQQ15"/>
    <mergeCell ref="MQR15:MQX15"/>
    <mergeCell ref="MQY15:MRE15"/>
    <mergeCell ref="MRF15:MRL15"/>
    <mergeCell ref="MRM15:MRS15"/>
    <mergeCell ref="MRT15:MRZ15"/>
    <mergeCell ref="MSA15:MSG15"/>
    <mergeCell ref="MNL15:MNR15"/>
    <mergeCell ref="MNS15:MNY15"/>
    <mergeCell ref="MNZ15:MOF15"/>
    <mergeCell ref="MOG15:MOM15"/>
    <mergeCell ref="MON15:MOT15"/>
    <mergeCell ref="MOU15:MPA15"/>
    <mergeCell ref="MPB15:MPH15"/>
    <mergeCell ref="MPI15:MPO15"/>
    <mergeCell ref="MPP15:MPV15"/>
    <mergeCell ref="MLA15:MLG15"/>
    <mergeCell ref="MLH15:MLN15"/>
    <mergeCell ref="MLO15:MLU15"/>
    <mergeCell ref="MLV15:MMB15"/>
    <mergeCell ref="MMC15:MMI15"/>
    <mergeCell ref="MMJ15:MMP15"/>
    <mergeCell ref="MMQ15:MMW15"/>
    <mergeCell ref="MMX15:MND15"/>
    <mergeCell ref="MNE15:MNK15"/>
    <mergeCell ref="NBZ15:NCF15"/>
    <mergeCell ref="NCG15:NCM15"/>
    <mergeCell ref="NCN15:NCT15"/>
    <mergeCell ref="NCU15:NDA15"/>
    <mergeCell ref="NDB15:NDH15"/>
    <mergeCell ref="NDI15:NDO15"/>
    <mergeCell ref="NDP15:NDV15"/>
    <mergeCell ref="NDW15:NEC15"/>
    <mergeCell ref="NED15:NEJ15"/>
    <mergeCell ref="MZO15:MZU15"/>
    <mergeCell ref="MZV15:NAB15"/>
    <mergeCell ref="NAC15:NAI15"/>
    <mergeCell ref="NAJ15:NAP15"/>
    <mergeCell ref="NAQ15:NAW15"/>
    <mergeCell ref="NAX15:NBD15"/>
    <mergeCell ref="NBE15:NBK15"/>
    <mergeCell ref="NBL15:NBR15"/>
    <mergeCell ref="NBS15:NBY15"/>
    <mergeCell ref="MXD15:MXJ15"/>
    <mergeCell ref="MXK15:MXQ15"/>
    <mergeCell ref="MXR15:MXX15"/>
    <mergeCell ref="MXY15:MYE15"/>
    <mergeCell ref="MYF15:MYL15"/>
    <mergeCell ref="MYM15:MYS15"/>
    <mergeCell ref="MYT15:MYZ15"/>
    <mergeCell ref="MZA15:MZG15"/>
    <mergeCell ref="MZH15:MZN15"/>
    <mergeCell ref="MUS15:MUY15"/>
    <mergeCell ref="MUZ15:MVF15"/>
    <mergeCell ref="MVG15:MVM15"/>
    <mergeCell ref="MVN15:MVT15"/>
    <mergeCell ref="MVU15:MWA15"/>
    <mergeCell ref="MWB15:MWH15"/>
    <mergeCell ref="MWI15:MWO15"/>
    <mergeCell ref="MWP15:MWV15"/>
    <mergeCell ref="MWW15:MXC15"/>
    <mergeCell ref="NLR15:NLX15"/>
    <mergeCell ref="NLY15:NME15"/>
    <mergeCell ref="NMF15:NML15"/>
    <mergeCell ref="NMM15:NMS15"/>
    <mergeCell ref="NMT15:NMZ15"/>
    <mergeCell ref="NNA15:NNG15"/>
    <mergeCell ref="NNH15:NNN15"/>
    <mergeCell ref="NNO15:NNU15"/>
    <mergeCell ref="NNV15:NOB15"/>
    <mergeCell ref="NJG15:NJM15"/>
    <mergeCell ref="NJN15:NJT15"/>
    <mergeCell ref="NJU15:NKA15"/>
    <mergeCell ref="NKB15:NKH15"/>
    <mergeCell ref="NKI15:NKO15"/>
    <mergeCell ref="NKP15:NKV15"/>
    <mergeCell ref="NKW15:NLC15"/>
    <mergeCell ref="NLD15:NLJ15"/>
    <mergeCell ref="NLK15:NLQ15"/>
    <mergeCell ref="NGV15:NHB15"/>
    <mergeCell ref="NHC15:NHI15"/>
    <mergeCell ref="NHJ15:NHP15"/>
    <mergeCell ref="NHQ15:NHW15"/>
    <mergeCell ref="NHX15:NID15"/>
    <mergeCell ref="NIE15:NIK15"/>
    <mergeCell ref="NIL15:NIR15"/>
    <mergeCell ref="NIS15:NIY15"/>
    <mergeCell ref="NIZ15:NJF15"/>
    <mergeCell ref="NEK15:NEQ15"/>
    <mergeCell ref="NER15:NEX15"/>
    <mergeCell ref="NEY15:NFE15"/>
    <mergeCell ref="NFF15:NFL15"/>
    <mergeCell ref="NFM15:NFS15"/>
    <mergeCell ref="NFT15:NFZ15"/>
    <mergeCell ref="NGA15:NGG15"/>
    <mergeCell ref="NGH15:NGN15"/>
    <mergeCell ref="NGO15:NGU15"/>
    <mergeCell ref="NVJ15:NVP15"/>
    <mergeCell ref="NVQ15:NVW15"/>
    <mergeCell ref="NVX15:NWD15"/>
    <mergeCell ref="NWE15:NWK15"/>
    <mergeCell ref="NWL15:NWR15"/>
    <mergeCell ref="NWS15:NWY15"/>
    <mergeCell ref="NWZ15:NXF15"/>
    <mergeCell ref="NXG15:NXM15"/>
    <mergeCell ref="NXN15:NXT15"/>
    <mergeCell ref="NSY15:NTE15"/>
    <mergeCell ref="NTF15:NTL15"/>
    <mergeCell ref="NTM15:NTS15"/>
    <mergeCell ref="NTT15:NTZ15"/>
    <mergeCell ref="NUA15:NUG15"/>
    <mergeCell ref="NUH15:NUN15"/>
    <mergeCell ref="NUO15:NUU15"/>
    <mergeCell ref="NUV15:NVB15"/>
    <mergeCell ref="NVC15:NVI15"/>
    <mergeCell ref="NQN15:NQT15"/>
    <mergeCell ref="NQU15:NRA15"/>
    <mergeCell ref="NRB15:NRH15"/>
    <mergeCell ref="NRI15:NRO15"/>
    <mergeCell ref="NRP15:NRV15"/>
    <mergeCell ref="NRW15:NSC15"/>
    <mergeCell ref="NSD15:NSJ15"/>
    <mergeCell ref="NSK15:NSQ15"/>
    <mergeCell ref="NSR15:NSX15"/>
    <mergeCell ref="NOC15:NOI15"/>
    <mergeCell ref="NOJ15:NOP15"/>
    <mergeCell ref="NOQ15:NOW15"/>
    <mergeCell ref="NOX15:NPD15"/>
    <mergeCell ref="NPE15:NPK15"/>
    <mergeCell ref="NPL15:NPR15"/>
    <mergeCell ref="NPS15:NPY15"/>
    <mergeCell ref="NPZ15:NQF15"/>
    <mergeCell ref="NQG15:NQM15"/>
    <mergeCell ref="OFB15:OFH15"/>
    <mergeCell ref="OFI15:OFO15"/>
    <mergeCell ref="OFP15:OFV15"/>
    <mergeCell ref="OFW15:OGC15"/>
    <mergeCell ref="OGD15:OGJ15"/>
    <mergeCell ref="OGK15:OGQ15"/>
    <mergeCell ref="OGR15:OGX15"/>
    <mergeCell ref="OGY15:OHE15"/>
    <mergeCell ref="OHF15:OHL15"/>
    <mergeCell ref="OCQ15:OCW15"/>
    <mergeCell ref="OCX15:ODD15"/>
    <mergeCell ref="ODE15:ODK15"/>
    <mergeCell ref="ODL15:ODR15"/>
    <mergeCell ref="ODS15:ODY15"/>
    <mergeCell ref="ODZ15:OEF15"/>
    <mergeCell ref="OEG15:OEM15"/>
    <mergeCell ref="OEN15:OET15"/>
    <mergeCell ref="OEU15:OFA15"/>
    <mergeCell ref="OAF15:OAL15"/>
    <mergeCell ref="OAM15:OAS15"/>
    <mergeCell ref="OAT15:OAZ15"/>
    <mergeCell ref="OBA15:OBG15"/>
    <mergeCell ref="OBH15:OBN15"/>
    <mergeCell ref="OBO15:OBU15"/>
    <mergeCell ref="OBV15:OCB15"/>
    <mergeCell ref="OCC15:OCI15"/>
    <mergeCell ref="OCJ15:OCP15"/>
    <mergeCell ref="NXU15:NYA15"/>
    <mergeCell ref="NYB15:NYH15"/>
    <mergeCell ref="NYI15:NYO15"/>
    <mergeCell ref="NYP15:NYV15"/>
    <mergeCell ref="NYW15:NZC15"/>
    <mergeCell ref="NZD15:NZJ15"/>
    <mergeCell ref="NZK15:NZQ15"/>
    <mergeCell ref="NZR15:NZX15"/>
    <mergeCell ref="NZY15:OAE15"/>
    <mergeCell ref="OOT15:OOZ15"/>
    <mergeCell ref="OPA15:OPG15"/>
    <mergeCell ref="OPH15:OPN15"/>
    <mergeCell ref="OPO15:OPU15"/>
    <mergeCell ref="OPV15:OQB15"/>
    <mergeCell ref="OQC15:OQI15"/>
    <mergeCell ref="OQJ15:OQP15"/>
    <mergeCell ref="OQQ15:OQW15"/>
    <mergeCell ref="OQX15:ORD15"/>
    <mergeCell ref="OMI15:OMO15"/>
    <mergeCell ref="OMP15:OMV15"/>
    <mergeCell ref="OMW15:ONC15"/>
    <mergeCell ref="OND15:ONJ15"/>
    <mergeCell ref="ONK15:ONQ15"/>
    <mergeCell ref="ONR15:ONX15"/>
    <mergeCell ref="ONY15:OOE15"/>
    <mergeCell ref="OOF15:OOL15"/>
    <mergeCell ref="OOM15:OOS15"/>
    <mergeCell ref="OJX15:OKD15"/>
    <mergeCell ref="OKE15:OKK15"/>
    <mergeCell ref="OKL15:OKR15"/>
    <mergeCell ref="OKS15:OKY15"/>
    <mergeCell ref="OKZ15:OLF15"/>
    <mergeCell ref="OLG15:OLM15"/>
    <mergeCell ref="OLN15:OLT15"/>
    <mergeCell ref="OLU15:OMA15"/>
    <mergeCell ref="OMB15:OMH15"/>
    <mergeCell ref="OHM15:OHS15"/>
    <mergeCell ref="OHT15:OHZ15"/>
    <mergeCell ref="OIA15:OIG15"/>
    <mergeCell ref="OIH15:OIN15"/>
    <mergeCell ref="OIO15:OIU15"/>
    <mergeCell ref="OIV15:OJB15"/>
    <mergeCell ref="OJC15:OJI15"/>
    <mergeCell ref="OJJ15:OJP15"/>
    <mergeCell ref="OJQ15:OJW15"/>
    <mergeCell ref="OYL15:OYR15"/>
    <mergeCell ref="OYS15:OYY15"/>
    <mergeCell ref="OYZ15:OZF15"/>
    <mergeCell ref="OZG15:OZM15"/>
    <mergeCell ref="OZN15:OZT15"/>
    <mergeCell ref="OZU15:PAA15"/>
    <mergeCell ref="PAB15:PAH15"/>
    <mergeCell ref="PAI15:PAO15"/>
    <mergeCell ref="PAP15:PAV15"/>
    <mergeCell ref="OWA15:OWG15"/>
    <mergeCell ref="OWH15:OWN15"/>
    <mergeCell ref="OWO15:OWU15"/>
    <mergeCell ref="OWV15:OXB15"/>
    <mergeCell ref="OXC15:OXI15"/>
    <mergeCell ref="OXJ15:OXP15"/>
    <mergeCell ref="OXQ15:OXW15"/>
    <mergeCell ref="OXX15:OYD15"/>
    <mergeCell ref="OYE15:OYK15"/>
    <mergeCell ref="OTP15:OTV15"/>
    <mergeCell ref="OTW15:OUC15"/>
    <mergeCell ref="OUD15:OUJ15"/>
    <mergeCell ref="OUK15:OUQ15"/>
    <mergeCell ref="OUR15:OUX15"/>
    <mergeCell ref="OUY15:OVE15"/>
    <mergeCell ref="OVF15:OVL15"/>
    <mergeCell ref="OVM15:OVS15"/>
    <mergeCell ref="OVT15:OVZ15"/>
    <mergeCell ref="ORE15:ORK15"/>
    <mergeCell ref="ORL15:ORR15"/>
    <mergeCell ref="ORS15:ORY15"/>
    <mergeCell ref="ORZ15:OSF15"/>
    <mergeCell ref="OSG15:OSM15"/>
    <mergeCell ref="OSN15:OST15"/>
    <mergeCell ref="OSU15:OTA15"/>
    <mergeCell ref="OTB15:OTH15"/>
    <mergeCell ref="OTI15:OTO15"/>
    <mergeCell ref="PID15:PIJ15"/>
    <mergeCell ref="PIK15:PIQ15"/>
    <mergeCell ref="PIR15:PIX15"/>
    <mergeCell ref="PIY15:PJE15"/>
    <mergeCell ref="PJF15:PJL15"/>
    <mergeCell ref="PJM15:PJS15"/>
    <mergeCell ref="PJT15:PJZ15"/>
    <mergeCell ref="PKA15:PKG15"/>
    <mergeCell ref="PKH15:PKN15"/>
    <mergeCell ref="PFS15:PFY15"/>
    <mergeCell ref="PFZ15:PGF15"/>
    <mergeCell ref="PGG15:PGM15"/>
    <mergeCell ref="PGN15:PGT15"/>
    <mergeCell ref="PGU15:PHA15"/>
    <mergeCell ref="PHB15:PHH15"/>
    <mergeCell ref="PHI15:PHO15"/>
    <mergeCell ref="PHP15:PHV15"/>
    <mergeCell ref="PHW15:PIC15"/>
    <mergeCell ref="PDH15:PDN15"/>
    <mergeCell ref="PDO15:PDU15"/>
    <mergeCell ref="PDV15:PEB15"/>
    <mergeCell ref="PEC15:PEI15"/>
    <mergeCell ref="PEJ15:PEP15"/>
    <mergeCell ref="PEQ15:PEW15"/>
    <mergeCell ref="PEX15:PFD15"/>
    <mergeCell ref="PFE15:PFK15"/>
    <mergeCell ref="PFL15:PFR15"/>
    <mergeCell ref="PAW15:PBC15"/>
    <mergeCell ref="PBD15:PBJ15"/>
    <mergeCell ref="PBK15:PBQ15"/>
    <mergeCell ref="PBR15:PBX15"/>
    <mergeCell ref="PBY15:PCE15"/>
    <mergeCell ref="PCF15:PCL15"/>
    <mergeCell ref="PCM15:PCS15"/>
    <mergeCell ref="PCT15:PCZ15"/>
    <mergeCell ref="PDA15:PDG15"/>
    <mergeCell ref="PRV15:PSB15"/>
    <mergeCell ref="PSC15:PSI15"/>
    <mergeCell ref="PSJ15:PSP15"/>
    <mergeCell ref="PSQ15:PSW15"/>
    <mergeCell ref="PSX15:PTD15"/>
    <mergeCell ref="PTE15:PTK15"/>
    <mergeCell ref="PTL15:PTR15"/>
    <mergeCell ref="PTS15:PTY15"/>
    <mergeCell ref="PTZ15:PUF15"/>
    <mergeCell ref="PPK15:PPQ15"/>
    <mergeCell ref="PPR15:PPX15"/>
    <mergeCell ref="PPY15:PQE15"/>
    <mergeCell ref="PQF15:PQL15"/>
    <mergeCell ref="PQM15:PQS15"/>
    <mergeCell ref="PQT15:PQZ15"/>
    <mergeCell ref="PRA15:PRG15"/>
    <mergeCell ref="PRH15:PRN15"/>
    <mergeCell ref="PRO15:PRU15"/>
    <mergeCell ref="PMZ15:PNF15"/>
    <mergeCell ref="PNG15:PNM15"/>
    <mergeCell ref="PNN15:PNT15"/>
    <mergeCell ref="PNU15:POA15"/>
    <mergeCell ref="POB15:POH15"/>
    <mergeCell ref="POI15:POO15"/>
    <mergeCell ref="POP15:POV15"/>
    <mergeCell ref="POW15:PPC15"/>
    <mergeCell ref="PPD15:PPJ15"/>
    <mergeCell ref="PKO15:PKU15"/>
    <mergeCell ref="PKV15:PLB15"/>
    <mergeCell ref="PLC15:PLI15"/>
    <mergeCell ref="PLJ15:PLP15"/>
    <mergeCell ref="PLQ15:PLW15"/>
    <mergeCell ref="PLX15:PMD15"/>
    <mergeCell ref="PME15:PMK15"/>
    <mergeCell ref="PML15:PMR15"/>
    <mergeCell ref="PMS15:PMY15"/>
    <mergeCell ref="QBN15:QBT15"/>
    <mergeCell ref="QBU15:QCA15"/>
    <mergeCell ref="QCB15:QCH15"/>
    <mergeCell ref="QCI15:QCO15"/>
    <mergeCell ref="QCP15:QCV15"/>
    <mergeCell ref="QCW15:QDC15"/>
    <mergeCell ref="QDD15:QDJ15"/>
    <mergeCell ref="QDK15:QDQ15"/>
    <mergeCell ref="QDR15:QDX15"/>
    <mergeCell ref="PZC15:PZI15"/>
    <mergeCell ref="PZJ15:PZP15"/>
    <mergeCell ref="PZQ15:PZW15"/>
    <mergeCell ref="PZX15:QAD15"/>
    <mergeCell ref="QAE15:QAK15"/>
    <mergeCell ref="QAL15:QAR15"/>
    <mergeCell ref="QAS15:QAY15"/>
    <mergeCell ref="QAZ15:QBF15"/>
    <mergeCell ref="QBG15:QBM15"/>
    <mergeCell ref="PWR15:PWX15"/>
    <mergeCell ref="PWY15:PXE15"/>
    <mergeCell ref="PXF15:PXL15"/>
    <mergeCell ref="PXM15:PXS15"/>
    <mergeCell ref="PXT15:PXZ15"/>
    <mergeCell ref="PYA15:PYG15"/>
    <mergeCell ref="PYH15:PYN15"/>
    <mergeCell ref="PYO15:PYU15"/>
    <mergeCell ref="PYV15:PZB15"/>
    <mergeCell ref="PUG15:PUM15"/>
    <mergeCell ref="PUN15:PUT15"/>
    <mergeCell ref="PUU15:PVA15"/>
    <mergeCell ref="PVB15:PVH15"/>
    <mergeCell ref="PVI15:PVO15"/>
    <mergeCell ref="PVP15:PVV15"/>
    <mergeCell ref="PVW15:PWC15"/>
    <mergeCell ref="PWD15:PWJ15"/>
    <mergeCell ref="PWK15:PWQ15"/>
    <mergeCell ref="QLF15:QLL15"/>
    <mergeCell ref="QLM15:QLS15"/>
    <mergeCell ref="QLT15:QLZ15"/>
    <mergeCell ref="QMA15:QMG15"/>
    <mergeCell ref="QMH15:QMN15"/>
    <mergeCell ref="QMO15:QMU15"/>
    <mergeCell ref="QMV15:QNB15"/>
    <mergeCell ref="QNC15:QNI15"/>
    <mergeCell ref="QNJ15:QNP15"/>
    <mergeCell ref="QIU15:QJA15"/>
    <mergeCell ref="QJB15:QJH15"/>
    <mergeCell ref="QJI15:QJO15"/>
    <mergeCell ref="QJP15:QJV15"/>
    <mergeCell ref="QJW15:QKC15"/>
    <mergeCell ref="QKD15:QKJ15"/>
    <mergeCell ref="QKK15:QKQ15"/>
    <mergeCell ref="QKR15:QKX15"/>
    <mergeCell ref="QKY15:QLE15"/>
    <mergeCell ref="QGJ15:QGP15"/>
    <mergeCell ref="QGQ15:QGW15"/>
    <mergeCell ref="QGX15:QHD15"/>
    <mergeCell ref="QHE15:QHK15"/>
    <mergeCell ref="QHL15:QHR15"/>
    <mergeCell ref="QHS15:QHY15"/>
    <mergeCell ref="QHZ15:QIF15"/>
    <mergeCell ref="QIG15:QIM15"/>
    <mergeCell ref="QIN15:QIT15"/>
    <mergeCell ref="QDY15:QEE15"/>
    <mergeCell ref="QEF15:QEL15"/>
    <mergeCell ref="QEM15:QES15"/>
    <mergeCell ref="QET15:QEZ15"/>
    <mergeCell ref="QFA15:QFG15"/>
    <mergeCell ref="QFH15:QFN15"/>
    <mergeCell ref="QFO15:QFU15"/>
    <mergeCell ref="QFV15:QGB15"/>
    <mergeCell ref="QGC15:QGI15"/>
    <mergeCell ref="QUX15:QVD15"/>
    <mergeCell ref="QVE15:QVK15"/>
    <mergeCell ref="QVL15:QVR15"/>
    <mergeCell ref="QVS15:QVY15"/>
    <mergeCell ref="QVZ15:QWF15"/>
    <mergeCell ref="QWG15:QWM15"/>
    <mergeCell ref="QWN15:QWT15"/>
    <mergeCell ref="QWU15:QXA15"/>
    <mergeCell ref="QXB15:QXH15"/>
    <mergeCell ref="QSM15:QSS15"/>
    <mergeCell ref="QST15:QSZ15"/>
    <mergeCell ref="QTA15:QTG15"/>
    <mergeCell ref="QTH15:QTN15"/>
    <mergeCell ref="QTO15:QTU15"/>
    <mergeCell ref="QTV15:QUB15"/>
    <mergeCell ref="QUC15:QUI15"/>
    <mergeCell ref="QUJ15:QUP15"/>
    <mergeCell ref="QUQ15:QUW15"/>
    <mergeCell ref="QQB15:QQH15"/>
    <mergeCell ref="QQI15:QQO15"/>
    <mergeCell ref="QQP15:QQV15"/>
    <mergeCell ref="QQW15:QRC15"/>
    <mergeCell ref="QRD15:QRJ15"/>
    <mergeCell ref="QRK15:QRQ15"/>
    <mergeCell ref="QRR15:QRX15"/>
    <mergeCell ref="QRY15:QSE15"/>
    <mergeCell ref="QSF15:QSL15"/>
    <mergeCell ref="QNQ15:QNW15"/>
    <mergeCell ref="QNX15:QOD15"/>
    <mergeCell ref="QOE15:QOK15"/>
    <mergeCell ref="QOL15:QOR15"/>
    <mergeCell ref="QOS15:QOY15"/>
    <mergeCell ref="QOZ15:QPF15"/>
    <mergeCell ref="QPG15:QPM15"/>
    <mergeCell ref="QPN15:QPT15"/>
    <mergeCell ref="QPU15:QQA15"/>
    <mergeCell ref="REP15:REV15"/>
    <mergeCell ref="REW15:RFC15"/>
    <mergeCell ref="RFD15:RFJ15"/>
    <mergeCell ref="RFK15:RFQ15"/>
    <mergeCell ref="RFR15:RFX15"/>
    <mergeCell ref="RFY15:RGE15"/>
    <mergeCell ref="RGF15:RGL15"/>
    <mergeCell ref="RGM15:RGS15"/>
    <mergeCell ref="RGT15:RGZ15"/>
    <mergeCell ref="RCE15:RCK15"/>
    <mergeCell ref="RCL15:RCR15"/>
    <mergeCell ref="RCS15:RCY15"/>
    <mergeCell ref="RCZ15:RDF15"/>
    <mergeCell ref="RDG15:RDM15"/>
    <mergeCell ref="RDN15:RDT15"/>
    <mergeCell ref="RDU15:REA15"/>
    <mergeCell ref="REB15:REH15"/>
    <mergeCell ref="REI15:REO15"/>
    <mergeCell ref="QZT15:QZZ15"/>
    <mergeCell ref="RAA15:RAG15"/>
    <mergeCell ref="RAH15:RAN15"/>
    <mergeCell ref="RAO15:RAU15"/>
    <mergeCell ref="RAV15:RBB15"/>
    <mergeCell ref="RBC15:RBI15"/>
    <mergeCell ref="RBJ15:RBP15"/>
    <mergeCell ref="RBQ15:RBW15"/>
    <mergeCell ref="RBX15:RCD15"/>
    <mergeCell ref="QXI15:QXO15"/>
    <mergeCell ref="QXP15:QXV15"/>
    <mergeCell ref="QXW15:QYC15"/>
    <mergeCell ref="QYD15:QYJ15"/>
    <mergeCell ref="QYK15:QYQ15"/>
    <mergeCell ref="QYR15:QYX15"/>
    <mergeCell ref="QYY15:QZE15"/>
    <mergeCell ref="QZF15:QZL15"/>
    <mergeCell ref="QZM15:QZS15"/>
    <mergeCell ref="ROH15:RON15"/>
    <mergeCell ref="ROO15:ROU15"/>
    <mergeCell ref="ROV15:RPB15"/>
    <mergeCell ref="RPC15:RPI15"/>
    <mergeCell ref="RPJ15:RPP15"/>
    <mergeCell ref="RPQ15:RPW15"/>
    <mergeCell ref="RPX15:RQD15"/>
    <mergeCell ref="RQE15:RQK15"/>
    <mergeCell ref="RQL15:RQR15"/>
    <mergeCell ref="RLW15:RMC15"/>
    <mergeCell ref="RMD15:RMJ15"/>
    <mergeCell ref="RMK15:RMQ15"/>
    <mergeCell ref="RMR15:RMX15"/>
    <mergeCell ref="RMY15:RNE15"/>
    <mergeCell ref="RNF15:RNL15"/>
    <mergeCell ref="RNM15:RNS15"/>
    <mergeCell ref="RNT15:RNZ15"/>
    <mergeCell ref="ROA15:ROG15"/>
    <mergeCell ref="RJL15:RJR15"/>
    <mergeCell ref="RJS15:RJY15"/>
    <mergeCell ref="RJZ15:RKF15"/>
    <mergeCell ref="RKG15:RKM15"/>
    <mergeCell ref="RKN15:RKT15"/>
    <mergeCell ref="RKU15:RLA15"/>
    <mergeCell ref="RLB15:RLH15"/>
    <mergeCell ref="RLI15:RLO15"/>
    <mergeCell ref="RLP15:RLV15"/>
    <mergeCell ref="RHA15:RHG15"/>
    <mergeCell ref="RHH15:RHN15"/>
    <mergeCell ref="RHO15:RHU15"/>
    <mergeCell ref="RHV15:RIB15"/>
    <mergeCell ref="RIC15:RII15"/>
    <mergeCell ref="RIJ15:RIP15"/>
    <mergeCell ref="RIQ15:RIW15"/>
    <mergeCell ref="RIX15:RJD15"/>
    <mergeCell ref="RJE15:RJK15"/>
    <mergeCell ref="RXZ15:RYF15"/>
    <mergeCell ref="RYG15:RYM15"/>
    <mergeCell ref="RYN15:RYT15"/>
    <mergeCell ref="RYU15:RZA15"/>
    <mergeCell ref="RZB15:RZH15"/>
    <mergeCell ref="RZI15:RZO15"/>
    <mergeCell ref="RZP15:RZV15"/>
    <mergeCell ref="RZW15:SAC15"/>
    <mergeCell ref="SAD15:SAJ15"/>
    <mergeCell ref="RVO15:RVU15"/>
    <mergeCell ref="RVV15:RWB15"/>
    <mergeCell ref="RWC15:RWI15"/>
    <mergeCell ref="RWJ15:RWP15"/>
    <mergeCell ref="RWQ15:RWW15"/>
    <mergeCell ref="RWX15:RXD15"/>
    <mergeCell ref="RXE15:RXK15"/>
    <mergeCell ref="RXL15:RXR15"/>
    <mergeCell ref="RXS15:RXY15"/>
    <mergeCell ref="RTD15:RTJ15"/>
    <mergeCell ref="RTK15:RTQ15"/>
    <mergeCell ref="RTR15:RTX15"/>
    <mergeCell ref="RTY15:RUE15"/>
    <mergeCell ref="RUF15:RUL15"/>
    <mergeCell ref="RUM15:RUS15"/>
    <mergeCell ref="RUT15:RUZ15"/>
    <mergeCell ref="RVA15:RVG15"/>
    <mergeCell ref="RVH15:RVN15"/>
    <mergeCell ref="RQS15:RQY15"/>
    <mergeCell ref="RQZ15:RRF15"/>
    <mergeCell ref="RRG15:RRM15"/>
    <mergeCell ref="RRN15:RRT15"/>
    <mergeCell ref="RRU15:RSA15"/>
    <mergeCell ref="RSB15:RSH15"/>
    <mergeCell ref="RSI15:RSO15"/>
    <mergeCell ref="RSP15:RSV15"/>
    <mergeCell ref="RSW15:RTC15"/>
    <mergeCell ref="SHR15:SHX15"/>
    <mergeCell ref="SHY15:SIE15"/>
    <mergeCell ref="SIF15:SIL15"/>
    <mergeCell ref="SIM15:SIS15"/>
    <mergeCell ref="SIT15:SIZ15"/>
    <mergeCell ref="SJA15:SJG15"/>
    <mergeCell ref="SJH15:SJN15"/>
    <mergeCell ref="SJO15:SJU15"/>
    <mergeCell ref="SJV15:SKB15"/>
    <mergeCell ref="SFG15:SFM15"/>
    <mergeCell ref="SFN15:SFT15"/>
    <mergeCell ref="SFU15:SGA15"/>
    <mergeCell ref="SGB15:SGH15"/>
    <mergeCell ref="SGI15:SGO15"/>
    <mergeCell ref="SGP15:SGV15"/>
    <mergeCell ref="SGW15:SHC15"/>
    <mergeCell ref="SHD15:SHJ15"/>
    <mergeCell ref="SHK15:SHQ15"/>
    <mergeCell ref="SCV15:SDB15"/>
    <mergeCell ref="SDC15:SDI15"/>
    <mergeCell ref="SDJ15:SDP15"/>
    <mergeCell ref="SDQ15:SDW15"/>
    <mergeCell ref="SDX15:SED15"/>
    <mergeCell ref="SEE15:SEK15"/>
    <mergeCell ref="SEL15:SER15"/>
    <mergeCell ref="SES15:SEY15"/>
    <mergeCell ref="SEZ15:SFF15"/>
    <mergeCell ref="SAK15:SAQ15"/>
    <mergeCell ref="SAR15:SAX15"/>
    <mergeCell ref="SAY15:SBE15"/>
    <mergeCell ref="SBF15:SBL15"/>
    <mergeCell ref="SBM15:SBS15"/>
    <mergeCell ref="SBT15:SBZ15"/>
    <mergeCell ref="SCA15:SCG15"/>
    <mergeCell ref="SCH15:SCN15"/>
    <mergeCell ref="SCO15:SCU15"/>
    <mergeCell ref="SRJ15:SRP15"/>
    <mergeCell ref="SRQ15:SRW15"/>
    <mergeCell ref="SRX15:SSD15"/>
    <mergeCell ref="SSE15:SSK15"/>
    <mergeCell ref="SSL15:SSR15"/>
    <mergeCell ref="SSS15:SSY15"/>
    <mergeCell ref="SSZ15:STF15"/>
    <mergeCell ref="STG15:STM15"/>
    <mergeCell ref="STN15:STT15"/>
    <mergeCell ref="SOY15:SPE15"/>
    <mergeCell ref="SPF15:SPL15"/>
    <mergeCell ref="SPM15:SPS15"/>
    <mergeCell ref="SPT15:SPZ15"/>
    <mergeCell ref="SQA15:SQG15"/>
    <mergeCell ref="SQH15:SQN15"/>
    <mergeCell ref="SQO15:SQU15"/>
    <mergeCell ref="SQV15:SRB15"/>
    <mergeCell ref="SRC15:SRI15"/>
    <mergeCell ref="SMN15:SMT15"/>
    <mergeCell ref="SMU15:SNA15"/>
    <mergeCell ref="SNB15:SNH15"/>
    <mergeCell ref="SNI15:SNO15"/>
    <mergeCell ref="SNP15:SNV15"/>
    <mergeCell ref="SNW15:SOC15"/>
    <mergeCell ref="SOD15:SOJ15"/>
    <mergeCell ref="SOK15:SOQ15"/>
    <mergeCell ref="SOR15:SOX15"/>
    <mergeCell ref="SKC15:SKI15"/>
    <mergeCell ref="SKJ15:SKP15"/>
    <mergeCell ref="SKQ15:SKW15"/>
    <mergeCell ref="SKX15:SLD15"/>
    <mergeCell ref="SLE15:SLK15"/>
    <mergeCell ref="SLL15:SLR15"/>
    <mergeCell ref="SLS15:SLY15"/>
    <mergeCell ref="SLZ15:SMF15"/>
    <mergeCell ref="SMG15:SMM15"/>
    <mergeCell ref="TBB15:TBH15"/>
    <mergeCell ref="TBI15:TBO15"/>
    <mergeCell ref="TBP15:TBV15"/>
    <mergeCell ref="TBW15:TCC15"/>
    <mergeCell ref="TCD15:TCJ15"/>
    <mergeCell ref="TCK15:TCQ15"/>
    <mergeCell ref="TCR15:TCX15"/>
    <mergeCell ref="TCY15:TDE15"/>
    <mergeCell ref="TDF15:TDL15"/>
    <mergeCell ref="SYQ15:SYW15"/>
    <mergeCell ref="SYX15:SZD15"/>
    <mergeCell ref="SZE15:SZK15"/>
    <mergeCell ref="SZL15:SZR15"/>
    <mergeCell ref="SZS15:SZY15"/>
    <mergeCell ref="SZZ15:TAF15"/>
    <mergeCell ref="TAG15:TAM15"/>
    <mergeCell ref="TAN15:TAT15"/>
    <mergeCell ref="TAU15:TBA15"/>
    <mergeCell ref="SWF15:SWL15"/>
    <mergeCell ref="SWM15:SWS15"/>
    <mergeCell ref="SWT15:SWZ15"/>
    <mergeCell ref="SXA15:SXG15"/>
    <mergeCell ref="SXH15:SXN15"/>
    <mergeCell ref="SXO15:SXU15"/>
    <mergeCell ref="SXV15:SYB15"/>
    <mergeCell ref="SYC15:SYI15"/>
    <mergeCell ref="SYJ15:SYP15"/>
    <mergeCell ref="STU15:SUA15"/>
    <mergeCell ref="SUB15:SUH15"/>
    <mergeCell ref="SUI15:SUO15"/>
    <mergeCell ref="SUP15:SUV15"/>
    <mergeCell ref="SUW15:SVC15"/>
    <mergeCell ref="SVD15:SVJ15"/>
    <mergeCell ref="SVK15:SVQ15"/>
    <mergeCell ref="SVR15:SVX15"/>
    <mergeCell ref="SVY15:SWE15"/>
    <mergeCell ref="TKT15:TKZ15"/>
    <mergeCell ref="TLA15:TLG15"/>
    <mergeCell ref="TLH15:TLN15"/>
    <mergeCell ref="TLO15:TLU15"/>
    <mergeCell ref="TLV15:TMB15"/>
    <mergeCell ref="TMC15:TMI15"/>
    <mergeCell ref="TMJ15:TMP15"/>
    <mergeCell ref="TMQ15:TMW15"/>
    <mergeCell ref="TMX15:TND15"/>
    <mergeCell ref="TII15:TIO15"/>
    <mergeCell ref="TIP15:TIV15"/>
    <mergeCell ref="TIW15:TJC15"/>
    <mergeCell ref="TJD15:TJJ15"/>
    <mergeCell ref="TJK15:TJQ15"/>
    <mergeCell ref="TJR15:TJX15"/>
    <mergeCell ref="TJY15:TKE15"/>
    <mergeCell ref="TKF15:TKL15"/>
    <mergeCell ref="TKM15:TKS15"/>
    <mergeCell ref="TFX15:TGD15"/>
    <mergeCell ref="TGE15:TGK15"/>
    <mergeCell ref="TGL15:TGR15"/>
    <mergeCell ref="TGS15:TGY15"/>
    <mergeCell ref="TGZ15:THF15"/>
    <mergeCell ref="THG15:THM15"/>
    <mergeCell ref="THN15:THT15"/>
    <mergeCell ref="THU15:TIA15"/>
    <mergeCell ref="TIB15:TIH15"/>
    <mergeCell ref="TDM15:TDS15"/>
    <mergeCell ref="TDT15:TDZ15"/>
    <mergeCell ref="TEA15:TEG15"/>
    <mergeCell ref="TEH15:TEN15"/>
    <mergeCell ref="TEO15:TEU15"/>
    <mergeCell ref="TEV15:TFB15"/>
    <mergeCell ref="TFC15:TFI15"/>
    <mergeCell ref="TFJ15:TFP15"/>
    <mergeCell ref="TFQ15:TFW15"/>
    <mergeCell ref="TUL15:TUR15"/>
    <mergeCell ref="TUS15:TUY15"/>
    <mergeCell ref="TUZ15:TVF15"/>
    <mergeCell ref="TVG15:TVM15"/>
    <mergeCell ref="TVN15:TVT15"/>
    <mergeCell ref="TVU15:TWA15"/>
    <mergeCell ref="TWB15:TWH15"/>
    <mergeCell ref="TWI15:TWO15"/>
    <mergeCell ref="TWP15:TWV15"/>
    <mergeCell ref="TSA15:TSG15"/>
    <mergeCell ref="TSH15:TSN15"/>
    <mergeCell ref="TSO15:TSU15"/>
    <mergeCell ref="TSV15:TTB15"/>
    <mergeCell ref="TTC15:TTI15"/>
    <mergeCell ref="TTJ15:TTP15"/>
    <mergeCell ref="TTQ15:TTW15"/>
    <mergeCell ref="TTX15:TUD15"/>
    <mergeCell ref="TUE15:TUK15"/>
    <mergeCell ref="TPP15:TPV15"/>
    <mergeCell ref="TPW15:TQC15"/>
    <mergeCell ref="TQD15:TQJ15"/>
    <mergeCell ref="TQK15:TQQ15"/>
    <mergeCell ref="TQR15:TQX15"/>
    <mergeCell ref="TQY15:TRE15"/>
    <mergeCell ref="TRF15:TRL15"/>
    <mergeCell ref="TRM15:TRS15"/>
    <mergeCell ref="TRT15:TRZ15"/>
    <mergeCell ref="TNE15:TNK15"/>
    <mergeCell ref="TNL15:TNR15"/>
    <mergeCell ref="TNS15:TNY15"/>
    <mergeCell ref="TNZ15:TOF15"/>
    <mergeCell ref="TOG15:TOM15"/>
    <mergeCell ref="TON15:TOT15"/>
    <mergeCell ref="TOU15:TPA15"/>
    <mergeCell ref="TPB15:TPH15"/>
    <mergeCell ref="TPI15:TPO15"/>
    <mergeCell ref="UED15:UEJ15"/>
    <mergeCell ref="UEK15:UEQ15"/>
    <mergeCell ref="UER15:UEX15"/>
    <mergeCell ref="UEY15:UFE15"/>
    <mergeCell ref="UFF15:UFL15"/>
    <mergeCell ref="UFM15:UFS15"/>
    <mergeCell ref="UFT15:UFZ15"/>
    <mergeCell ref="UGA15:UGG15"/>
    <mergeCell ref="UGH15:UGN15"/>
    <mergeCell ref="UBS15:UBY15"/>
    <mergeCell ref="UBZ15:UCF15"/>
    <mergeCell ref="UCG15:UCM15"/>
    <mergeCell ref="UCN15:UCT15"/>
    <mergeCell ref="UCU15:UDA15"/>
    <mergeCell ref="UDB15:UDH15"/>
    <mergeCell ref="UDI15:UDO15"/>
    <mergeCell ref="UDP15:UDV15"/>
    <mergeCell ref="UDW15:UEC15"/>
    <mergeCell ref="TZH15:TZN15"/>
    <mergeCell ref="TZO15:TZU15"/>
    <mergeCell ref="TZV15:UAB15"/>
    <mergeCell ref="UAC15:UAI15"/>
    <mergeCell ref="UAJ15:UAP15"/>
    <mergeCell ref="UAQ15:UAW15"/>
    <mergeCell ref="UAX15:UBD15"/>
    <mergeCell ref="UBE15:UBK15"/>
    <mergeCell ref="UBL15:UBR15"/>
    <mergeCell ref="TWW15:TXC15"/>
    <mergeCell ref="TXD15:TXJ15"/>
    <mergeCell ref="TXK15:TXQ15"/>
    <mergeCell ref="TXR15:TXX15"/>
    <mergeCell ref="TXY15:TYE15"/>
    <mergeCell ref="TYF15:TYL15"/>
    <mergeCell ref="TYM15:TYS15"/>
    <mergeCell ref="TYT15:TYZ15"/>
    <mergeCell ref="TZA15:TZG15"/>
    <mergeCell ref="UNV15:UOB15"/>
    <mergeCell ref="UOC15:UOI15"/>
    <mergeCell ref="UOJ15:UOP15"/>
    <mergeCell ref="UOQ15:UOW15"/>
    <mergeCell ref="UOX15:UPD15"/>
    <mergeCell ref="UPE15:UPK15"/>
    <mergeCell ref="UPL15:UPR15"/>
    <mergeCell ref="UPS15:UPY15"/>
    <mergeCell ref="UPZ15:UQF15"/>
    <mergeCell ref="ULK15:ULQ15"/>
    <mergeCell ref="ULR15:ULX15"/>
    <mergeCell ref="ULY15:UME15"/>
    <mergeCell ref="UMF15:UML15"/>
    <mergeCell ref="UMM15:UMS15"/>
    <mergeCell ref="UMT15:UMZ15"/>
    <mergeCell ref="UNA15:UNG15"/>
    <mergeCell ref="UNH15:UNN15"/>
    <mergeCell ref="UNO15:UNU15"/>
    <mergeCell ref="UIZ15:UJF15"/>
    <mergeCell ref="UJG15:UJM15"/>
    <mergeCell ref="UJN15:UJT15"/>
    <mergeCell ref="UJU15:UKA15"/>
    <mergeCell ref="UKB15:UKH15"/>
    <mergeCell ref="UKI15:UKO15"/>
    <mergeCell ref="UKP15:UKV15"/>
    <mergeCell ref="UKW15:ULC15"/>
    <mergeCell ref="ULD15:ULJ15"/>
    <mergeCell ref="UGO15:UGU15"/>
    <mergeCell ref="UGV15:UHB15"/>
    <mergeCell ref="UHC15:UHI15"/>
    <mergeCell ref="UHJ15:UHP15"/>
    <mergeCell ref="UHQ15:UHW15"/>
    <mergeCell ref="UHX15:UID15"/>
    <mergeCell ref="UIE15:UIK15"/>
    <mergeCell ref="UIL15:UIR15"/>
    <mergeCell ref="UIS15:UIY15"/>
    <mergeCell ref="UXN15:UXT15"/>
    <mergeCell ref="UXU15:UYA15"/>
    <mergeCell ref="UYB15:UYH15"/>
    <mergeCell ref="UYI15:UYO15"/>
    <mergeCell ref="UYP15:UYV15"/>
    <mergeCell ref="UYW15:UZC15"/>
    <mergeCell ref="UZD15:UZJ15"/>
    <mergeCell ref="UZK15:UZQ15"/>
    <mergeCell ref="UZR15:UZX15"/>
    <mergeCell ref="UVC15:UVI15"/>
    <mergeCell ref="UVJ15:UVP15"/>
    <mergeCell ref="UVQ15:UVW15"/>
    <mergeCell ref="UVX15:UWD15"/>
    <mergeCell ref="UWE15:UWK15"/>
    <mergeCell ref="UWL15:UWR15"/>
    <mergeCell ref="UWS15:UWY15"/>
    <mergeCell ref="UWZ15:UXF15"/>
    <mergeCell ref="UXG15:UXM15"/>
    <mergeCell ref="USR15:USX15"/>
    <mergeCell ref="USY15:UTE15"/>
    <mergeCell ref="UTF15:UTL15"/>
    <mergeCell ref="UTM15:UTS15"/>
    <mergeCell ref="UTT15:UTZ15"/>
    <mergeCell ref="UUA15:UUG15"/>
    <mergeCell ref="UUH15:UUN15"/>
    <mergeCell ref="UUO15:UUU15"/>
    <mergeCell ref="UUV15:UVB15"/>
    <mergeCell ref="UQG15:UQM15"/>
    <mergeCell ref="UQN15:UQT15"/>
    <mergeCell ref="UQU15:URA15"/>
    <mergeCell ref="URB15:URH15"/>
    <mergeCell ref="URI15:URO15"/>
    <mergeCell ref="URP15:URV15"/>
    <mergeCell ref="URW15:USC15"/>
    <mergeCell ref="USD15:USJ15"/>
    <mergeCell ref="USK15:USQ15"/>
    <mergeCell ref="VHF15:VHL15"/>
    <mergeCell ref="VHM15:VHS15"/>
    <mergeCell ref="VHT15:VHZ15"/>
    <mergeCell ref="VIA15:VIG15"/>
    <mergeCell ref="VIH15:VIN15"/>
    <mergeCell ref="VIO15:VIU15"/>
    <mergeCell ref="VIV15:VJB15"/>
    <mergeCell ref="VJC15:VJI15"/>
    <mergeCell ref="VJJ15:VJP15"/>
    <mergeCell ref="VEU15:VFA15"/>
    <mergeCell ref="VFB15:VFH15"/>
    <mergeCell ref="VFI15:VFO15"/>
    <mergeCell ref="VFP15:VFV15"/>
    <mergeCell ref="VFW15:VGC15"/>
    <mergeCell ref="VGD15:VGJ15"/>
    <mergeCell ref="VGK15:VGQ15"/>
    <mergeCell ref="VGR15:VGX15"/>
    <mergeCell ref="VGY15:VHE15"/>
    <mergeCell ref="VCJ15:VCP15"/>
    <mergeCell ref="VCQ15:VCW15"/>
    <mergeCell ref="VCX15:VDD15"/>
    <mergeCell ref="VDE15:VDK15"/>
    <mergeCell ref="VDL15:VDR15"/>
    <mergeCell ref="VDS15:VDY15"/>
    <mergeCell ref="VDZ15:VEF15"/>
    <mergeCell ref="VEG15:VEM15"/>
    <mergeCell ref="VEN15:VET15"/>
    <mergeCell ref="UZY15:VAE15"/>
    <mergeCell ref="VAF15:VAL15"/>
    <mergeCell ref="VAM15:VAS15"/>
    <mergeCell ref="VAT15:VAZ15"/>
    <mergeCell ref="VBA15:VBG15"/>
    <mergeCell ref="VBH15:VBN15"/>
    <mergeCell ref="VBO15:VBU15"/>
    <mergeCell ref="VBV15:VCB15"/>
    <mergeCell ref="VCC15:VCI15"/>
    <mergeCell ref="VQX15:VRD15"/>
    <mergeCell ref="VRE15:VRK15"/>
    <mergeCell ref="VRL15:VRR15"/>
    <mergeCell ref="VRS15:VRY15"/>
    <mergeCell ref="VRZ15:VSF15"/>
    <mergeCell ref="VSG15:VSM15"/>
    <mergeCell ref="VSN15:VST15"/>
    <mergeCell ref="VSU15:VTA15"/>
    <mergeCell ref="VTB15:VTH15"/>
    <mergeCell ref="VOM15:VOS15"/>
    <mergeCell ref="VOT15:VOZ15"/>
    <mergeCell ref="VPA15:VPG15"/>
    <mergeCell ref="VPH15:VPN15"/>
    <mergeCell ref="VPO15:VPU15"/>
    <mergeCell ref="VPV15:VQB15"/>
    <mergeCell ref="VQC15:VQI15"/>
    <mergeCell ref="VQJ15:VQP15"/>
    <mergeCell ref="VQQ15:VQW15"/>
    <mergeCell ref="VMB15:VMH15"/>
    <mergeCell ref="VMI15:VMO15"/>
    <mergeCell ref="VMP15:VMV15"/>
    <mergeCell ref="VMW15:VNC15"/>
    <mergeCell ref="VND15:VNJ15"/>
    <mergeCell ref="VNK15:VNQ15"/>
    <mergeCell ref="VNR15:VNX15"/>
    <mergeCell ref="VNY15:VOE15"/>
    <mergeCell ref="VOF15:VOL15"/>
    <mergeCell ref="VJQ15:VJW15"/>
    <mergeCell ref="VJX15:VKD15"/>
    <mergeCell ref="VKE15:VKK15"/>
    <mergeCell ref="VKL15:VKR15"/>
    <mergeCell ref="VKS15:VKY15"/>
    <mergeCell ref="VKZ15:VLF15"/>
    <mergeCell ref="VLG15:VLM15"/>
    <mergeCell ref="VLN15:VLT15"/>
    <mergeCell ref="VLU15:VMA15"/>
    <mergeCell ref="WEJ15:WEP15"/>
    <mergeCell ref="WEQ15:WEW15"/>
    <mergeCell ref="WEX15:WFD15"/>
    <mergeCell ref="WFE15:WFK15"/>
    <mergeCell ref="WAP15:WAV15"/>
    <mergeCell ref="WAW15:WBC15"/>
    <mergeCell ref="WBD15:WBJ15"/>
    <mergeCell ref="WBK15:WBQ15"/>
    <mergeCell ref="WBR15:WBX15"/>
    <mergeCell ref="WBY15:WCE15"/>
    <mergeCell ref="WCF15:WCL15"/>
    <mergeCell ref="WCM15:WCS15"/>
    <mergeCell ref="WCT15:WCZ15"/>
    <mergeCell ref="VYE15:VYK15"/>
    <mergeCell ref="VYL15:VYR15"/>
    <mergeCell ref="VYS15:VYY15"/>
    <mergeCell ref="VYZ15:VZF15"/>
    <mergeCell ref="VZG15:VZM15"/>
    <mergeCell ref="VZN15:VZT15"/>
    <mergeCell ref="VZU15:WAA15"/>
    <mergeCell ref="WAB15:WAH15"/>
    <mergeCell ref="WAI15:WAO15"/>
    <mergeCell ref="VVT15:VVZ15"/>
    <mergeCell ref="VWA15:VWG15"/>
    <mergeCell ref="VWH15:VWN15"/>
    <mergeCell ref="VWO15:VWU15"/>
    <mergeCell ref="VWV15:VXB15"/>
    <mergeCell ref="VXC15:VXI15"/>
    <mergeCell ref="VXJ15:VXP15"/>
    <mergeCell ref="VXQ15:VXW15"/>
    <mergeCell ref="VXX15:VYD15"/>
    <mergeCell ref="VTI15:VTO15"/>
    <mergeCell ref="VTP15:VTV15"/>
    <mergeCell ref="VTW15:VUC15"/>
    <mergeCell ref="VUD15:VUJ15"/>
    <mergeCell ref="VUK15:VUQ15"/>
    <mergeCell ref="VUR15:VUX15"/>
    <mergeCell ref="VUY15:VVE15"/>
    <mergeCell ref="VVF15:VVL15"/>
    <mergeCell ref="VVM15:VVS15"/>
    <mergeCell ref="XBG15:XBM15"/>
    <mergeCell ref="XBN15:XBT15"/>
    <mergeCell ref="XBU15:XCA15"/>
    <mergeCell ref="XCB15:XCH15"/>
    <mergeCell ref="XCI15:XCO15"/>
    <mergeCell ref="XCP15:XCV15"/>
    <mergeCell ref="XCW15:XDC15"/>
    <mergeCell ref="XDD15:XDJ15"/>
    <mergeCell ref="XDK15:XDQ15"/>
    <mergeCell ref="WYV15:WZB15"/>
    <mergeCell ref="WZC15:WZI15"/>
    <mergeCell ref="WZJ15:WZP15"/>
    <mergeCell ref="WZQ15:WZW15"/>
    <mergeCell ref="WZX15:XAD15"/>
    <mergeCell ref="XAE15:XAK15"/>
    <mergeCell ref="XAL15:XAR15"/>
    <mergeCell ref="XAS15:XAY15"/>
    <mergeCell ref="XAZ15:XBF15"/>
    <mergeCell ref="WWK15:WWQ15"/>
    <mergeCell ref="WWR15:WWX15"/>
    <mergeCell ref="WWY15:WXE15"/>
    <mergeCell ref="WXF15:WXL15"/>
    <mergeCell ref="WXM15:WXS15"/>
    <mergeCell ref="WXT15:WXZ15"/>
    <mergeCell ref="WYA15:WYG15"/>
    <mergeCell ref="WYH15:WYN15"/>
    <mergeCell ref="WYO15:WYU15"/>
    <mergeCell ref="WTZ15:WUF15"/>
    <mergeCell ref="WUG15:WUM15"/>
    <mergeCell ref="WUN15:WUT15"/>
    <mergeCell ref="WUU15:WVA15"/>
    <mergeCell ref="WVB15:WVH15"/>
    <mergeCell ref="WVI15:WVO15"/>
    <mergeCell ref="WVP15:WVV15"/>
    <mergeCell ref="WVW15:WWC15"/>
    <mergeCell ref="WWD15:WWJ15"/>
    <mergeCell ref="WRO15:WRU15"/>
    <mergeCell ref="WRV15:WSB15"/>
    <mergeCell ref="WSC15:WSI15"/>
    <mergeCell ref="WSJ15:WSP15"/>
    <mergeCell ref="WSQ15:WSW15"/>
    <mergeCell ref="WSX15:WTD15"/>
    <mergeCell ref="WTE15:WTK15"/>
    <mergeCell ref="WTL15:WTR15"/>
    <mergeCell ref="WTS15:WTY15"/>
    <mergeCell ref="WPD15:WPJ15"/>
    <mergeCell ref="WPK15:WPQ15"/>
    <mergeCell ref="IS17:IY17"/>
    <mergeCell ref="DW17:EC17"/>
    <mergeCell ref="ED17:EJ17"/>
    <mergeCell ref="EK17:EQ17"/>
    <mergeCell ref="ER17:EX17"/>
    <mergeCell ref="EY17:FE17"/>
    <mergeCell ref="FF17:FL17"/>
    <mergeCell ref="FM17:FS17"/>
    <mergeCell ref="FT17:FZ17"/>
    <mergeCell ref="GA17:GG17"/>
    <mergeCell ref="SK17:SQ17"/>
    <mergeCell ref="WFL15:WFR15"/>
    <mergeCell ref="XDR15:XDX15"/>
    <mergeCell ref="XDY15:XEE15"/>
    <mergeCell ref="XEF15:XEL15"/>
    <mergeCell ref="XEM15:XES15"/>
    <mergeCell ref="XET15:XEZ15"/>
    <mergeCell ref="XFA15:XFD15"/>
    <mergeCell ref="WPR15:WPX15"/>
    <mergeCell ref="WPY15:WQE15"/>
    <mergeCell ref="WQF15:WQL15"/>
    <mergeCell ref="WQM15:WQS15"/>
    <mergeCell ref="WQT15:WQZ15"/>
    <mergeCell ref="WRA15:WRG15"/>
    <mergeCell ref="WRH15:WRN15"/>
    <mergeCell ref="WMS15:WMY15"/>
    <mergeCell ref="WMZ15:WNF15"/>
    <mergeCell ref="WNG15:WNM15"/>
    <mergeCell ref="WNN15:WNT15"/>
    <mergeCell ref="WNU15:WOA15"/>
    <mergeCell ref="WOB15:WOH15"/>
    <mergeCell ref="WOI15:WOO15"/>
    <mergeCell ref="WOP15:WOV15"/>
    <mergeCell ref="WOW15:WPC15"/>
    <mergeCell ref="WKH15:WKN15"/>
    <mergeCell ref="WKO15:WKU15"/>
    <mergeCell ref="WKV15:WLB15"/>
    <mergeCell ref="WLC15:WLI15"/>
    <mergeCell ref="WLJ15:WLP15"/>
    <mergeCell ref="WLQ15:WLW15"/>
    <mergeCell ref="WLX15:WMD15"/>
    <mergeCell ref="WME15:WMK15"/>
    <mergeCell ref="WML15:WMR15"/>
    <mergeCell ref="WHW15:WIC15"/>
    <mergeCell ref="WID15:WIJ15"/>
    <mergeCell ref="WIK15:WIQ15"/>
    <mergeCell ref="WIR15:WIX15"/>
    <mergeCell ref="WIY15:WJE15"/>
    <mergeCell ref="WJF15:WJL15"/>
    <mergeCell ref="WJM15:WJS15"/>
    <mergeCell ref="WJT15:WJZ15"/>
    <mergeCell ref="WKA15:WKG15"/>
    <mergeCell ref="WFS15:WFY15"/>
    <mergeCell ref="WFZ15:WGF15"/>
    <mergeCell ref="WGG15:WGM15"/>
    <mergeCell ref="WGN15:WGT15"/>
    <mergeCell ref="WGU15:WHA15"/>
    <mergeCell ref="WHB15:WHH15"/>
    <mergeCell ref="WHI15:WHO15"/>
    <mergeCell ref="WHP15:WHV15"/>
    <mergeCell ref="WDA15:WDG15"/>
    <mergeCell ref="WDH15:WDN15"/>
    <mergeCell ref="WDO15:WDU15"/>
    <mergeCell ref="WDV15:WEB15"/>
    <mergeCell ref="WEC15:WEI15"/>
    <mergeCell ref="NO17:NU17"/>
    <mergeCell ref="NV17:OB17"/>
    <mergeCell ref="OC17:OI17"/>
    <mergeCell ref="OJ17:OP17"/>
    <mergeCell ref="OQ17:OW17"/>
    <mergeCell ref="OX17:PD17"/>
    <mergeCell ref="PE17:PK17"/>
    <mergeCell ref="PL17:PR17"/>
    <mergeCell ref="PS17:PY17"/>
    <mergeCell ref="LD17:LJ17"/>
    <mergeCell ref="LK17:LQ17"/>
    <mergeCell ref="LR17:LX17"/>
    <mergeCell ref="LY17:ME17"/>
    <mergeCell ref="MF17:ML17"/>
    <mergeCell ref="MM17:MS17"/>
    <mergeCell ref="MT17:MZ17"/>
    <mergeCell ref="NA17:NG17"/>
    <mergeCell ref="NH17:NN17"/>
    <mergeCell ref="IZ17:JF17"/>
    <mergeCell ref="JG17:JM17"/>
    <mergeCell ref="JN17:JT17"/>
    <mergeCell ref="JU17:KA17"/>
    <mergeCell ref="KB17:KH17"/>
    <mergeCell ref="KI17:KO17"/>
    <mergeCell ref="KP17:KV17"/>
    <mergeCell ref="KW17:LC17"/>
    <mergeCell ref="AGY17:AHE17"/>
    <mergeCell ref="AHF17:AHL17"/>
    <mergeCell ref="AHM17:AHS17"/>
    <mergeCell ref="AHT17:AHZ17"/>
    <mergeCell ref="AIA17:AIG17"/>
    <mergeCell ref="AIH17:AIN17"/>
    <mergeCell ref="AIO17:AIU17"/>
    <mergeCell ref="AIV17:AJB17"/>
    <mergeCell ref="AJC17:AJI17"/>
    <mergeCell ref="AEN17:AET17"/>
    <mergeCell ref="AEU17:AFA17"/>
    <mergeCell ref="AFB17:AFH17"/>
    <mergeCell ref="AFI17:AFO17"/>
    <mergeCell ref="AFP17:AFV17"/>
    <mergeCell ref="AFW17:AGC17"/>
    <mergeCell ref="AGD17:AGJ17"/>
    <mergeCell ref="AGK17:AGQ17"/>
    <mergeCell ref="AGR17:AGX17"/>
    <mergeCell ref="ACC17:ACI17"/>
    <mergeCell ref="ACJ17:ACP17"/>
    <mergeCell ref="ACQ17:ACW17"/>
    <mergeCell ref="ACX17:ADD17"/>
    <mergeCell ref="ADE17:ADK17"/>
    <mergeCell ref="ADL17:ADR17"/>
    <mergeCell ref="ADS17:ADY17"/>
    <mergeCell ref="ADZ17:AEF17"/>
    <mergeCell ref="GH17:GN17"/>
    <mergeCell ref="GO17:GU17"/>
    <mergeCell ref="GV17:HB17"/>
    <mergeCell ref="HC17:HI17"/>
    <mergeCell ref="HJ17:HP17"/>
    <mergeCell ref="HQ17:HW17"/>
    <mergeCell ref="HX17:ID17"/>
    <mergeCell ref="IE17:IK17"/>
    <mergeCell ref="IL17:IR17"/>
    <mergeCell ref="XG17:XM17"/>
    <mergeCell ref="XN17:XT17"/>
    <mergeCell ref="XU17:YA17"/>
    <mergeCell ref="YB17:YH17"/>
    <mergeCell ref="YI17:YO17"/>
    <mergeCell ref="YP17:YV17"/>
    <mergeCell ref="YW17:ZC17"/>
    <mergeCell ref="ZD17:ZJ17"/>
    <mergeCell ref="ZK17:ZQ17"/>
    <mergeCell ref="UV17:VB17"/>
    <mergeCell ref="VC17:VI17"/>
    <mergeCell ref="VJ17:VP17"/>
    <mergeCell ref="VQ17:VW17"/>
    <mergeCell ref="VX17:WD17"/>
    <mergeCell ref="WE17:WK17"/>
    <mergeCell ref="WL17:WR17"/>
    <mergeCell ref="WS17:WY17"/>
    <mergeCell ref="WZ17:XF17"/>
    <mergeCell ref="SR17:SX17"/>
    <mergeCell ref="SY17:TE17"/>
    <mergeCell ref="TF17:TL17"/>
    <mergeCell ref="TM17:TS17"/>
    <mergeCell ref="TT17:TZ17"/>
    <mergeCell ref="UA17:UG17"/>
    <mergeCell ref="UH17:UN17"/>
    <mergeCell ref="UO17:UU17"/>
    <mergeCell ref="PZ17:QF17"/>
    <mergeCell ref="QG17:QM17"/>
    <mergeCell ref="QN17:QT17"/>
    <mergeCell ref="QU17:RA17"/>
    <mergeCell ref="RB17:RH17"/>
    <mergeCell ref="RI17:RO17"/>
    <mergeCell ref="RP17:RV17"/>
    <mergeCell ref="RW17:SC17"/>
    <mergeCell ref="SD17:SJ17"/>
    <mergeCell ref="AEG17:AEM17"/>
    <mergeCell ref="ZR17:ZX17"/>
    <mergeCell ref="ZY17:AAE17"/>
    <mergeCell ref="AAF17:AAL17"/>
    <mergeCell ref="AAM17:AAS17"/>
    <mergeCell ref="AAT17:AAZ17"/>
    <mergeCell ref="ABA17:ABG17"/>
    <mergeCell ref="ABH17:ABN17"/>
    <mergeCell ref="ABO17:ABU17"/>
    <mergeCell ref="ABV17:ACB17"/>
    <mergeCell ref="AQQ17:AQW17"/>
    <mergeCell ref="AQX17:ARD17"/>
    <mergeCell ref="ARE17:ARK17"/>
    <mergeCell ref="ARL17:ARR17"/>
    <mergeCell ref="ARS17:ARY17"/>
    <mergeCell ref="ARZ17:ASF17"/>
    <mergeCell ref="ASG17:ASM17"/>
    <mergeCell ref="ASN17:AST17"/>
    <mergeCell ref="ASU17:ATA17"/>
    <mergeCell ref="AOF17:AOL17"/>
    <mergeCell ref="AOM17:AOS17"/>
    <mergeCell ref="AOT17:AOZ17"/>
    <mergeCell ref="APA17:APG17"/>
    <mergeCell ref="APH17:APN17"/>
    <mergeCell ref="APO17:APU17"/>
    <mergeCell ref="APV17:AQB17"/>
    <mergeCell ref="AQC17:AQI17"/>
    <mergeCell ref="AQJ17:AQP17"/>
    <mergeCell ref="ALU17:AMA17"/>
    <mergeCell ref="AMB17:AMH17"/>
    <mergeCell ref="AMI17:AMO17"/>
    <mergeCell ref="AMP17:AMV17"/>
    <mergeCell ref="AMW17:ANC17"/>
    <mergeCell ref="AND17:ANJ17"/>
    <mergeCell ref="ANK17:ANQ17"/>
    <mergeCell ref="ANR17:ANX17"/>
    <mergeCell ref="ANY17:AOE17"/>
    <mergeCell ref="AJJ17:AJP17"/>
    <mergeCell ref="AJQ17:AJW17"/>
    <mergeCell ref="AJX17:AKD17"/>
    <mergeCell ref="AKE17:AKK17"/>
    <mergeCell ref="AKL17:AKR17"/>
    <mergeCell ref="AKS17:AKY17"/>
    <mergeCell ref="AKZ17:ALF17"/>
    <mergeCell ref="ALG17:ALM17"/>
    <mergeCell ref="ALN17:ALT17"/>
    <mergeCell ref="BAI17:BAO17"/>
    <mergeCell ref="BAP17:BAV17"/>
    <mergeCell ref="BAW17:BBC17"/>
    <mergeCell ref="BBD17:BBJ17"/>
    <mergeCell ref="BBK17:BBQ17"/>
    <mergeCell ref="BBR17:BBX17"/>
    <mergeCell ref="BBY17:BCE17"/>
    <mergeCell ref="BCF17:BCL17"/>
    <mergeCell ref="BCM17:BCS17"/>
    <mergeCell ref="AXX17:AYD17"/>
    <mergeCell ref="AYE17:AYK17"/>
    <mergeCell ref="AYL17:AYR17"/>
    <mergeCell ref="AYS17:AYY17"/>
    <mergeCell ref="AYZ17:AZF17"/>
    <mergeCell ref="AZG17:AZM17"/>
    <mergeCell ref="AZN17:AZT17"/>
    <mergeCell ref="AZU17:BAA17"/>
    <mergeCell ref="BAB17:BAH17"/>
    <mergeCell ref="AVM17:AVS17"/>
    <mergeCell ref="AVT17:AVZ17"/>
    <mergeCell ref="AWA17:AWG17"/>
    <mergeCell ref="AWH17:AWN17"/>
    <mergeCell ref="AWO17:AWU17"/>
    <mergeCell ref="AWV17:AXB17"/>
    <mergeCell ref="AXC17:AXI17"/>
    <mergeCell ref="AXJ17:AXP17"/>
    <mergeCell ref="AXQ17:AXW17"/>
    <mergeCell ref="ATB17:ATH17"/>
    <mergeCell ref="ATI17:ATO17"/>
    <mergeCell ref="ATP17:ATV17"/>
    <mergeCell ref="ATW17:AUC17"/>
    <mergeCell ref="AUD17:AUJ17"/>
    <mergeCell ref="AUK17:AUQ17"/>
    <mergeCell ref="AUR17:AUX17"/>
    <mergeCell ref="AUY17:AVE17"/>
    <mergeCell ref="AVF17:AVL17"/>
    <mergeCell ref="BKA17:BKG17"/>
    <mergeCell ref="BKH17:BKN17"/>
    <mergeCell ref="BKO17:BKU17"/>
    <mergeCell ref="BKV17:BLB17"/>
    <mergeCell ref="BLC17:BLI17"/>
    <mergeCell ref="BLJ17:BLP17"/>
    <mergeCell ref="BLQ17:BLW17"/>
    <mergeCell ref="BLX17:BMD17"/>
    <mergeCell ref="BME17:BMK17"/>
    <mergeCell ref="BHP17:BHV17"/>
    <mergeCell ref="BHW17:BIC17"/>
    <mergeCell ref="BID17:BIJ17"/>
    <mergeCell ref="BIK17:BIQ17"/>
    <mergeCell ref="BIR17:BIX17"/>
    <mergeCell ref="BIY17:BJE17"/>
    <mergeCell ref="BJF17:BJL17"/>
    <mergeCell ref="BJM17:BJS17"/>
    <mergeCell ref="BJT17:BJZ17"/>
    <mergeCell ref="BFE17:BFK17"/>
    <mergeCell ref="BFL17:BFR17"/>
    <mergeCell ref="BFS17:BFY17"/>
    <mergeCell ref="BFZ17:BGF17"/>
    <mergeCell ref="BGG17:BGM17"/>
    <mergeCell ref="BGN17:BGT17"/>
    <mergeCell ref="BGU17:BHA17"/>
    <mergeCell ref="BHB17:BHH17"/>
    <mergeCell ref="BHI17:BHO17"/>
    <mergeCell ref="BCT17:BCZ17"/>
    <mergeCell ref="BDA17:BDG17"/>
    <mergeCell ref="BDH17:BDN17"/>
    <mergeCell ref="BDO17:BDU17"/>
    <mergeCell ref="BDV17:BEB17"/>
    <mergeCell ref="BEC17:BEI17"/>
    <mergeCell ref="BEJ17:BEP17"/>
    <mergeCell ref="BEQ17:BEW17"/>
    <mergeCell ref="BEX17:BFD17"/>
    <mergeCell ref="BTS17:BTY17"/>
    <mergeCell ref="BTZ17:BUF17"/>
    <mergeCell ref="BUG17:BUM17"/>
    <mergeCell ref="BUN17:BUT17"/>
    <mergeCell ref="BUU17:BVA17"/>
    <mergeCell ref="BVB17:BVH17"/>
    <mergeCell ref="BVI17:BVO17"/>
    <mergeCell ref="BVP17:BVV17"/>
    <mergeCell ref="BVW17:BWC17"/>
    <mergeCell ref="BRH17:BRN17"/>
    <mergeCell ref="BRO17:BRU17"/>
    <mergeCell ref="BRV17:BSB17"/>
    <mergeCell ref="BSC17:BSI17"/>
    <mergeCell ref="BSJ17:BSP17"/>
    <mergeCell ref="BSQ17:BSW17"/>
    <mergeCell ref="BSX17:BTD17"/>
    <mergeCell ref="BTE17:BTK17"/>
    <mergeCell ref="BTL17:BTR17"/>
    <mergeCell ref="BOW17:BPC17"/>
    <mergeCell ref="BPD17:BPJ17"/>
    <mergeCell ref="BPK17:BPQ17"/>
    <mergeCell ref="BPR17:BPX17"/>
    <mergeCell ref="BPY17:BQE17"/>
    <mergeCell ref="BQF17:BQL17"/>
    <mergeCell ref="BQM17:BQS17"/>
    <mergeCell ref="BQT17:BQZ17"/>
    <mergeCell ref="BRA17:BRG17"/>
    <mergeCell ref="BML17:BMR17"/>
    <mergeCell ref="BMS17:BMY17"/>
    <mergeCell ref="BMZ17:BNF17"/>
    <mergeCell ref="BNG17:BNM17"/>
    <mergeCell ref="BNN17:BNT17"/>
    <mergeCell ref="BNU17:BOA17"/>
    <mergeCell ref="BOB17:BOH17"/>
    <mergeCell ref="BOI17:BOO17"/>
    <mergeCell ref="BOP17:BOV17"/>
    <mergeCell ref="CDK17:CDQ17"/>
    <mergeCell ref="CDR17:CDX17"/>
    <mergeCell ref="CDY17:CEE17"/>
    <mergeCell ref="CEF17:CEL17"/>
    <mergeCell ref="CEM17:CES17"/>
    <mergeCell ref="CET17:CEZ17"/>
    <mergeCell ref="CFA17:CFG17"/>
    <mergeCell ref="CFH17:CFN17"/>
    <mergeCell ref="CFO17:CFU17"/>
    <mergeCell ref="CAZ17:CBF17"/>
    <mergeCell ref="CBG17:CBM17"/>
    <mergeCell ref="CBN17:CBT17"/>
    <mergeCell ref="CBU17:CCA17"/>
    <mergeCell ref="CCB17:CCH17"/>
    <mergeCell ref="CCI17:CCO17"/>
    <mergeCell ref="CCP17:CCV17"/>
    <mergeCell ref="CCW17:CDC17"/>
    <mergeCell ref="CDD17:CDJ17"/>
    <mergeCell ref="BYO17:BYU17"/>
    <mergeCell ref="BYV17:BZB17"/>
    <mergeCell ref="BZC17:BZI17"/>
    <mergeCell ref="BZJ17:BZP17"/>
    <mergeCell ref="BZQ17:BZW17"/>
    <mergeCell ref="BZX17:CAD17"/>
    <mergeCell ref="CAE17:CAK17"/>
    <mergeCell ref="CAL17:CAR17"/>
    <mergeCell ref="CAS17:CAY17"/>
    <mergeCell ref="BWD17:BWJ17"/>
    <mergeCell ref="BWK17:BWQ17"/>
    <mergeCell ref="BWR17:BWX17"/>
    <mergeCell ref="BWY17:BXE17"/>
    <mergeCell ref="BXF17:BXL17"/>
    <mergeCell ref="BXM17:BXS17"/>
    <mergeCell ref="BXT17:BXZ17"/>
    <mergeCell ref="BYA17:BYG17"/>
    <mergeCell ref="BYH17:BYN17"/>
    <mergeCell ref="CNC17:CNI17"/>
    <mergeCell ref="CNJ17:CNP17"/>
    <mergeCell ref="CNQ17:CNW17"/>
    <mergeCell ref="CNX17:COD17"/>
    <mergeCell ref="COE17:COK17"/>
    <mergeCell ref="COL17:COR17"/>
    <mergeCell ref="COS17:COY17"/>
    <mergeCell ref="COZ17:CPF17"/>
    <mergeCell ref="CPG17:CPM17"/>
    <mergeCell ref="CKR17:CKX17"/>
    <mergeCell ref="CKY17:CLE17"/>
    <mergeCell ref="CLF17:CLL17"/>
    <mergeCell ref="CLM17:CLS17"/>
    <mergeCell ref="CLT17:CLZ17"/>
    <mergeCell ref="CMA17:CMG17"/>
    <mergeCell ref="CMH17:CMN17"/>
    <mergeCell ref="CMO17:CMU17"/>
    <mergeCell ref="CMV17:CNB17"/>
    <mergeCell ref="CIG17:CIM17"/>
    <mergeCell ref="CIN17:CIT17"/>
    <mergeCell ref="CIU17:CJA17"/>
    <mergeCell ref="CJB17:CJH17"/>
    <mergeCell ref="CJI17:CJO17"/>
    <mergeCell ref="CJP17:CJV17"/>
    <mergeCell ref="CJW17:CKC17"/>
    <mergeCell ref="CKD17:CKJ17"/>
    <mergeCell ref="CKK17:CKQ17"/>
    <mergeCell ref="CFV17:CGB17"/>
    <mergeCell ref="CGC17:CGI17"/>
    <mergeCell ref="CGJ17:CGP17"/>
    <mergeCell ref="CGQ17:CGW17"/>
    <mergeCell ref="CGX17:CHD17"/>
    <mergeCell ref="CHE17:CHK17"/>
    <mergeCell ref="CHL17:CHR17"/>
    <mergeCell ref="CHS17:CHY17"/>
    <mergeCell ref="CHZ17:CIF17"/>
    <mergeCell ref="CWU17:CXA17"/>
    <mergeCell ref="CXB17:CXH17"/>
    <mergeCell ref="CXI17:CXO17"/>
    <mergeCell ref="CXP17:CXV17"/>
    <mergeCell ref="CXW17:CYC17"/>
    <mergeCell ref="CYD17:CYJ17"/>
    <mergeCell ref="CYK17:CYQ17"/>
    <mergeCell ref="CYR17:CYX17"/>
    <mergeCell ref="CYY17:CZE17"/>
    <mergeCell ref="CUJ17:CUP17"/>
    <mergeCell ref="CUQ17:CUW17"/>
    <mergeCell ref="CUX17:CVD17"/>
    <mergeCell ref="CVE17:CVK17"/>
    <mergeCell ref="CVL17:CVR17"/>
    <mergeCell ref="CVS17:CVY17"/>
    <mergeCell ref="CVZ17:CWF17"/>
    <mergeCell ref="CWG17:CWM17"/>
    <mergeCell ref="CWN17:CWT17"/>
    <mergeCell ref="CRY17:CSE17"/>
    <mergeCell ref="CSF17:CSL17"/>
    <mergeCell ref="CSM17:CSS17"/>
    <mergeCell ref="CST17:CSZ17"/>
    <mergeCell ref="CTA17:CTG17"/>
    <mergeCell ref="CTH17:CTN17"/>
    <mergeCell ref="CTO17:CTU17"/>
    <mergeCell ref="CTV17:CUB17"/>
    <mergeCell ref="CUC17:CUI17"/>
    <mergeCell ref="CPN17:CPT17"/>
    <mergeCell ref="CPU17:CQA17"/>
    <mergeCell ref="CQB17:CQH17"/>
    <mergeCell ref="CQI17:CQO17"/>
    <mergeCell ref="CQP17:CQV17"/>
    <mergeCell ref="CQW17:CRC17"/>
    <mergeCell ref="CRD17:CRJ17"/>
    <mergeCell ref="CRK17:CRQ17"/>
    <mergeCell ref="CRR17:CRX17"/>
    <mergeCell ref="DGM17:DGS17"/>
    <mergeCell ref="DGT17:DGZ17"/>
    <mergeCell ref="DHA17:DHG17"/>
    <mergeCell ref="DHH17:DHN17"/>
    <mergeCell ref="DHO17:DHU17"/>
    <mergeCell ref="DHV17:DIB17"/>
    <mergeCell ref="DIC17:DII17"/>
    <mergeCell ref="DIJ17:DIP17"/>
    <mergeCell ref="DIQ17:DIW17"/>
    <mergeCell ref="DEB17:DEH17"/>
    <mergeCell ref="DEI17:DEO17"/>
    <mergeCell ref="DEP17:DEV17"/>
    <mergeCell ref="DEW17:DFC17"/>
    <mergeCell ref="DFD17:DFJ17"/>
    <mergeCell ref="DFK17:DFQ17"/>
    <mergeCell ref="DFR17:DFX17"/>
    <mergeCell ref="DFY17:DGE17"/>
    <mergeCell ref="DGF17:DGL17"/>
    <mergeCell ref="DBQ17:DBW17"/>
    <mergeCell ref="DBX17:DCD17"/>
    <mergeCell ref="DCE17:DCK17"/>
    <mergeCell ref="DCL17:DCR17"/>
    <mergeCell ref="DCS17:DCY17"/>
    <mergeCell ref="DCZ17:DDF17"/>
    <mergeCell ref="DDG17:DDM17"/>
    <mergeCell ref="DDN17:DDT17"/>
    <mergeCell ref="DDU17:DEA17"/>
    <mergeCell ref="CZF17:CZL17"/>
    <mergeCell ref="CZM17:CZS17"/>
    <mergeCell ref="CZT17:CZZ17"/>
    <mergeCell ref="DAA17:DAG17"/>
    <mergeCell ref="DAH17:DAN17"/>
    <mergeCell ref="DAO17:DAU17"/>
    <mergeCell ref="DAV17:DBB17"/>
    <mergeCell ref="DBC17:DBI17"/>
    <mergeCell ref="DBJ17:DBP17"/>
    <mergeCell ref="DQE17:DQK17"/>
    <mergeCell ref="DQL17:DQR17"/>
    <mergeCell ref="DQS17:DQY17"/>
    <mergeCell ref="DQZ17:DRF17"/>
    <mergeCell ref="DRG17:DRM17"/>
    <mergeCell ref="DRN17:DRT17"/>
    <mergeCell ref="DRU17:DSA17"/>
    <mergeCell ref="DSB17:DSH17"/>
    <mergeCell ref="DSI17:DSO17"/>
    <mergeCell ref="DNT17:DNZ17"/>
    <mergeCell ref="DOA17:DOG17"/>
    <mergeCell ref="DOH17:DON17"/>
    <mergeCell ref="DOO17:DOU17"/>
    <mergeCell ref="DOV17:DPB17"/>
    <mergeCell ref="DPC17:DPI17"/>
    <mergeCell ref="DPJ17:DPP17"/>
    <mergeCell ref="DPQ17:DPW17"/>
    <mergeCell ref="DPX17:DQD17"/>
    <mergeCell ref="DLI17:DLO17"/>
    <mergeCell ref="DLP17:DLV17"/>
    <mergeCell ref="DLW17:DMC17"/>
    <mergeCell ref="DMD17:DMJ17"/>
    <mergeCell ref="DMK17:DMQ17"/>
    <mergeCell ref="DMR17:DMX17"/>
    <mergeCell ref="DMY17:DNE17"/>
    <mergeCell ref="DNF17:DNL17"/>
    <mergeCell ref="DNM17:DNS17"/>
    <mergeCell ref="DIX17:DJD17"/>
    <mergeCell ref="DJE17:DJK17"/>
    <mergeCell ref="DJL17:DJR17"/>
    <mergeCell ref="DJS17:DJY17"/>
    <mergeCell ref="DJZ17:DKF17"/>
    <mergeCell ref="DKG17:DKM17"/>
    <mergeCell ref="DKN17:DKT17"/>
    <mergeCell ref="DKU17:DLA17"/>
    <mergeCell ref="DLB17:DLH17"/>
    <mergeCell ref="DZW17:EAC17"/>
    <mergeCell ref="EAD17:EAJ17"/>
    <mergeCell ref="EAK17:EAQ17"/>
    <mergeCell ref="EAR17:EAX17"/>
    <mergeCell ref="EAY17:EBE17"/>
    <mergeCell ref="EBF17:EBL17"/>
    <mergeCell ref="EBM17:EBS17"/>
    <mergeCell ref="EBT17:EBZ17"/>
    <mergeCell ref="ECA17:ECG17"/>
    <mergeCell ref="DXL17:DXR17"/>
    <mergeCell ref="DXS17:DXY17"/>
    <mergeCell ref="DXZ17:DYF17"/>
    <mergeCell ref="DYG17:DYM17"/>
    <mergeCell ref="DYN17:DYT17"/>
    <mergeCell ref="DYU17:DZA17"/>
    <mergeCell ref="DZB17:DZH17"/>
    <mergeCell ref="DZI17:DZO17"/>
    <mergeCell ref="DZP17:DZV17"/>
    <mergeCell ref="DVA17:DVG17"/>
    <mergeCell ref="DVH17:DVN17"/>
    <mergeCell ref="DVO17:DVU17"/>
    <mergeCell ref="DVV17:DWB17"/>
    <mergeCell ref="DWC17:DWI17"/>
    <mergeCell ref="DWJ17:DWP17"/>
    <mergeCell ref="DWQ17:DWW17"/>
    <mergeCell ref="DWX17:DXD17"/>
    <mergeCell ref="DXE17:DXK17"/>
    <mergeCell ref="DSP17:DSV17"/>
    <mergeCell ref="DSW17:DTC17"/>
    <mergeCell ref="DTD17:DTJ17"/>
    <mergeCell ref="DTK17:DTQ17"/>
    <mergeCell ref="DTR17:DTX17"/>
    <mergeCell ref="DTY17:DUE17"/>
    <mergeCell ref="DUF17:DUL17"/>
    <mergeCell ref="DUM17:DUS17"/>
    <mergeCell ref="DUT17:DUZ17"/>
    <mergeCell ref="EJO17:EJU17"/>
    <mergeCell ref="EJV17:EKB17"/>
    <mergeCell ref="EKC17:EKI17"/>
    <mergeCell ref="EKJ17:EKP17"/>
    <mergeCell ref="EKQ17:EKW17"/>
    <mergeCell ref="EKX17:ELD17"/>
    <mergeCell ref="ELE17:ELK17"/>
    <mergeCell ref="ELL17:ELR17"/>
    <mergeCell ref="ELS17:ELY17"/>
    <mergeCell ref="EHD17:EHJ17"/>
    <mergeCell ref="EHK17:EHQ17"/>
    <mergeCell ref="EHR17:EHX17"/>
    <mergeCell ref="EHY17:EIE17"/>
    <mergeCell ref="EIF17:EIL17"/>
    <mergeCell ref="EIM17:EIS17"/>
    <mergeCell ref="EIT17:EIZ17"/>
    <mergeCell ref="EJA17:EJG17"/>
    <mergeCell ref="EJH17:EJN17"/>
    <mergeCell ref="EES17:EEY17"/>
    <mergeCell ref="EEZ17:EFF17"/>
    <mergeCell ref="EFG17:EFM17"/>
    <mergeCell ref="EFN17:EFT17"/>
    <mergeCell ref="EFU17:EGA17"/>
    <mergeCell ref="EGB17:EGH17"/>
    <mergeCell ref="EGI17:EGO17"/>
    <mergeCell ref="EGP17:EGV17"/>
    <mergeCell ref="EGW17:EHC17"/>
    <mergeCell ref="ECH17:ECN17"/>
    <mergeCell ref="ECO17:ECU17"/>
    <mergeCell ref="ECV17:EDB17"/>
    <mergeCell ref="EDC17:EDI17"/>
    <mergeCell ref="EDJ17:EDP17"/>
    <mergeCell ref="EDQ17:EDW17"/>
    <mergeCell ref="EDX17:EED17"/>
    <mergeCell ref="EEE17:EEK17"/>
    <mergeCell ref="EEL17:EER17"/>
    <mergeCell ref="ETG17:ETM17"/>
    <mergeCell ref="ETN17:ETT17"/>
    <mergeCell ref="ETU17:EUA17"/>
    <mergeCell ref="EUB17:EUH17"/>
    <mergeCell ref="EUI17:EUO17"/>
    <mergeCell ref="EUP17:EUV17"/>
    <mergeCell ref="EUW17:EVC17"/>
    <mergeCell ref="EVD17:EVJ17"/>
    <mergeCell ref="EVK17:EVQ17"/>
    <mergeCell ref="EQV17:ERB17"/>
    <mergeCell ref="ERC17:ERI17"/>
    <mergeCell ref="ERJ17:ERP17"/>
    <mergeCell ref="ERQ17:ERW17"/>
    <mergeCell ref="ERX17:ESD17"/>
    <mergeCell ref="ESE17:ESK17"/>
    <mergeCell ref="ESL17:ESR17"/>
    <mergeCell ref="ESS17:ESY17"/>
    <mergeCell ref="ESZ17:ETF17"/>
    <mergeCell ref="EOK17:EOQ17"/>
    <mergeCell ref="EOR17:EOX17"/>
    <mergeCell ref="EOY17:EPE17"/>
    <mergeCell ref="EPF17:EPL17"/>
    <mergeCell ref="EPM17:EPS17"/>
    <mergeCell ref="EPT17:EPZ17"/>
    <mergeCell ref="EQA17:EQG17"/>
    <mergeCell ref="EQH17:EQN17"/>
    <mergeCell ref="EQO17:EQU17"/>
    <mergeCell ref="ELZ17:EMF17"/>
    <mergeCell ref="EMG17:EMM17"/>
    <mergeCell ref="EMN17:EMT17"/>
    <mergeCell ref="EMU17:ENA17"/>
    <mergeCell ref="ENB17:ENH17"/>
    <mergeCell ref="ENI17:ENO17"/>
    <mergeCell ref="ENP17:ENV17"/>
    <mergeCell ref="ENW17:EOC17"/>
    <mergeCell ref="EOD17:EOJ17"/>
    <mergeCell ref="FCY17:FDE17"/>
    <mergeCell ref="FDF17:FDL17"/>
    <mergeCell ref="FDM17:FDS17"/>
    <mergeCell ref="FDT17:FDZ17"/>
    <mergeCell ref="FEA17:FEG17"/>
    <mergeCell ref="FEH17:FEN17"/>
    <mergeCell ref="FEO17:FEU17"/>
    <mergeCell ref="FEV17:FFB17"/>
    <mergeCell ref="FFC17:FFI17"/>
    <mergeCell ref="FAN17:FAT17"/>
    <mergeCell ref="FAU17:FBA17"/>
    <mergeCell ref="FBB17:FBH17"/>
    <mergeCell ref="FBI17:FBO17"/>
    <mergeCell ref="FBP17:FBV17"/>
    <mergeCell ref="FBW17:FCC17"/>
    <mergeCell ref="FCD17:FCJ17"/>
    <mergeCell ref="FCK17:FCQ17"/>
    <mergeCell ref="FCR17:FCX17"/>
    <mergeCell ref="EYC17:EYI17"/>
    <mergeCell ref="EYJ17:EYP17"/>
    <mergeCell ref="EYQ17:EYW17"/>
    <mergeCell ref="EYX17:EZD17"/>
    <mergeCell ref="EZE17:EZK17"/>
    <mergeCell ref="EZL17:EZR17"/>
    <mergeCell ref="EZS17:EZY17"/>
    <mergeCell ref="EZZ17:FAF17"/>
    <mergeCell ref="FAG17:FAM17"/>
    <mergeCell ref="EVR17:EVX17"/>
    <mergeCell ref="EVY17:EWE17"/>
    <mergeCell ref="EWF17:EWL17"/>
    <mergeCell ref="EWM17:EWS17"/>
    <mergeCell ref="EWT17:EWZ17"/>
    <mergeCell ref="EXA17:EXG17"/>
    <mergeCell ref="EXH17:EXN17"/>
    <mergeCell ref="EXO17:EXU17"/>
    <mergeCell ref="EXV17:EYB17"/>
    <mergeCell ref="FMQ17:FMW17"/>
    <mergeCell ref="FMX17:FND17"/>
    <mergeCell ref="FNE17:FNK17"/>
    <mergeCell ref="FNL17:FNR17"/>
    <mergeCell ref="FNS17:FNY17"/>
    <mergeCell ref="FNZ17:FOF17"/>
    <mergeCell ref="FOG17:FOM17"/>
    <mergeCell ref="FON17:FOT17"/>
    <mergeCell ref="FOU17:FPA17"/>
    <mergeCell ref="FKF17:FKL17"/>
    <mergeCell ref="FKM17:FKS17"/>
    <mergeCell ref="FKT17:FKZ17"/>
    <mergeCell ref="FLA17:FLG17"/>
    <mergeCell ref="FLH17:FLN17"/>
    <mergeCell ref="FLO17:FLU17"/>
    <mergeCell ref="FLV17:FMB17"/>
    <mergeCell ref="FMC17:FMI17"/>
    <mergeCell ref="FMJ17:FMP17"/>
    <mergeCell ref="FHU17:FIA17"/>
    <mergeCell ref="FIB17:FIH17"/>
    <mergeCell ref="FII17:FIO17"/>
    <mergeCell ref="FIP17:FIV17"/>
    <mergeCell ref="FIW17:FJC17"/>
    <mergeCell ref="FJD17:FJJ17"/>
    <mergeCell ref="FJK17:FJQ17"/>
    <mergeCell ref="FJR17:FJX17"/>
    <mergeCell ref="FJY17:FKE17"/>
    <mergeCell ref="FFJ17:FFP17"/>
    <mergeCell ref="FFQ17:FFW17"/>
    <mergeCell ref="FFX17:FGD17"/>
    <mergeCell ref="FGE17:FGK17"/>
    <mergeCell ref="FGL17:FGR17"/>
    <mergeCell ref="FGS17:FGY17"/>
    <mergeCell ref="FGZ17:FHF17"/>
    <mergeCell ref="FHG17:FHM17"/>
    <mergeCell ref="FHN17:FHT17"/>
    <mergeCell ref="FWI17:FWO17"/>
    <mergeCell ref="FWP17:FWV17"/>
    <mergeCell ref="FWW17:FXC17"/>
    <mergeCell ref="FXD17:FXJ17"/>
    <mergeCell ref="FXK17:FXQ17"/>
    <mergeCell ref="FXR17:FXX17"/>
    <mergeCell ref="FXY17:FYE17"/>
    <mergeCell ref="FYF17:FYL17"/>
    <mergeCell ref="FYM17:FYS17"/>
    <mergeCell ref="FTX17:FUD17"/>
    <mergeCell ref="FUE17:FUK17"/>
    <mergeCell ref="FUL17:FUR17"/>
    <mergeCell ref="FUS17:FUY17"/>
    <mergeCell ref="FUZ17:FVF17"/>
    <mergeCell ref="FVG17:FVM17"/>
    <mergeCell ref="FVN17:FVT17"/>
    <mergeCell ref="FVU17:FWA17"/>
    <mergeCell ref="FWB17:FWH17"/>
    <mergeCell ref="FRM17:FRS17"/>
    <mergeCell ref="FRT17:FRZ17"/>
    <mergeCell ref="FSA17:FSG17"/>
    <mergeCell ref="FSH17:FSN17"/>
    <mergeCell ref="FSO17:FSU17"/>
    <mergeCell ref="FSV17:FTB17"/>
    <mergeCell ref="FTC17:FTI17"/>
    <mergeCell ref="FTJ17:FTP17"/>
    <mergeCell ref="FTQ17:FTW17"/>
    <mergeCell ref="FPB17:FPH17"/>
    <mergeCell ref="FPI17:FPO17"/>
    <mergeCell ref="FPP17:FPV17"/>
    <mergeCell ref="FPW17:FQC17"/>
    <mergeCell ref="FQD17:FQJ17"/>
    <mergeCell ref="FQK17:FQQ17"/>
    <mergeCell ref="FQR17:FQX17"/>
    <mergeCell ref="FQY17:FRE17"/>
    <mergeCell ref="FRF17:FRL17"/>
    <mergeCell ref="GGA17:GGG17"/>
    <mergeCell ref="GGH17:GGN17"/>
    <mergeCell ref="GGO17:GGU17"/>
    <mergeCell ref="GGV17:GHB17"/>
    <mergeCell ref="GHC17:GHI17"/>
    <mergeCell ref="GHJ17:GHP17"/>
    <mergeCell ref="GHQ17:GHW17"/>
    <mergeCell ref="GHX17:GID17"/>
    <mergeCell ref="GIE17:GIK17"/>
    <mergeCell ref="GDP17:GDV17"/>
    <mergeCell ref="GDW17:GEC17"/>
    <mergeCell ref="GED17:GEJ17"/>
    <mergeCell ref="GEK17:GEQ17"/>
    <mergeCell ref="GER17:GEX17"/>
    <mergeCell ref="GEY17:GFE17"/>
    <mergeCell ref="GFF17:GFL17"/>
    <mergeCell ref="GFM17:GFS17"/>
    <mergeCell ref="GFT17:GFZ17"/>
    <mergeCell ref="GBE17:GBK17"/>
    <mergeCell ref="GBL17:GBR17"/>
    <mergeCell ref="GBS17:GBY17"/>
    <mergeCell ref="GBZ17:GCF17"/>
    <mergeCell ref="GCG17:GCM17"/>
    <mergeCell ref="GCN17:GCT17"/>
    <mergeCell ref="GCU17:GDA17"/>
    <mergeCell ref="GDB17:GDH17"/>
    <mergeCell ref="GDI17:GDO17"/>
    <mergeCell ref="FYT17:FYZ17"/>
    <mergeCell ref="FZA17:FZG17"/>
    <mergeCell ref="FZH17:FZN17"/>
    <mergeCell ref="FZO17:FZU17"/>
    <mergeCell ref="FZV17:GAB17"/>
    <mergeCell ref="GAC17:GAI17"/>
    <mergeCell ref="GAJ17:GAP17"/>
    <mergeCell ref="GAQ17:GAW17"/>
    <mergeCell ref="GAX17:GBD17"/>
    <mergeCell ref="GPS17:GPY17"/>
    <mergeCell ref="GPZ17:GQF17"/>
    <mergeCell ref="GQG17:GQM17"/>
    <mergeCell ref="GQN17:GQT17"/>
    <mergeCell ref="GQU17:GRA17"/>
    <mergeCell ref="GRB17:GRH17"/>
    <mergeCell ref="GRI17:GRO17"/>
    <mergeCell ref="GRP17:GRV17"/>
    <mergeCell ref="GRW17:GSC17"/>
    <mergeCell ref="GNH17:GNN17"/>
    <mergeCell ref="GNO17:GNU17"/>
    <mergeCell ref="GNV17:GOB17"/>
    <mergeCell ref="GOC17:GOI17"/>
    <mergeCell ref="GOJ17:GOP17"/>
    <mergeCell ref="GOQ17:GOW17"/>
    <mergeCell ref="GOX17:GPD17"/>
    <mergeCell ref="GPE17:GPK17"/>
    <mergeCell ref="GPL17:GPR17"/>
    <mergeCell ref="GKW17:GLC17"/>
    <mergeCell ref="GLD17:GLJ17"/>
    <mergeCell ref="GLK17:GLQ17"/>
    <mergeCell ref="GLR17:GLX17"/>
    <mergeCell ref="GLY17:GME17"/>
    <mergeCell ref="GMF17:GML17"/>
    <mergeCell ref="GMM17:GMS17"/>
    <mergeCell ref="GMT17:GMZ17"/>
    <mergeCell ref="GNA17:GNG17"/>
    <mergeCell ref="GIL17:GIR17"/>
    <mergeCell ref="GIS17:GIY17"/>
    <mergeCell ref="GIZ17:GJF17"/>
    <mergeCell ref="GJG17:GJM17"/>
    <mergeCell ref="GJN17:GJT17"/>
    <mergeCell ref="GJU17:GKA17"/>
    <mergeCell ref="GKB17:GKH17"/>
    <mergeCell ref="GKI17:GKO17"/>
    <mergeCell ref="GKP17:GKV17"/>
    <mergeCell ref="GZK17:GZQ17"/>
    <mergeCell ref="GZR17:GZX17"/>
    <mergeCell ref="GZY17:HAE17"/>
    <mergeCell ref="HAF17:HAL17"/>
    <mergeCell ref="HAM17:HAS17"/>
    <mergeCell ref="HAT17:HAZ17"/>
    <mergeCell ref="HBA17:HBG17"/>
    <mergeCell ref="HBH17:HBN17"/>
    <mergeCell ref="HBO17:HBU17"/>
    <mergeCell ref="GWZ17:GXF17"/>
    <mergeCell ref="GXG17:GXM17"/>
    <mergeCell ref="GXN17:GXT17"/>
    <mergeCell ref="GXU17:GYA17"/>
    <mergeCell ref="GYB17:GYH17"/>
    <mergeCell ref="GYI17:GYO17"/>
    <mergeCell ref="GYP17:GYV17"/>
    <mergeCell ref="GYW17:GZC17"/>
    <mergeCell ref="GZD17:GZJ17"/>
    <mergeCell ref="GUO17:GUU17"/>
    <mergeCell ref="GUV17:GVB17"/>
    <mergeCell ref="GVC17:GVI17"/>
    <mergeCell ref="GVJ17:GVP17"/>
    <mergeCell ref="GVQ17:GVW17"/>
    <mergeCell ref="GVX17:GWD17"/>
    <mergeCell ref="GWE17:GWK17"/>
    <mergeCell ref="GWL17:GWR17"/>
    <mergeCell ref="GWS17:GWY17"/>
    <mergeCell ref="GSD17:GSJ17"/>
    <mergeCell ref="GSK17:GSQ17"/>
    <mergeCell ref="GSR17:GSX17"/>
    <mergeCell ref="GSY17:GTE17"/>
    <mergeCell ref="GTF17:GTL17"/>
    <mergeCell ref="GTM17:GTS17"/>
    <mergeCell ref="GTT17:GTZ17"/>
    <mergeCell ref="GUA17:GUG17"/>
    <mergeCell ref="GUH17:GUN17"/>
    <mergeCell ref="HJC17:HJI17"/>
    <mergeCell ref="HJJ17:HJP17"/>
    <mergeCell ref="HJQ17:HJW17"/>
    <mergeCell ref="HJX17:HKD17"/>
    <mergeCell ref="HKE17:HKK17"/>
    <mergeCell ref="HKL17:HKR17"/>
    <mergeCell ref="HKS17:HKY17"/>
    <mergeCell ref="HKZ17:HLF17"/>
    <mergeCell ref="HLG17:HLM17"/>
    <mergeCell ref="HGR17:HGX17"/>
    <mergeCell ref="HGY17:HHE17"/>
    <mergeCell ref="HHF17:HHL17"/>
    <mergeCell ref="HHM17:HHS17"/>
    <mergeCell ref="HHT17:HHZ17"/>
    <mergeCell ref="HIA17:HIG17"/>
    <mergeCell ref="HIH17:HIN17"/>
    <mergeCell ref="HIO17:HIU17"/>
    <mergeCell ref="HIV17:HJB17"/>
    <mergeCell ref="HEG17:HEM17"/>
    <mergeCell ref="HEN17:HET17"/>
    <mergeCell ref="HEU17:HFA17"/>
    <mergeCell ref="HFB17:HFH17"/>
    <mergeCell ref="HFI17:HFO17"/>
    <mergeCell ref="HFP17:HFV17"/>
    <mergeCell ref="HFW17:HGC17"/>
    <mergeCell ref="HGD17:HGJ17"/>
    <mergeCell ref="HGK17:HGQ17"/>
    <mergeCell ref="HBV17:HCB17"/>
    <mergeCell ref="HCC17:HCI17"/>
    <mergeCell ref="HCJ17:HCP17"/>
    <mergeCell ref="HCQ17:HCW17"/>
    <mergeCell ref="HCX17:HDD17"/>
    <mergeCell ref="HDE17:HDK17"/>
    <mergeCell ref="HDL17:HDR17"/>
    <mergeCell ref="HDS17:HDY17"/>
    <mergeCell ref="HDZ17:HEF17"/>
    <mergeCell ref="HSU17:HTA17"/>
    <mergeCell ref="HTB17:HTH17"/>
    <mergeCell ref="HTI17:HTO17"/>
    <mergeCell ref="HTP17:HTV17"/>
    <mergeCell ref="HTW17:HUC17"/>
    <mergeCell ref="HUD17:HUJ17"/>
    <mergeCell ref="HUK17:HUQ17"/>
    <mergeCell ref="HUR17:HUX17"/>
    <mergeCell ref="HUY17:HVE17"/>
    <mergeCell ref="HQJ17:HQP17"/>
    <mergeCell ref="HQQ17:HQW17"/>
    <mergeCell ref="HQX17:HRD17"/>
    <mergeCell ref="HRE17:HRK17"/>
    <mergeCell ref="HRL17:HRR17"/>
    <mergeCell ref="HRS17:HRY17"/>
    <mergeCell ref="HRZ17:HSF17"/>
    <mergeCell ref="HSG17:HSM17"/>
    <mergeCell ref="HSN17:HST17"/>
    <mergeCell ref="HNY17:HOE17"/>
    <mergeCell ref="HOF17:HOL17"/>
    <mergeCell ref="HOM17:HOS17"/>
    <mergeCell ref="HOT17:HOZ17"/>
    <mergeCell ref="HPA17:HPG17"/>
    <mergeCell ref="HPH17:HPN17"/>
    <mergeCell ref="HPO17:HPU17"/>
    <mergeCell ref="HPV17:HQB17"/>
    <mergeCell ref="HQC17:HQI17"/>
    <mergeCell ref="HLN17:HLT17"/>
    <mergeCell ref="HLU17:HMA17"/>
    <mergeCell ref="HMB17:HMH17"/>
    <mergeCell ref="HMI17:HMO17"/>
    <mergeCell ref="HMP17:HMV17"/>
    <mergeCell ref="HMW17:HNC17"/>
    <mergeCell ref="HND17:HNJ17"/>
    <mergeCell ref="HNK17:HNQ17"/>
    <mergeCell ref="HNR17:HNX17"/>
    <mergeCell ref="ICM17:ICS17"/>
    <mergeCell ref="ICT17:ICZ17"/>
    <mergeCell ref="IDA17:IDG17"/>
    <mergeCell ref="IDH17:IDN17"/>
    <mergeCell ref="IDO17:IDU17"/>
    <mergeCell ref="IDV17:IEB17"/>
    <mergeCell ref="IEC17:IEI17"/>
    <mergeCell ref="IEJ17:IEP17"/>
    <mergeCell ref="IEQ17:IEW17"/>
    <mergeCell ref="IAB17:IAH17"/>
    <mergeCell ref="IAI17:IAO17"/>
    <mergeCell ref="IAP17:IAV17"/>
    <mergeCell ref="IAW17:IBC17"/>
    <mergeCell ref="IBD17:IBJ17"/>
    <mergeCell ref="IBK17:IBQ17"/>
    <mergeCell ref="IBR17:IBX17"/>
    <mergeCell ref="IBY17:ICE17"/>
    <mergeCell ref="ICF17:ICL17"/>
    <mergeCell ref="HXQ17:HXW17"/>
    <mergeCell ref="HXX17:HYD17"/>
    <mergeCell ref="HYE17:HYK17"/>
    <mergeCell ref="HYL17:HYR17"/>
    <mergeCell ref="HYS17:HYY17"/>
    <mergeCell ref="HYZ17:HZF17"/>
    <mergeCell ref="HZG17:HZM17"/>
    <mergeCell ref="HZN17:HZT17"/>
    <mergeCell ref="HZU17:IAA17"/>
    <mergeCell ref="HVF17:HVL17"/>
    <mergeCell ref="HVM17:HVS17"/>
    <mergeCell ref="HVT17:HVZ17"/>
    <mergeCell ref="HWA17:HWG17"/>
    <mergeCell ref="HWH17:HWN17"/>
    <mergeCell ref="HWO17:HWU17"/>
    <mergeCell ref="HWV17:HXB17"/>
    <mergeCell ref="HXC17:HXI17"/>
    <mergeCell ref="HXJ17:HXP17"/>
    <mergeCell ref="IME17:IMK17"/>
    <mergeCell ref="IML17:IMR17"/>
    <mergeCell ref="IMS17:IMY17"/>
    <mergeCell ref="IMZ17:INF17"/>
    <mergeCell ref="ING17:INM17"/>
    <mergeCell ref="INN17:INT17"/>
    <mergeCell ref="INU17:IOA17"/>
    <mergeCell ref="IOB17:IOH17"/>
    <mergeCell ref="IOI17:IOO17"/>
    <mergeCell ref="IJT17:IJZ17"/>
    <mergeCell ref="IKA17:IKG17"/>
    <mergeCell ref="IKH17:IKN17"/>
    <mergeCell ref="IKO17:IKU17"/>
    <mergeCell ref="IKV17:ILB17"/>
    <mergeCell ref="ILC17:ILI17"/>
    <mergeCell ref="ILJ17:ILP17"/>
    <mergeCell ref="ILQ17:ILW17"/>
    <mergeCell ref="ILX17:IMD17"/>
    <mergeCell ref="IHI17:IHO17"/>
    <mergeCell ref="IHP17:IHV17"/>
    <mergeCell ref="IHW17:IIC17"/>
    <mergeCell ref="IID17:IIJ17"/>
    <mergeCell ref="IIK17:IIQ17"/>
    <mergeCell ref="IIR17:IIX17"/>
    <mergeCell ref="IIY17:IJE17"/>
    <mergeCell ref="IJF17:IJL17"/>
    <mergeCell ref="IJM17:IJS17"/>
    <mergeCell ref="IEX17:IFD17"/>
    <mergeCell ref="IFE17:IFK17"/>
    <mergeCell ref="IFL17:IFR17"/>
    <mergeCell ref="IFS17:IFY17"/>
    <mergeCell ref="IFZ17:IGF17"/>
    <mergeCell ref="IGG17:IGM17"/>
    <mergeCell ref="IGN17:IGT17"/>
    <mergeCell ref="IGU17:IHA17"/>
    <mergeCell ref="IHB17:IHH17"/>
    <mergeCell ref="IVW17:IWC17"/>
    <mergeCell ref="IWD17:IWJ17"/>
    <mergeCell ref="IWK17:IWQ17"/>
    <mergeCell ref="IWR17:IWX17"/>
    <mergeCell ref="IWY17:IXE17"/>
    <mergeCell ref="IXF17:IXL17"/>
    <mergeCell ref="IXM17:IXS17"/>
    <mergeCell ref="IXT17:IXZ17"/>
    <mergeCell ref="IYA17:IYG17"/>
    <mergeCell ref="ITL17:ITR17"/>
    <mergeCell ref="ITS17:ITY17"/>
    <mergeCell ref="ITZ17:IUF17"/>
    <mergeCell ref="IUG17:IUM17"/>
    <mergeCell ref="IUN17:IUT17"/>
    <mergeCell ref="IUU17:IVA17"/>
    <mergeCell ref="IVB17:IVH17"/>
    <mergeCell ref="IVI17:IVO17"/>
    <mergeCell ref="IVP17:IVV17"/>
    <mergeCell ref="IRA17:IRG17"/>
    <mergeCell ref="IRH17:IRN17"/>
    <mergeCell ref="IRO17:IRU17"/>
    <mergeCell ref="IRV17:ISB17"/>
    <mergeCell ref="ISC17:ISI17"/>
    <mergeCell ref="ISJ17:ISP17"/>
    <mergeCell ref="ISQ17:ISW17"/>
    <mergeCell ref="ISX17:ITD17"/>
    <mergeCell ref="ITE17:ITK17"/>
    <mergeCell ref="IOP17:IOV17"/>
    <mergeCell ref="IOW17:IPC17"/>
    <mergeCell ref="IPD17:IPJ17"/>
    <mergeCell ref="IPK17:IPQ17"/>
    <mergeCell ref="IPR17:IPX17"/>
    <mergeCell ref="IPY17:IQE17"/>
    <mergeCell ref="IQF17:IQL17"/>
    <mergeCell ref="IQM17:IQS17"/>
    <mergeCell ref="IQT17:IQZ17"/>
    <mergeCell ref="JFO17:JFU17"/>
    <mergeCell ref="JFV17:JGB17"/>
    <mergeCell ref="JGC17:JGI17"/>
    <mergeCell ref="JGJ17:JGP17"/>
    <mergeCell ref="JGQ17:JGW17"/>
    <mergeCell ref="JGX17:JHD17"/>
    <mergeCell ref="JHE17:JHK17"/>
    <mergeCell ref="JHL17:JHR17"/>
    <mergeCell ref="JHS17:JHY17"/>
    <mergeCell ref="JDD17:JDJ17"/>
    <mergeCell ref="JDK17:JDQ17"/>
    <mergeCell ref="JDR17:JDX17"/>
    <mergeCell ref="JDY17:JEE17"/>
    <mergeCell ref="JEF17:JEL17"/>
    <mergeCell ref="JEM17:JES17"/>
    <mergeCell ref="JET17:JEZ17"/>
    <mergeCell ref="JFA17:JFG17"/>
    <mergeCell ref="JFH17:JFN17"/>
    <mergeCell ref="JAS17:JAY17"/>
    <mergeCell ref="JAZ17:JBF17"/>
    <mergeCell ref="JBG17:JBM17"/>
    <mergeCell ref="JBN17:JBT17"/>
    <mergeCell ref="JBU17:JCA17"/>
    <mergeCell ref="JCB17:JCH17"/>
    <mergeCell ref="JCI17:JCO17"/>
    <mergeCell ref="JCP17:JCV17"/>
    <mergeCell ref="JCW17:JDC17"/>
    <mergeCell ref="IYH17:IYN17"/>
    <mergeCell ref="IYO17:IYU17"/>
    <mergeCell ref="IYV17:IZB17"/>
    <mergeCell ref="IZC17:IZI17"/>
    <mergeCell ref="IZJ17:IZP17"/>
    <mergeCell ref="IZQ17:IZW17"/>
    <mergeCell ref="IZX17:JAD17"/>
    <mergeCell ref="JAE17:JAK17"/>
    <mergeCell ref="JAL17:JAR17"/>
    <mergeCell ref="JPG17:JPM17"/>
    <mergeCell ref="JPN17:JPT17"/>
    <mergeCell ref="JPU17:JQA17"/>
    <mergeCell ref="JQB17:JQH17"/>
    <mergeCell ref="JQI17:JQO17"/>
    <mergeCell ref="JQP17:JQV17"/>
    <mergeCell ref="JQW17:JRC17"/>
    <mergeCell ref="JRD17:JRJ17"/>
    <mergeCell ref="JRK17:JRQ17"/>
    <mergeCell ref="JMV17:JNB17"/>
    <mergeCell ref="JNC17:JNI17"/>
    <mergeCell ref="JNJ17:JNP17"/>
    <mergeCell ref="JNQ17:JNW17"/>
    <mergeCell ref="JNX17:JOD17"/>
    <mergeCell ref="JOE17:JOK17"/>
    <mergeCell ref="JOL17:JOR17"/>
    <mergeCell ref="JOS17:JOY17"/>
    <mergeCell ref="JOZ17:JPF17"/>
    <mergeCell ref="JKK17:JKQ17"/>
    <mergeCell ref="JKR17:JKX17"/>
    <mergeCell ref="JKY17:JLE17"/>
    <mergeCell ref="JLF17:JLL17"/>
    <mergeCell ref="JLM17:JLS17"/>
    <mergeCell ref="JLT17:JLZ17"/>
    <mergeCell ref="JMA17:JMG17"/>
    <mergeCell ref="JMH17:JMN17"/>
    <mergeCell ref="JMO17:JMU17"/>
    <mergeCell ref="JHZ17:JIF17"/>
    <mergeCell ref="JIG17:JIM17"/>
    <mergeCell ref="JIN17:JIT17"/>
    <mergeCell ref="JIU17:JJA17"/>
    <mergeCell ref="JJB17:JJH17"/>
    <mergeCell ref="JJI17:JJO17"/>
    <mergeCell ref="JJP17:JJV17"/>
    <mergeCell ref="JJW17:JKC17"/>
    <mergeCell ref="JKD17:JKJ17"/>
    <mergeCell ref="JYY17:JZE17"/>
    <mergeCell ref="JZF17:JZL17"/>
    <mergeCell ref="JZM17:JZS17"/>
    <mergeCell ref="JZT17:JZZ17"/>
    <mergeCell ref="KAA17:KAG17"/>
    <mergeCell ref="KAH17:KAN17"/>
    <mergeCell ref="KAO17:KAU17"/>
    <mergeCell ref="KAV17:KBB17"/>
    <mergeCell ref="KBC17:KBI17"/>
    <mergeCell ref="JWN17:JWT17"/>
    <mergeCell ref="JWU17:JXA17"/>
    <mergeCell ref="JXB17:JXH17"/>
    <mergeCell ref="JXI17:JXO17"/>
    <mergeCell ref="JXP17:JXV17"/>
    <mergeCell ref="JXW17:JYC17"/>
    <mergeCell ref="JYD17:JYJ17"/>
    <mergeCell ref="JYK17:JYQ17"/>
    <mergeCell ref="JYR17:JYX17"/>
    <mergeCell ref="JUC17:JUI17"/>
    <mergeCell ref="JUJ17:JUP17"/>
    <mergeCell ref="JUQ17:JUW17"/>
    <mergeCell ref="JUX17:JVD17"/>
    <mergeCell ref="JVE17:JVK17"/>
    <mergeCell ref="JVL17:JVR17"/>
    <mergeCell ref="JVS17:JVY17"/>
    <mergeCell ref="JVZ17:JWF17"/>
    <mergeCell ref="JWG17:JWM17"/>
    <mergeCell ref="JRR17:JRX17"/>
    <mergeCell ref="JRY17:JSE17"/>
    <mergeCell ref="JSF17:JSL17"/>
    <mergeCell ref="JSM17:JSS17"/>
    <mergeCell ref="JST17:JSZ17"/>
    <mergeCell ref="JTA17:JTG17"/>
    <mergeCell ref="JTH17:JTN17"/>
    <mergeCell ref="JTO17:JTU17"/>
    <mergeCell ref="JTV17:JUB17"/>
    <mergeCell ref="KIQ17:KIW17"/>
    <mergeCell ref="KIX17:KJD17"/>
    <mergeCell ref="KJE17:KJK17"/>
    <mergeCell ref="KJL17:KJR17"/>
    <mergeCell ref="KJS17:KJY17"/>
    <mergeCell ref="KJZ17:KKF17"/>
    <mergeCell ref="KKG17:KKM17"/>
    <mergeCell ref="KKN17:KKT17"/>
    <mergeCell ref="KKU17:KLA17"/>
    <mergeCell ref="KGF17:KGL17"/>
    <mergeCell ref="KGM17:KGS17"/>
    <mergeCell ref="KGT17:KGZ17"/>
    <mergeCell ref="KHA17:KHG17"/>
    <mergeCell ref="KHH17:KHN17"/>
    <mergeCell ref="KHO17:KHU17"/>
    <mergeCell ref="KHV17:KIB17"/>
    <mergeCell ref="KIC17:KII17"/>
    <mergeCell ref="KIJ17:KIP17"/>
    <mergeCell ref="KDU17:KEA17"/>
    <mergeCell ref="KEB17:KEH17"/>
    <mergeCell ref="KEI17:KEO17"/>
    <mergeCell ref="KEP17:KEV17"/>
    <mergeCell ref="KEW17:KFC17"/>
    <mergeCell ref="KFD17:KFJ17"/>
    <mergeCell ref="KFK17:KFQ17"/>
    <mergeCell ref="KFR17:KFX17"/>
    <mergeCell ref="KFY17:KGE17"/>
    <mergeCell ref="KBJ17:KBP17"/>
    <mergeCell ref="KBQ17:KBW17"/>
    <mergeCell ref="KBX17:KCD17"/>
    <mergeCell ref="KCE17:KCK17"/>
    <mergeCell ref="KCL17:KCR17"/>
    <mergeCell ref="KCS17:KCY17"/>
    <mergeCell ref="KCZ17:KDF17"/>
    <mergeCell ref="KDG17:KDM17"/>
    <mergeCell ref="KDN17:KDT17"/>
    <mergeCell ref="KSI17:KSO17"/>
    <mergeCell ref="KSP17:KSV17"/>
    <mergeCell ref="KSW17:KTC17"/>
    <mergeCell ref="KTD17:KTJ17"/>
    <mergeCell ref="KTK17:KTQ17"/>
    <mergeCell ref="KTR17:KTX17"/>
    <mergeCell ref="KTY17:KUE17"/>
    <mergeCell ref="KUF17:KUL17"/>
    <mergeCell ref="KUM17:KUS17"/>
    <mergeCell ref="KPX17:KQD17"/>
    <mergeCell ref="KQE17:KQK17"/>
    <mergeCell ref="KQL17:KQR17"/>
    <mergeCell ref="KQS17:KQY17"/>
    <mergeCell ref="KQZ17:KRF17"/>
    <mergeCell ref="KRG17:KRM17"/>
    <mergeCell ref="KRN17:KRT17"/>
    <mergeCell ref="KRU17:KSA17"/>
    <mergeCell ref="KSB17:KSH17"/>
    <mergeCell ref="KNM17:KNS17"/>
    <mergeCell ref="KNT17:KNZ17"/>
    <mergeCell ref="KOA17:KOG17"/>
    <mergeCell ref="KOH17:KON17"/>
    <mergeCell ref="KOO17:KOU17"/>
    <mergeCell ref="KOV17:KPB17"/>
    <mergeCell ref="KPC17:KPI17"/>
    <mergeCell ref="KPJ17:KPP17"/>
    <mergeCell ref="KPQ17:KPW17"/>
    <mergeCell ref="KLB17:KLH17"/>
    <mergeCell ref="KLI17:KLO17"/>
    <mergeCell ref="KLP17:KLV17"/>
    <mergeCell ref="KLW17:KMC17"/>
    <mergeCell ref="KMD17:KMJ17"/>
    <mergeCell ref="KMK17:KMQ17"/>
    <mergeCell ref="KMR17:KMX17"/>
    <mergeCell ref="KMY17:KNE17"/>
    <mergeCell ref="KNF17:KNL17"/>
    <mergeCell ref="LCA17:LCG17"/>
    <mergeCell ref="LCH17:LCN17"/>
    <mergeCell ref="LCO17:LCU17"/>
    <mergeCell ref="LCV17:LDB17"/>
    <mergeCell ref="LDC17:LDI17"/>
    <mergeCell ref="LDJ17:LDP17"/>
    <mergeCell ref="LDQ17:LDW17"/>
    <mergeCell ref="LDX17:LED17"/>
    <mergeCell ref="LEE17:LEK17"/>
    <mergeCell ref="KZP17:KZV17"/>
    <mergeCell ref="KZW17:LAC17"/>
    <mergeCell ref="LAD17:LAJ17"/>
    <mergeCell ref="LAK17:LAQ17"/>
    <mergeCell ref="LAR17:LAX17"/>
    <mergeCell ref="LAY17:LBE17"/>
    <mergeCell ref="LBF17:LBL17"/>
    <mergeCell ref="LBM17:LBS17"/>
    <mergeCell ref="LBT17:LBZ17"/>
    <mergeCell ref="KXE17:KXK17"/>
    <mergeCell ref="KXL17:KXR17"/>
    <mergeCell ref="KXS17:KXY17"/>
    <mergeCell ref="KXZ17:KYF17"/>
    <mergeCell ref="KYG17:KYM17"/>
    <mergeCell ref="KYN17:KYT17"/>
    <mergeCell ref="KYU17:KZA17"/>
    <mergeCell ref="KZB17:KZH17"/>
    <mergeCell ref="KZI17:KZO17"/>
    <mergeCell ref="KUT17:KUZ17"/>
    <mergeCell ref="KVA17:KVG17"/>
    <mergeCell ref="KVH17:KVN17"/>
    <mergeCell ref="KVO17:KVU17"/>
    <mergeCell ref="KVV17:KWB17"/>
    <mergeCell ref="KWC17:KWI17"/>
    <mergeCell ref="KWJ17:KWP17"/>
    <mergeCell ref="KWQ17:KWW17"/>
    <mergeCell ref="KWX17:KXD17"/>
    <mergeCell ref="LLS17:LLY17"/>
    <mergeCell ref="LLZ17:LMF17"/>
    <mergeCell ref="LMG17:LMM17"/>
    <mergeCell ref="LMN17:LMT17"/>
    <mergeCell ref="LMU17:LNA17"/>
    <mergeCell ref="LNB17:LNH17"/>
    <mergeCell ref="LNI17:LNO17"/>
    <mergeCell ref="LNP17:LNV17"/>
    <mergeCell ref="LNW17:LOC17"/>
    <mergeCell ref="LJH17:LJN17"/>
    <mergeCell ref="LJO17:LJU17"/>
    <mergeCell ref="LJV17:LKB17"/>
    <mergeCell ref="LKC17:LKI17"/>
    <mergeCell ref="LKJ17:LKP17"/>
    <mergeCell ref="LKQ17:LKW17"/>
    <mergeCell ref="LKX17:LLD17"/>
    <mergeCell ref="LLE17:LLK17"/>
    <mergeCell ref="LLL17:LLR17"/>
    <mergeCell ref="LGW17:LHC17"/>
    <mergeCell ref="LHD17:LHJ17"/>
    <mergeCell ref="LHK17:LHQ17"/>
    <mergeCell ref="LHR17:LHX17"/>
    <mergeCell ref="LHY17:LIE17"/>
    <mergeCell ref="LIF17:LIL17"/>
    <mergeCell ref="LIM17:LIS17"/>
    <mergeCell ref="LIT17:LIZ17"/>
    <mergeCell ref="LJA17:LJG17"/>
    <mergeCell ref="LEL17:LER17"/>
    <mergeCell ref="LES17:LEY17"/>
    <mergeCell ref="LEZ17:LFF17"/>
    <mergeCell ref="LFG17:LFM17"/>
    <mergeCell ref="LFN17:LFT17"/>
    <mergeCell ref="LFU17:LGA17"/>
    <mergeCell ref="LGB17:LGH17"/>
    <mergeCell ref="LGI17:LGO17"/>
    <mergeCell ref="LGP17:LGV17"/>
    <mergeCell ref="LVK17:LVQ17"/>
    <mergeCell ref="LVR17:LVX17"/>
    <mergeCell ref="LVY17:LWE17"/>
    <mergeCell ref="LWF17:LWL17"/>
    <mergeCell ref="LWM17:LWS17"/>
    <mergeCell ref="LWT17:LWZ17"/>
    <mergeCell ref="LXA17:LXG17"/>
    <mergeCell ref="LXH17:LXN17"/>
    <mergeCell ref="LXO17:LXU17"/>
    <mergeCell ref="LSZ17:LTF17"/>
    <mergeCell ref="LTG17:LTM17"/>
    <mergeCell ref="LTN17:LTT17"/>
    <mergeCell ref="LTU17:LUA17"/>
    <mergeCell ref="LUB17:LUH17"/>
    <mergeCell ref="LUI17:LUO17"/>
    <mergeCell ref="LUP17:LUV17"/>
    <mergeCell ref="LUW17:LVC17"/>
    <mergeCell ref="LVD17:LVJ17"/>
    <mergeCell ref="LQO17:LQU17"/>
    <mergeCell ref="LQV17:LRB17"/>
    <mergeCell ref="LRC17:LRI17"/>
    <mergeCell ref="LRJ17:LRP17"/>
    <mergeCell ref="LRQ17:LRW17"/>
    <mergeCell ref="LRX17:LSD17"/>
    <mergeCell ref="LSE17:LSK17"/>
    <mergeCell ref="LSL17:LSR17"/>
    <mergeCell ref="LSS17:LSY17"/>
    <mergeCell ref="LOD17:LOJ17"/>
    <mergeCell ref="LOK17:LOQ17"/>
    <mergeCell ref="LOR17:LOX17"/>
    <mergeCell ref="LOY17:LPE17"/>
    <mergeCell ref="LPF17:LPL17"/>
    <mergeCell ref="LPM17:LPS17"/>
    <mergeCell ref="LPT17:LPZ17"/>
    <mergeCell ref="LQA17:LQG17"/>
    <mergeCell ref="LQH17:LQN17"/>
    <mergeCell ref="MFC17:MFI17"/>
    <mergeCell ref="MFJ17:MFP17"/>
    <mergeCell ref="MFQ17:MFW17"/>
    <mergeCell ref="MFX17:MGD17"/>
    <mergeCell ref="MGE17:MGK17"/>
    <mergeCell ref="MGL17:MGR17"/>
    <mergeCell ref="MGS17:MGY17"/>
    <mergeCell ref="MGZ17:MHF17"/>
    <mergeCell ref="MHG17:MHM17"/>
    <mergeCell ref="MCR17:MCX17"/>
    <mergeCell ref="MCY17:MDE17"/>
    <mergeCell ref="MDF17:MDL17"/>
    <mergeCell ref="MDM17:MDS17"/>
    <mergeCell ref="MDT17:MDZ17"/>
    <mergeCell ref="MEA17:MEG17"/>
    <mergeCell ref="MEH17:MEN17"/>
    <mergeCell ref="MEO17:MEU17"/>
    <mergeCell ref="MEV17:MFB17"/>
    <mergeCell ref="MAG17:MAM17"/>
    <mergeCell ref="MAN17:MAT17"/>
    <mergeCell ref="MAU17:MBA17"/>
    <mergeCell ref="MBB17:MBH17"/>
    <mergeCell ref="MBI17:MBO17"/>
    <mergeCell ref="MBP17:MBV17"/>
    <mergeCell ref="MBW17:MCC17"/>
    <mergeCell ref="MCD17:MCJ17"/>
    <mergeCell ref="MCK17:MCQ17"/>
    <mergeCell ref="LXV17:LYB17"/>
    <mergeCell ref="LYC17:LYI17"/>
    <mergeCell ref="LYJ17:LYP17"/>
    <mergeCell ref="LYQ17:LYW17"/>
    <mergeCell ref="LYX17:LZD17"/>
    <mergeCell ref="LZE17:LZK17"/>
    <mergeCell ref="LZL17:LZR17"/>
    <mergeCell ref="LZS17:LZY17"/>
    <mergeCell ref="LZZ17:MAF17"/>
    <mergeCell ref="MOU17:MPA17"/>
    <mergeCell ref="MPB17:MPH17"/>
    <mergeCell ref="MPI17:MPO17"/>
    <mergeCell ref="MPP17:MPV17"/>
    <mergeCell ref="MPW17:MQC17"/>
    <mergeCell ref="MQD17:MQJ17"/>
    <mergeCell ref="MQK17:MQQ17"/>
    <mergeCell ref="MQR17:MQX17"/>
    <mergeCell ref="MQY17:MRE17"/>
    <mergeCell ref="MMJ17:MMP17"/>
    <mergeCell ref="MMQ17:MMW17"/>
    <mergeCell ref="MMX17:MND17"/>
    <mergeCell ref="MNE17:MNK17"/>
    <mergeCell ref="MNL17:MNR17"/>
    <mergeCell ref="MNS17:MNY17"/>
    <mergeCell ref="MNZ17:MOF17"/>
    <mergeCell ref="MOG17:MOM17"/>
    <mergeCell ref="MON17:MOT17"/>
    <mergeCell ref="MJY17:MKE17"/>
    <mergeCell ref="MKF17:MKL17"/>
    <mergeCell ref="MKM17:MKS17"/>
    <mergeCell ref="MKT17:MKZ17"/>
    <mergeCell ref="MLA17:MLG17"/>
    <mergeCell ref="MLH17:MLN17"/>
    <mergeCell ref="MLO17:MLU17"/>
    <mergeCell ref="MLV17:MMB17"/>
    <mergeCell ref="MMC17:MMI17"/>
    <mergeCell ref="MHN17:MHT17"/>
    <mergeCell ref="MHU17:MIA17"/>
    <mergeCell ref="MIB17:MIH17"/>
    <mergeCell ref="MII17:MIO17"/>
    <mergeCell ref="MIP17:MIV17"/>
    <mergeCell ref="MIW17:MJC17"/>
    <mergeCell ref="MJD17:MJJ17"/>
    <mergeCell ref="MJK17:MJQ17"/>
    <mergeCell ref="MJR17:MJX17"/>
    <mergeCell ref="MYM17:MYS17"/>
    <mergeCell ref="MYT17:MYZ17"/>
    <mergeCell ref="MZA17:MZG17"/>
    <mergeCell ref="MZH17:MZN17"/>
    <mergeCell ref="MZO17:MZU17"/>
    <mergeCell ref="MZV17:NAB17"/>
    <mergeCell ref="NAC17:NAI17"/>
    <mergeCell ref="NAJ17:NAP17"/>
    <mergeCell ref="NAQ17:NAW17"/>
    <mergeCell ref="MWB17:MWH17"/>
    <mergeCell ref="MWI17:MWO17"/>
    <mergeCell ref="MWP17:MWV17"/>
    <mergeCell ref="MWW17:MXC17"/>
    <mergeCell ref="MXD17:MXJ17"/>
    <mergeCell ref="MXK17:MXQ17"/>
    <mergeCell ref="MXR17:MXX17"/>
    <mergeCell ref="MXY17:MYE17"/>
    <mergeCell ref="MYF17:MYL17"/>
    <mergeCell ref="MTQ17:MTW17"/>
    <mergeCell ref="MTX17:MUD17"/>
    <mergeCell ref="MUE17:MUK17"/>
    <mergeCell ref="MUL17:MUR17"/>
    <mergeCell ref="MUS17:MUY17"/>
    <mergeCell ref="MUZ17:MVF17"/>
    <mergeCell ref="MVG17:MVM17"/>
    <mergeCell ref="MVN17:MVT17"/>
    <mergeCell ref="MVU17:MWA17"/>
    <mergeCell ref="MRF17:MRL17"/>
    <mergeCell ref="MRM17:MRS17"/>
    <mergeCell ref="MRT17:MRZ17"/>
    <mergeCell ref="MSA17:MSG17"/>
    <mergeCell ref="MSH17:MSN17"/>
    <mergeCell ref="MSO17:MSU17"/>
    <mergeCell ref="MSV17:MTB17"/>
    <mergeCell ref="MTC17:MTI17"/>
    <mergeCell ref="MTJ17:MTP17"/>
    <mergeCell ref="NIE17:NIK17"/>
    <mergeCell ref="NIL17:NIR17"/>
    <mergeCell ref="NIS17:NIY17"/>
    <mergeCell ref="NIZ17:NJF17"/>
    <mergeCell ref="NJG17:NJM17"/>
    <mergeCell ref="NJN17:NJT17"/>
    <mergeCell ref="NJU17:NKA17"/>
    <mergeCell ref="NKB17:NKH17"/>
    <mergeCell ref="NKI17:NKO17"/>
    <mergeCell ref="NFT17:NFZ17"/>
    <mergeCell ref="NGA17:NGG17"/>
    <mergeCell ref="NGH17:NGN17"/>
    <mergeCell ref="NGO17:NGU17"/>
    <mergeCell ref="NGV17:NHB17"/>
    <mergeCell ref="NHC17:NHI17"/>
    <mergeCell ref="NHJ17:NHP17"/>
    <mergeCell ref="NHQ17:NHW17"/>
    <mergeCell ref="NHX17:NID17"/>
    <mergeCell ref="NDI17:NDO17"/>
    <mergeCell ref="NDP17:NDV17"/>
    <mergeCell ref="NDW17:NEC17"/>
    <mergeCell ref="NED17:NEJ17"/>
    <mergeCell ref="NEK17:NEQ17"/>
    <mergeCell ref="NER17:NEX17"/>
    <mergeCell ref="NEY17:NFE17"/>
    <mergeCell ref="NFF17:NFL17"/>
    <mergeCell ref="NFM17:NFS17"/>
    <mergeCell ref="NAX17:NBD17"/>
    <mergeCell ref="NBE17:NBK17"/>
    <mergeCell ref="NBL17:NBR17"/>
    <mergeCell ref="NBS17:NBY17"/>
    <mergeCell ref="NBZ17:NCF17"/>
    <mergeCell ref="NCG17:NCM17"/>
    <mergeCell ref="NCN17:NCT17"/>
    <mergeCell ref="NCU17:NDA17"/>
    <mergeCell ref="NDB17:NDH17"/>
    <mergeCell ref="NRW17:NSC17"/>
    <mergeCell ref="NSD17:NSJ17"/>
    <mergeCell ref="NSK17:NSQ17"/>
    <mergeCell ref="NSR17:NSX17"/>
    <mergeCell ref="NSY17:NTE17"/>
    <mergeCell ref="NTF17:NTL17"/>
    <mergeCell ref="NTM17:NTS17"/>
    <mergeCell ref="NTT17:NTZ17"/>
    <mergeCell ref="NUA17:NUG17"/>
    <mergeCell ref="NPL17:NPR17"/>
    <mergeCell ref="NPS17:NPY17"/>
    <mergeCell ref="NPZ17:NQF17"/>
    <mergeCell ref="NQG17:NQM17"/>
    <mergeCell ref="NQN17:NQT17"/>
    <mergeCell ref="NQU17:NRA17"/>
    <mergeCell ref="NRB17:NRH17"/>
    <mergeCell ref="NRI17:NRO17"/>
    <mergeCell ref="NRP17:NRV17"/>
    <mergeCell ref="NNA17:NNG17"/>
    <mergeCell ref="NNH17:NNN17"/>
    <mergeCell ref="NNO17:NNU17"/>
    <mergeCell ref="NNV17:NOB17"/>
    <mergeCell ref="NOC17:NOI17"/>
    <mergeCell ref="NOJ17:NOP17"/>
    <mergeCell ref="NOQ17:NOW17"/>
    <mergeCell ref="NOX17:NPD17"/>
    <mergeCell ref="NPE17:NPK17"/>
    <mergeCell ref="NKP17:NKV17"/>
    <mergeCell ref="NKW17:NLC17"/>
    <mergeCell ref="NLD17:NLJ17"/>
    <mergeCell ref="NLK17:NLQ17"/>
    <mergeCell ref="NLR17:NLX17"/>
    <mergeCell ref="NLY17:NME17"/>
    <mergeCell ref="NMF17:NML17"/>
    <mergeCell ref="NMM17:NMS17"/>
    <mergeCell ref="NMT17:NMZ17"/>
    <mergeCell ref="OBO17:OBU17"/>
    <mergeCell ref="OBV17:OCB17"/>
    <mergeCell ref="OCC17:OCI17"/>
    <mergeCell ref="OCJ17:OCP17"/>
    <mergeCell ref="OCQ17:OCW17"/>
    <mergeCell ref="OCX17:ODD17"/>
    <mergeCell ref="ODE17:ODK17"/>
    <mergeCell ref="ODL17:ODR17"/>
    <mergeCell ref="ODS17:ODY17"/>
    <mergeCell ref="NZD17:NZJ17"/>
    <mergeCell ref="NZK17:NZQ17"/>
    <mergeCell ref="NZR17:NZX17"/>
    <mergeCell ref="NZY17:OAE17"/>
    <mergeCell ref="OAF17:OAL17"/>
    <mergeCell ref="OAM17:OAS17"/>
    <mergeCell ref="OAT17:OAZ17"/>
    <mergeCell ref="OBA17:OBG17"/>
    <mergeCell ref="OBH17:OBN17"/>
    <mergeCell ref="NWS17:NWY17"/>
    <mergeCell ref="NWZ17:NXF17"/>
    <mergeCell ref="NXG17:NXM17"/>
    <mergeCell ref="NXN17:NXT17"/>
    <mergeCell ref="NXU17:NYA17"/>
    <mergeCell ref="NYB17:NYH17"/>
    <mergeCell ref="NYI17:NYO17"/>
    <mergeCell ref="NYP17:NYV17"/>
    <mergeCell ref="NYW17:NZC17"/>
    <mergeCell ref="NUH17:NUN17"/>
    <mergeCell ref="NUO17:NUU17"/>
    <mergeCell ref="NUV17:NVB17"/>
    <mergeCell ref="NVC17:NVI17"/>
    <mergeCell ref="NVJ17:NVP17"/>
    <mergeCell ref="NVQ17:NVW17"/>
    <mergeCell ref="NVX17:NWD17"/>
    <mergeCell ref="NWE17:NWK17"/>
    <mergeCell ref="NWL17:NWR17"/>
    <mergeCell ref="OLG17:OLM17"/>
    <mergeCell ref="OLN17:OLT17"/>
    <mergeCell ref="OLU17:OMA17"/>
    <mergeCell ref="OMB17:OMH17"/>
    <mergeCell ref="OMI17:OMO17"/>
    <mergeCell ref="OMP17:OMV17"/>
    <mergeCell ref="OMW17:ONC17"/>
    <mergeCell ref="OND17:ONJ17"/>
    <mergeCell ref="ONK17:ONQ17"/>
    <mergeCell ref="OIV17:OJB17"/>
    <mergeCell ref="OJC17:OJI17"/>
    <mergeCell ref="OJJ17:OJP17"/>
    <mergeCell ref="OJQ17:OJW17"/>
    <mergeCell ref="OJX17:OKD17"/>
    <mergeCell ref="OKE17:OKK17"/>
    <mergeCell ref="OKL17:OKR17"/>
    <mergeCell ref="OKS17:OKY17"/>
    <mergeCell ref="OKZ17:OLF17"/>
    <mergeCell ref="OGK17:OGQ17"/>
    <mergeCell ref="OGR17:OGX17"/>
    <mergeCell ref="OGY17:OHE17"/>
    <mergeCell ref="OHF17:OHL17"/>
    <mergeCell ref="OHM17:OHS17"/>
    <mergeCell ref="OHT17:OHZ17"/>
    <mergeCell ref="OIA17:OIG17"/>
    <mergeCell ref="OIH17:OIN17"/>
    <mergeCell ref="OIO17:OIU17"/>
    <mergeCell ref="ODZ17:OEF17"/>
    <mergeCell ref="OEG17:OEM17"/>
    <mergeCell ref="OEN17:OET17"/>
    <mergeCell ref="OEU17:OFA17"/>
    <mergeCell ref="OFB17:OFH17"/>
    <mergeCell ref="OFI17:OFO17"/>
    <mergeCell ref="OFP17:OFV17"/>
    <mergeCell ref="OFW17:OGC17"/>
    <mergeCell ref="OGD17:OGJ17"/>
    <mergeCell ref="OUY17:OVE17"/>
    <mergeCell ref="OVF17:OVL17"/>
    <mergeCell ref="OVM17:OVS17"/>
    <mergeCell ref="OVT17:OVZ17"/>
    <mergeCell ref="OWA17:OWG17"/>
    <mergeCell ref="OWH17:OWN17"/>
    <mergeCell ref="OWO17:OWU17"/>
    <mergeCell ref="OWV17:OXB17"/>
    <mergeCell ref="OXC17:OXI17"/>
    <mergeCell ref="OSN17:OST17"/>
    <mergeCell ref="OSU17:OTA17"/>
    <mergeCell ref="OTB17:OTH17"/>
    <mergeCell ref="OTI17:OTO17"/>
    <mergeCell ref="OTP17:OTV17"/>
    <mergeCell ref="OTW17:OUC17"/>
    <mergeCell ref="OUD17:OUJ17"/>
    <mergeCell ref="OUK17:OUQ17"/>
    <mergeCell ref="OUR17:OUX17"/>
    <mergeCell ref="OQC17:OQI17"/>
    <mergeCell ref="OQJ17:OQP17"/>
    <mergeCell ref="OQQ17:OQW17"/>
    <mergeCell ref="OQX17:ORD17"/>
    <mergeCell ref="ORE17:ORK17"/>
    <mergeCell ref="ORL17:ORR17"/>
    <mergeCell ref="ORS17:ORY17"/>
    <mergeCell ref="ORZ17:OSF17"/>
    <mergeCell ref="OSG17:OSM17"/>
    <mergeCell ref="ONR17:ONX17"/>
    <mergeCell ref="ONY17:OOE17"/>
    <mergeCell ref="OOF17:OOL17"/>
    <mergeCell ref="OOM17:OOS17"/>
    <mergeCell ref="OOT17:OOZ17"/>
    <mergeCell ref="OPA17:OPG17"/>
    <mergeCell ref="OPH17:OPN17"/>
    <mergeCell ref="OPO17:OPU17"/>
    <mergeCell ref="OPV17:OQB17"/>
    <mergeCell ref="PEQ17:PEW17"/>
    <mergeCell ref="PEX17:PFD17"/>
    <mergeCell ref="PFE17:PFK17"/>
    <mergeCell ref="PFL17:PFR17"/>
    <mergeCell ref="PFS17:PFY17"/>
    <mergeCell ref="PFZ17:PGF17"/>
    <mergeCell ref="PGG17:PGM17"/>
    <mergeCell ref="PGN17:PGT17"/>
    <mergeCell ref="PGU17:PHA17"/>
    <mergeCell ref="PCF17:PCL17"/>
    <mergeCell ref="PCM17:PCS17"/>
    <mergeCell ref="PCT17:PCZ17"/>
    <mergeCell ref="PDA17:PDG17"/>
    <mergeCell ref="PDH17:PDN17"/>
    <mergeCell ref="PDO17:PDU17"/>
    <mergeCell ref="PDV17:PEB17"/>
    <mergeCell ref="PEC17:PEI17"/>
    <mergeCell ref="PEJ17:PEP17"/>
    <mergeCell ref="OZU17:PAA17"/>
    <mergeCell ref="PAB17:PAH17"/>
    <mergeCell ref="PAI17:PAO17"/>
    <mergeCell ref="PAP17:PAV17"/>
    <mergeCell ref="PAW17:PBC17"/>
    <mergeCell ref="PBD17:PBJ17"/>
    <mergeCell ref="PBK17:PBQ17"/>
    <mergeCell ref="PBR17:PBX17"/>
    <mergeCell ref="PBY17:PCE17"/>
    <mergeCell ref="OXJ17:OXP17"/>
    <mergeCell ref="OXQ17:OXW17"/>
    <mergeCell ref="OXX17:OYD17"/>
    <mergeCell ref="OYE17:OYK17"/>
    <mergeCell ref="OYL17:OYR17"/>
    <mergeCell ref="OYS17:OYY17"/>
    <mergeCell ref="OYZ17:OZF17"/>
    <mergeCell ref="OZG17:OZM17"/>
    <mergeCell ref="OZN17:OZT17"/>
    <mergeCell ref="POI17:POO17"/>
    <mergeCell ref="POP17:POV17"/>
    <mergeCell ref="POW17:PPC17"/>
    <mergeCell ref="PPD17:PPJ17"/>
    <mergeCell ref="PPK17:PPQ17"/>
    <mergeCell ref="PPR17:PPX17"/>
    <mergeCell ref="PPY17:PQE17"/>
    <mergeCell ref="PQF17:PQL17"/>
    <mergeCell ref="PQM17:PQS17"/>
    <mergeCell ref="PLX17:PMD17"/>
    <mergeCell ref="PME17:PMK17"/>
    <mergeCell ref="PML17:PMR17"/>
    <mergeCell ref="PMS17:PMY17"/>
    <mergeCell ref="PMZ17:PNF17"/>
    <mergeCell ref="PNG17:PNM17"/>
    <mergeCell ref="PNN17:PNT17"/>
    <mergeCell ref="PNU17:POA17"/>
    <mergeCell ref="POB17:POH17"/>
    <mergeCell ref="PJM17:PJS17"/>
    <mergeCell ref="PJT17:PJZ17"/>
    <mergeCell ref="PKA17:PKG17"/>
    <mergeCell ref="PKH17:PKN17"/>
    <mergeCell ref="PKO17:PKU17"/>
    <mergeCell ref="PKV17:PLB17"/>
    <mergeCell ref="PLC17:PLI17"/>
    <mergeCell ref="PLJ17:PLP17"/>
    <mergeCell ref="PLQ17:PLW17"/>
    <mergeCell ref="PHB17:PHH17"/>
    <mergeCell ref="PHI17:PHO17"/>
    <mergeCell ref="PHP17:PHV17"/>
    <mergeCell ref="PHW17:PIC17"/>
    <mergeCell ref="PID17:PIJ17"/>
    <mergeCell ref="PIK17:PIQ17"/>
    <mergeCell ref="PIR17:PIX17"/>
    <mergeCell ref="PIY17:PJE17"/>
    <mergeCell ref="PJF17:PJL17"/>
    <mergeCell ref="PYA17:PYG17"/>
    <mergeCell ref="PYH17:PYN17"/>
    <mergeCell ref="PYO17:PYU17"/>
    <mergeCell ref="PYV17:PZB17"/>
    <mergeCell ref="PZC17:PZI17"/>
    <mergeCell ref="PZJ17:PZP17"/>
    <mergeCell ref="PZQ17:PZW17"/>
    <mergeCell ref="PZX17:QAD17"/>
    <mergeCell ref="QAE17:QAK17"/>
    <mergeCell ref="PVP17:PVV17"/>
    <mergeCell ref="PVW17:PWC17"/>
    <mergeCell ref="PWD17:PWJ17"/>
    <mergeCell ref="PWK17:PWQ17"/>
    <mergeCell ref="PWR17:PWX17"/>
    <mergeCell ref="PWY17:PXE17"/>
    <mergeCell ref="PXF17:PXL17"/>
    <mergeCell ref="PXM17:PXS17"/>
    <mergeCell ref="PXT17:PXZ17"/>
    <mergeCell ref="PTE17:PTK17"/>
    <mergeCell ref="PTL17:PTR17"/>
    <mergeCell ref="PTS17:PTY17"/>
    <mergeCell ref="PTZ17:PUF17"/>
    <mergeCell ref="PUG17:PUM17"/>
    <mergeCell ref="PUN17:PUT17"/>
    <mergeCell ref="PUU17:PVA17"/>
    <mergeCell ref="PVB17:PVH17"/>
    <mergeCell ref="PVI17:PVO17"/>
    <mergeCell ref="PQT17:PQZ17"/>
    <mergeCell ref="PRA17:PRG17"/>
    <mergeCell ref="PRH17:PRN17"/>
    <mergeCell ref="PRO17:PRU17"/>
    <mergeCell ref="PRV17:PSB17"/>
    <mergeCell ref="PSC17:PSI17"/>
    <mergeCell ref="PSJ17:PSP17"/>
    <mergeCell ref="PSQ17:PSW17"/>
    <mergeCell ref="PSX17:PTD17"/>
    <mergeCell ref="QHS17:QHY17"/>
    <mergeCell ref="QHZ17:QIF17"/>
    <mergeCell ref="QIG17:QIM17"/>
    <mergeCell ref="QIN17:QIT17"/>
    <mergeCell ref="QIU17:QJA17"/>
    <mergeCell ref="QJB17:QJH17"/>
    <mergeCell ref="QJI17:QJO17"/>
    <mergeCell ref="QJP17:QJV17"/>
    <mergeCell ref="QJW17:QKC17"/>
    <mergeCell ref="QFH17:QFN17"/>
    <mergeCell ref="QFO17:QFU17"/>
    <mergeCell ref="QFV17:QGB17"/>
    <mergeCell ref="QGC17:QGI17"/>
    <mergeCell ref="QGJ17:QGP17"/>
    <mergeCell ref="QGQ17:QGW17"/>
    <mergeCell ref="QGX17:QHD17"/>
    <mergeCell ref="QHE17:QHK17"/>
    <mergeCell ref="QHL17:QHR17"/>
    <mergeCell ref="QCW17:QDC17"/>
    <mergeCell ref="QDD17:QDJ17"/>
    <mergeCell ref="QDK17:QDQ17"/>
    <mergeCell ref="QDR17:QDX17"/>
    <mergeCell ref="QDY17:QEE17"/>
    <mergeCell ref="QEF17:QEL17"/>
    <mergeCell ref="QEM17:QES17"/>
    <mergeCell ref="QET17:QEZ17"/>
    <mergeCell ref="QFA17:QFG17"/>
    <mergeCell ref="QAL17:QAR17"/>
    <mergeCell ref="QAS17:QAY17"/>
    <mergeCell ref="QAZ17:QBF17"/>
    <mergeCell ref="QBG17:QBM17"/>
    <mergeCell ref="QBN17:QBT17"/>
    <mergeCell ref="QBU17:QCA17"/>
    <mergeCell ref="QCB17:QCH17"/>
    <mergeCell ref="QCI17:QCO17"/>
    <mergeCell ref="QCP17:QCV17"/>
    <mergeCell ref="QRK17:QRQ17"/>
    <mergeCell ref="QRR17:QRX17"/>
    <mergeCell ref="QRY17:QSE17"/>
    <mergeCell ref="QSF17:QSL17"/>
    <mergeCell ref="QSM17:QSS17"/>
    <mergeCell ref="QST17:QSZ17"/>
    <mergeCell ref="QTA17:QTG17"/>
    <mergeCell ref="QTH17:QTN17"/>
    <mergeCell ref="QTO17:QTU17"/>
    <mergeCell ref="QOZ17:QPF17"/>
    <mergeCell ref="QPG17:QPM17"/>
    <mergeCell ref="QPN17:QPT17"/>
    <mergeCell ref="QPU17:QQA17"/>
    <mergeCell ref="QQB17:QQH17"/>
    <mergeCell ref="QQI17:QQO17"/>
    <mergeCell ref="QQP17:QQV17"/>
    <mergeCell ref="QQW17:QRC17"/>
    <mergeCell ref="QRD17:QRJ17"/>
    <mergeCell ref="QMO17:QMU17"/>
    <mergeCell ref="QMV17:QNB17"/>
    <mergeCell ref="QNC17:QNI17"/>
    <mergeCell ref="QNJ17:QNP17"/>
    <mergeCell ref="QNQ17:QNW17"/>
    <mergeCell ref="QNX17:QOD17"/>
    <mergeCell ref="QOE17:QOK17"/>
    <mergeCell ref="QOL17:QOR17"/>
    <mergeCell ref="QOS17:QOY17"/>
    <mergeCell ref="QKD17:QKJ17"/>
    <mergeCell ref="QKK17:QKQ17"/>
    <mergeCell ref="QKR17:QKX17"/>
    <mergeCell ref="QKY17:QLE17"/>
    <mergeCell ref="QLF17:QLL17"/>
    <mergeCell ref="QLM17:QLS17"/>
    <mergeCell ref="QLT17:QLZ17"/>
    <mergeCell ref="QMA17:QMG17"/>
    <mergeCell ref="QMH17:QMN17"/>
    <mergeCell ref="RBC17:RBI17"/>
    <mergeCell ref="RBJ17:RBP17"/>
    <mergeCell ref="RBQ17:RBW17"/>
    <mergeCell ref="RBX17:RCD17"/>
    <mergeCell ref="RCE17:RCK17"/>
    <mergeCell ref="RCL17:RCR17"/>
    <mergeCell ref="RCS17:RCY17"/>
    <mergeCell ref="RCZ17:RDF17"/>
    <mergeCell ref="RDG17:RDM17"/>
    <mergeCell ref="QYR17:QYX17"/>
    <mergeCell ref="QYY17:QZE17"/>
    <mergeCell ref="QZF17:QZL17"/>
    <mergeCell ref="QZM17:QZS17"/>
    <mergeCell ref="QZT17:QZZ17"/>
    <mergeCell ref="RAA17:RAG17"/>
    <mergeCell ref="RAH17:RAN17"/>
    <mergeCell ref="RAO17:RAU17"/>
    <mergeCell ref="RAV17:RBB17"/>
    <mergeCell ref="QWG17:QWM17"/>
    <mergeCell ref="QWN17:QWT17"/>
    <mergeCell ref="QWU17:QXA17"/>
    <mergeCell ref="QXB17:QXH17"/>
    <mergeCell ref="QXI17:QXO17"/>
    <mergeCell ref="QXP17:QXV17"/>
    <mergeCell ref="QXW17:QYC17"/>
    <mergeCell ref="QYD17:QYJ17"/>
    <mergeCell ref="QYK17:QYQ17"/>
    <mergeCell ref="QTV17:QUB17"/>
    <mergeCell ref="QUC17:QUI17"/>
    <mergeCell ref="QUJ17:QUP17"/>
    <mergeCell ref="QUQ17:QUW17"/>
    <mergeCell ref="QUX17:QVD17"/>
    <mergeCell ref="QVE17:QVK17"/>
    <mergeCell ref="QVL17:QVR17"/>
    <mergeCell ref="QVS17:QVY17"/>
    <mergeCell ref="QVZ17:QWF17"/>
    <mergeCell ref="RKU17:RLA17"/>
    <mergeCell ref="RLB17:RLH17"/>
    <mergeCell ref="RLI17:RLO17"/>
    <mergeCell ref="RLP17:RLV17"/>
    <mergeCell ref="RLW17:RMC17"/>
    <mergeCell ref="RMD17:RMJ17"/>
    <mergeCell ref="RMK17:RMQ17"/>
    <mergeCell ref="RMR17:RMX17"/>
    <mergeCell ref="RMY17:RNE17"/>
    <mergeCell ref="RIJ17:RIP17"/>
    <mergeCell ref="RIQ17:RIW17"/>
    <mergeCell ref="RIX17:RJD17"/>
    <mergeCell ref="RJE17:RJK17"/>
    <mergeCell ref="RJL17:RJR17"/>
    <mergeCell ref="RJS17:RJY17"/>
    <mergeCell ref="RJZ17:RKF17"/>
    <mergeCell ref="RKG17:RKM17"/>
    <mergeCell ref="RKN17:RKT17"/>
    <mergeCell ref="RFY17:RGE17"/>
    <mergeCell ref="RGF17:RGL17"/>
    <mergeCell ref="RGM17:RGS17"/>
    <mergeCell ref="RGT17:RGZ17"/>
    <mergeCell ref="RHA17:RHG17"/>
    <mergeCell ref="RHH17:RHN17"/>
    <mergeCell ref="RHO17:RHU17"/>
    <mergeCell ref="RHV17:RIB17"/>
    <mergeCell ref="RIC17:RII17"/>
    <mergeCell ref="RDN17:RDT17"/>
    <mergeCell ref="RDU17:REA17"/>
    <mergeCell ref="REB17:REH17"/>
    <mergeCell ref="REI17:REO17"/>
    <mergeCell ref="REP17:REV17"/>
    <mergeCell ref="REW17:RFC17"/>
    <mergeCell ref="RFD17:RFJ17"/>
    <mergeCell ref="RFK17:RFQ17"/>
    <mergeCell ref="RFR17:RFX17"/>
    <mergeCell ref="RUM17:RUS17"/>
    <mergeCell ref="RUT17:RUZ17"/>
    <mergeCell ref="RVA17:RVG17"/>
    <mergeCell ref="RVH17:RVN17"/>
    <mergeCell ref="RVO17:RVU17"/>
    <mergeCell ref="RVV17:RWB17"/>
    <mergeCell ref="RWC17:RWI17"/>
    <mergeCell ref="RWJ17:RWP17"/>
    <mergeCell ref="RWQ17:RWW17"/>
    <mergeCell ref="RSB17:RSH17"/>
    <mergeCell ref="RSI17:RSO17"/>
    <mergeCell ref="RSP17:RSV17"/>
    <mergeCell ref="RSW17:RTC17"/>
    <mergeCell ref="RTD17:RTJ17"/>
    <mergeCell ref="RTK17:RTQ17"/>
    <mergeCell ref="RTR17:RTX17"/>
    <mergeCell ref="RTY17:RUE17"/>
    <mergeCell ref="RUF17:RUL17"/>
    <mergeCell ref="RPQ17:RPW17"/>
    <mergeCell ref="RPX17:RQD17"/>
    <mergeCell ref="RQE17:RQK17"/>
    <mergeCell ref="RQL17:RQR17"/>
    <mergeCell ref="RQS17:RQY17"/>
    <mergeCell ref="RQZ17:RRF17"/>
    <mergeCell ref="RRG17:RRM17"/>
    <mergeCell ref="RRN17:RRT17"/>
    <mergeCell ref="RRU17:RSA17"/>
    <mergeCell ref="RNF17:RNL17"/>
    <mergeCell ref="RNM17:RNS17"/>
    <mergeCell ref="RNT17:RNZ17"/>
    <mergeCell ref="ROA17:ROG17"/>
    <mergeCell ref="ROH17:RON17"/>
    <mergeCell ref="ROO17:ROU17"/>
    <mergeCell ref="ROV17:RPB17"/>
    <mergeCell ref="RPC17:RPI17"/>
    <mergeCell ref="RPJ17:RPP17"/>
    <mergeCell ref="SEE17:SEK17"/>
    <mergeCell ref="SEL17:SER17"/>
    <mergeCell ref="SES17:SEY17"/>
    <mergeCell ref="SEZ17:SFF17"/>
    <mergeCell ref="SFG17:SFM17"/>
    <mergeCell ref="SFN17:SFT17"/>
    <mergeCell ref="SFU17:SGA17"/>
    <mergeCell ref="SGB17:SGH17"/>
    <mergeCell ref="SGI17:SGO17"/>
    <mergeCell ref="SBT17:SBZ17"/>
    <mergeCell ref="SCA17:SCG17"/>
    <mergeCell ref="SCH17:SCN17"/>
    <mergeCell ref="SCO17:SCU17"/>
    <mergeCell ref="SCV17:SDB17"/>
    <mergeCell ref="SDC17:SDI17"/>
    <mergeCell ref="SDJ17:SDP17"/>
    <mergeCell ref="SDQ17:SDW17"/>
    <mergeCell ref="SDX17:SED17"/>
    <mergeCell ref="RZI17:RZO17"/>
    <mergeCell ref="RZP17:RZV17"/>
    <mergeCell ref="RZW17:SAC17"/>
    <mergeCell ref="SAD17:SAJ17"/>
    <mergeCell ref="SAK17:SAQ17"/>
    <mergeCell ref="SAR17:SAX17"/>
    <mergeCell ref="SAY17:SBE17"/>
    <mergeCell ref="SBF17:SBL17"/>
    <mergeCell ref="SBM17:SBS17"/>
    <mergeCell ref="RWX17:RXD17"/>
    <mergeCell ref="RXE17:RXK17"/>
    <mergeCell ref="RXL17:RXR17"/>
    <mergeCell ref="RXS17:RXY17"/>
    <mergeCell ref="RXZ17:RYF17"/>
    <mergeCell ref="RYG17:RYM17"/>
    <mergeCell ref="RYN17:RYT17"/>
    <mergeCell ref="RYU17:RZA17"/>
    <mergeCell ref="RZB17:RZH17"/>
    <mergeCell ref="SNW17:SOC17"/>
    <mergeCell ref="SOD17:SOJ17"/>
    <mergeCell ref="SOK17:SOQ17"/>
    <mergeCell ref="SOR17:SOX17"/>
    <mergeCell ref="SOY17:SPE17"/>
    <mergeCell ref="SPF17:SPL17"/>
    <mergeCell ref="SPM17:SPS17"/>
    <mergeCell ref="SPT17:SPZ17"/>
    <mergeCell ref="SQA17:SQG17"/>
    <mergeCell ref="SLL17:SLR17"/>
    <mergeCell ref="SLS17:SLY17"/>
    <mergeCell ref="SLZ17:SMF17"/>
    <mergeCell ref="SMG17:SMM17"/>
    <mergeCell ref="SMN17:SMT17"/>
    <mergeCell ref="SMU17:SNA17"/>
    <mergeCell ref="SNB17:SNH17"/>
    <mergeCell ref="SNI17:SNO17"/>
    <mergeCell ref="SNP17:SNV17"/>
    <mergeCell ref="SJA17:SJG17"/>
    <mergeCell ref="SJH17:SJN17"/>
    <mergeCell ref="SJO17:SJU17"/>
    <mergeCell ref="SJV17:SKB17"/>
    <mergeCell ref="SKC17:SKI17"/>
    <mergeCell ref="SKJ17:SKP17"/>
    <mergeCell ref="SKQ17:SKW17"/>
    <mergeCell ref="SKX17:SLD17"/>
    <mergeCell ref="SLE17:SLK17"/>
    <mergeCell ref="SGP17:SGV17"/>
    <mergeCell ref="SGW17:SHC17"/>
    <mergeCell ref="SHD17:SHJ17"/>
    <mergeCell ref="SHK17:SHQ17"/>
    <mergeCell ref="SHR17:SHX17"/>
    <mergeCell ref="SHY17:SIE17"/>
    <mergeCell ref="SIF17:SIL17"/>
    <mergeCell ref="SIM17:SIS17"/>
    <mergeCell ref="SIT17:SIZ17"/>
    <mergeCell ref="SXO17:SXU17"/>
    <mergeCell ref="SXV17:SYB17"/>
    <mergeCell ref="SYC17:SYI17"/>
    <mergeCell ref="SYJ17:SYP17"/>
    <mergeCell ref="SYQ17:SYW17"/>
    <mergeCell ref="SYX17:SZD17"/>
    <mergeCell ref="SZE17:SZK17"/>
    <mergeCell ref="SZL17:SZR17"/>
    <mergeCell ref="SZS17:SZY17"/>
    <mergeCell ref="SVD17:SVJ17"/>
    <mergeCell ref="SVK17:SVQ17"/>
    <mergeCell ref="SVR17:SVX17"/>
    <mergeCell ref="SVY17:SWE17"/>
    <mergeCell ref="SWF17:SWL17"/>
    <mergeCell ref="SWM17:SWS17"/>
    <mergeCell ref="SWT17:SWZ17"/>
    <mergeCell ref="SXA17:SXG17"/>
    <mergeCell ref="SXH17:SXN17"/>
    <mergeCell ref="SSS17:SSY17"/>
    <mergeCell ref="SSZ17:STF17"/>
    <mergeCell ref="STG17:STM17"/>
    <mergeCell ref="STN17:STT17"/>
    <mergeCell ref="STU17:SUA17"/>
    <mergeCell ref="SUB17:SUH17"/>
    <mergeCell ref="SUI17:SUO17"/>
    <mergeCell ref="SUP17:SUV17"/>
    <mergeCell ref="SUW17:SVC17"/>
    <mergeCell ref="SQH17:SQN17"/>
    <mergeCell ref="SQO17:SQU17"/>
    <mergeCell ref="SQV17:SRB17"/>
    <mergeCell ref="SRC17:SRI17"/>
    <mergeCell ref="SRJ17:SRP17"/>
    <mergeCell ref="SRQ17:SRW17"/>
    <mergeCell ref="SRX17:SSD17"/>
    <mergeCell ref="SSE17:SSK17"/>
    <mergeCell ref="SSL17:SSR17"/>
    <mergeCell ref="THG17:THM17"/>
    <mergeCell ref="THN17:THT17"/>
    <mergeCell ref="THU17:TIA17"/>
    <mergeCell ref="TIB17:TIH17"/>
    <mergeCell ref="TII17:TIO17"/>
    <mergeCell ref="TIP17:TIV17"/>
    <mergeCell ref="TIW17:TJC17"/>
    <mergeCell ref="TJD17:TJJ17"/>
    <mergeCell ref="TJK17:TJQ17"/>
    <mergeCell ref="TEV17:TFB17"/>
    <mergeCell ref="TFC17:TFI17"/>
    <mergeCell ref="TFJ17:TFP17"/>
    <mergeCell ref="TFQ17:TFW17"/>
    <mergeCell ref="TFX17:TGD17"/>
    <mergeCell ref="TGE17:TGK17"/>
    <mergeCell ref="TGL17:TGR17"/>
    <mergeCell ref="TGS17:TGY17"/>
    <mergeCell ref="TGZ17:THF17"/>
    <mergeCell ref="TCK17:TCQ17"/>
    <mergeCell ref="TCR17:TCX17"/>
    <mergeCell ref="TCY17:TDE17"/>
    <mergeCell ref="TDF17:TDL17"/>
    <mergeCell ref="TDM17:TDS17"/>
    <mergeCell ref="TDT17:TDZ17"/>
    <mergeCell ref="TEA17:TEG17"/>
    <mergeCell ref="TEH17:TEN17"/>
    <mergeCell ref="TEO17:TEU17"/>
    <mergeCell ref="SZZ17:TAF17"/>
    <mergeCell ref="TAG17:TAM17"/>
    <mergeCell ref="TAN17:TAT17"/>
    <mergeCell ref="TAU17:TBA17"/>
    <mergeCell ref="TBB17:TBH17"/>
    <mergeCell ref="TBI17:TBO17"/>
    <mergeCell ref="TBP17:TBV17"/>
    <mergeCell ref="TBW17:TCC17"/>
    <mergeCell ref="TCD17:TCJ17"/>
    <mergeCell ref="TQY17:TRE17"/>
    <mergeCell ref="TRF17:TRL17"/>
    <mergeCell ref="TRM17:TRS17"/>
    <mergeCell ref="TRT17:TRZ17"/>
    <mergeCell ref="TSA17:TSG17"/>
    <mergeCell ref="TSH17:TSN17"/>
    <mergeCell ref="TSO17:TSU17"/>
    <mergeCell ref="TSV17:TTB17"/>
    <mergeCell ref="TTC17:TTI17"/>
    <mergeCell ref="TON17:TOT17"/>
    <mergeCell ref="TOU17:TPA17"/>
    <mergeCell ref="TPB17:TPH17"/>
    <mergeCell ref="TPI17:TPO17"/>
    <mergeCell ref="TPP17:TPV17"/>
    <mergeCell ref="TPW17:TQC17"/>
    <mergeCell ref="TQD17:TQJ17"/>
    <mergeCell ref="TQK17:TQQ17"/>
    <mergeCell ref="TQR17:TQX17"/>
    <mergeCell ref="TMC17:TMI17"/>
    <mergeCell ref="TMJ17:TMP17"/>
    <mergeCell ref="TMQ17:TMW17"/>
    <mergeCell ref="TMX17:TND17"/>
    <mergeCell ref="TNE17:TNK17"/>
    <mergeCell ref="TNL17:TNR17"/>
    <mergeCell ref="TNS17:TNY17"/>
    <mergeCell ref="TNZ17:TOF17"/>
    <mergeCell ref="TOG17:TOM17"/>
    <mergeCell ref="TJR17:TJX17"/>
    <mergeCell ref="TJY17:TKE17"/>
    <mergeCell ref="TKF17:TKL17"/>
    <mergeCell ref="TKM17:TKS17"/>
    <mergeCell ref="TKT17:TKZ17"/>
    <mergeCell ref="TLA17:TLG17"/>
    <mergeCell ref="TLH17:TLN17"/>
    <mergeCell ref="TLO17:TLU17"/>
    <mergeCell ref="TLV17:TMB17"/>
    <mergeCell ref="UAQ17:UAW17"/>
    <mergeCell ref="UAX17:UBD17"/>
    <mergeCell ref="UBE17:UBK17"/>
    <mergeCell ref="UBL17:UBR17"/>
    <mergeCell ref="UBS17:UBY17"/>
    <mergeCell ref="UBZ17:UCF17"/>
    <mergeCell ref="UCG17:UCM17"/>
    <mergeCell ref="UCN17:UCT17"/>
    <mergeCell ref="UCU17:UDA17"/>
    <mergeCell ref="TYF17:TYL17"/>
    <mergeCell ref="TYM17:TYS17"/>
    <mergeCell ref="TYT17:TYZ17"/>
    <mergeCell ref="TZA17:TZG17"/>
    <mergeCell ref="TZH17:TZN17"/>
    <mergeCell ref="TZO17:TZU17"/>
    <mergeCell ref="TZV17:UAB17"/>
    <mergeCell ref="UAC17:UAI17"/>
    <mergeCell ref="UAJ17:UAP17"/>
    <mergeCell ref="TVU17:TWA17"/>
    <mergeCell ref="TWB17:TWH17"/>
    <mergeCell ref="TWI17:TWO17"/>
    <mergeCell ref="TWP17:TWV17"/>
    <mergeCell ref="TWW17:TXC17"/>
    <mergeCell ref="TXD17:TXJ17"/>
    <mergeCell ref="TXK17:TXQ17"/>
    <mergeCell ref="TXR17:TXX17"/>
    <mergeCell ref="TXY17:TYE17"/>
    <mergeCell ref="TTJ17:TTP17"/>
    <mergeCell ref="TTQ17:TTW17"/>
    <mergeCell ref="TTX17:TUD17"/>
    <mergeCell ref="TUE17:TUK17"/>
    <mergeCell ref="TUL17:TUR17"/>
    <mergeCell ref="TUS17:TUY17"/>
    <mergeCell ref="TUZ17:TVF17"/>
    <mergeCell ref="TVG17:TVM17"/>
    <mergeCell ref="TVN17:TVT17"/>
    <mergeCell ref="UKI17:UKO17"/>
    <mergeCell ref="UKP17:UKV17"/>
    <mergeCell ref="UKW17:ULC17"/>
    <mergeCell ref="ULD17:ULJ17"/>
    <mergeCell ref="ULK17:ULQ17"/>
    <mergeCell ref="ULR17:ULX17"/>
    <mergeCell ref="ULY17:UME17"/>
    <mergeCell ref="UMF17:UML17"/>
    <mergeCell ref="UMM17:UMS17"/>
    <mergeCell ref="UHX17:UID17"/>
    <mergeCell ref="UIE17:UIK17"/>
    <mergeCell ref="UIL17:UIR17"/>
    <mergeCell ref="UIS17:UIY17"/>
    <mergeCell ref="UIZ17:UJF17"/>
    <mergeCell ref="UJG17:UJM17"/>
    <mergeCell ref="UJN17:UJT17"/>
    <mergeCell ref="UJU17:UKA17"/>
    <mergeCell ref="UKB17:UKH17"/>
    <mergeCell ref="UFM17:UFS17"/>
    <mergeCell ref="UFT17:UFZ17"/>
    <mergeCell ref="UGA17:UGG17"/>
    <mergeCell ref="UGH17:UGN17"/>
    <mergeCell ref="UGO17:UGU17"/>
    <mergeCell ref="UGV17:UHB17"/>
    <mergeCell ref="UHC17:UHI17"/>
    <mergeCell ref="UHJ17:UHP17"/>
    <mergeCell ref="UHQ17:UHW17"/>
    <mergeCell ref="UDB17:UDH17"/>
    <mergeCell ref="UDI17:UDO17"/>
    <mergeCell ref="UDP17:UDV17"/>
    <mergeCell ref="UDW17:UEC17"/>
    <mergeCell ref="UED17:UEJ17"/>
    <mergeCell ref="UEK17:UEQ17"/>
    <mergeCell ref="UER17:UEX17"/>
    <mergeCell ref="UEY17:UFE17"/>
    <mergeCell ref="UFF17:UFL17"/>
    <mergeCell ref="UUA17:UUG17"/>
    <mergeCell ref="UUH17:UUN17"/>
    <mergeCell ref="UUO17:UUU17"/>
    <mergeCell ref="UUV17:UVB17"/>
    <mergeCell ref="UVC17:UVI17"/>
    <mergeCell ref="UVJ17:UVP17"/>
    <mergeCell ref="UVQ17:UVW17"/>
    <mergeCell ref="UVX17:UWD17"/>
    <mergeCell ref="UWE17:UWK17"/>
    <mergeCell ref="URP17:URV17"/>
    <mergeCell ref="URW17:USC17"/>
    <mergeCell ref="USD17:USJ17"/>
    <mergeCell ref="USK17:USQ17"/>
    <mergeCell ref="USR17:USX17"/>
    <mergeCell ref="USY17:UTE17"/>
    <mergeCell ref="UTF17:UTL17"/>
    <mergeCell ref="UTM17:UTS17"/>
    <mergeCell ref="UTT17:UTZ17"/>
    <mergeCell ref="UPE17:UPK17"/>
    <mergeCell ref="UPL17:UPR17"/>
    <mergeCell ref="UPS17:UPY17"/>
    <mergeCell ref="UPZ17:UQF17"/>
    <mergeCell ref="UQG17:UQM17"/>
    <mergeCell ref="UQN17:UQT17"/>
    <mergeCell ref="UQU17:URA17"/>
    <mergeCell ref="URB17:URH17"/>
    <mergeCell ref="URI17:URO17"/>
    <mergeCell ref="UMT17:UMZ17"/>
    <mergeCell ref="UNA17:UNG17"/>
    <mergeCell ref="UNH17:UNN17"/>
    <mergeCell ref="UNO17:UNU17"/>
    <mergeCell ref="UNV17:UOB17"/>
    <mergeCell ref="UOC17:UOI17"/>
    <mergeCell ref="UOJ17:UOP17"/>
    <mergeCell ref="UOQ17:UOW17"/>
    <mergeCell ref="UOX17:UPD17"/>
    <mergeCell ref="VDS17:VDY17"/>
    <mergeCell ref="VDZ17:VEF17"/>
    <mergeCell ref="VEG17:VEM17"/>
    <mergeCell ref="VEN17:VET17"/>
    <mergeCell ref="VEU17:VFA17"/>
    <mergeCell ref="VFB17:VFH17"/>
    <mergeCell ref="VFI17:VFO17"/>
    <mergeCell ref="VFP17:VFV17"/>
    <mergeCell ref="VFW17:VGC17"/>
    <mergeCell ref="VBH17:VBN17"/>
    <mergeCell ref="VBO17:VBU17"/>
    <mergeCell ref="VBV17:VCB17"/>
    <mergeCell ref="VCC17:VCI17"/>
    <mergeCell ref="VCJ17:VCP17"/>
    <mergeCell ref="VCQ17:VCW17"/>
    <mergeCell ref="VCX17:VDD17"/>
    <mergeCell ref="VDE17:VDK17"/>
    <mergeCell ref="VDL17:VDR17"/>
    <mergeCell ref="UYW17:UZC17"/>
    <mergeCell ref="UZD17:UZJ17"/>
    <mergeCell ref="UZK17:UZQ17"/>
    <mergeCell ref="UZR17:UZX17"/>
    <mergeCell ref="UZY17:VAE17"/>
    <mergeCell ref="VAF17:VAL17"/>
    <mergeCell ref="VAM17:VAS17"/>
    <mergeCell ref="VAT17:VAZ17"/>
    <mergeCell ref="VBA17:VBG17"/>
    <mergeCell ref="UWL17:UWR17"/>
    <mergeCell ref="UWS17:UWY17"/>
    <mergeCell ref="UWZ17:UXF17"/>
    <mergeCell ref="UXG17:UXM17"/>
    <mergeCell ref="UXN17:UXT17"/>
    <mergeCell ref="UXU17:UYA17"/>
    <mergeCell ref="UYB17:UYH17"/>
    <mergeCell ref="UYI17:UYO17"/>
    <mergeCell ref="UYP17:UYV17"/>
    <mergeCell ref="VNK17:VNQ17"/>
    <mergeCell ref="VNR17:VNX17"/>
    <mergeCell ref="VNY17:VOE17"/>
    <mergeCell ref="VOF17:VOL17"/>
    <mergeCell ref="VOM17:VOS17"/>
    <mergeCell ref="VOT17:VOZ17"/>
    <mergeCell ref="VPA17:VPG17"/>
    <mergeCell ref="VPH17:VPN17"/>
    <mergeCell ref="VPO17:VPU17"/>
    <mergeCell ref="VKZ17:VLF17"/>
    <mergeCell ref="VLG17:VLM17"/>
    <mergeCell ref="VLN17:VLT17"/>
    <mergeCell ref="VLU17:VMA17"/>
    <mergeCell ref="VMB17:VMH17"/>
    <mergeCell ref="VMI17:VMO17"/>
    <mergeCell ref="VMP17:VMV17"/>
    <mergeCell ref="VMW17:VNC17"/>
    <mergeCell ref="VND17:VNJ17"/>
    <mergeCell ref="VIO17:VIU17"/>
    <mergeCell ref="VIV17:VJB17"/>
    <mergeCell ref="VJC17:VJI17"/>
    <mergeCell ref="VJJ17:VJP17"/>
    <mergeCell ref="VJQ17:VJW17"/>
    <mergeCell ref="VJX17:VKD17"/>
    <mergeCell ref="VKE17:VKK17"/>
    <mergeCell ref="VKL17:VKR17"/>
    <mergeCell ref="VKS17:VKY17"/>
    <mergeCell ref="VGD17:VGJ17"/>
    <mergeCell ref="VGK17:VGQ17"/>
    <mergeCell ref="VGR17:VGX17"/>
    <mergeCell ref="VGY17:VHE17"/>
    <mergeCell ref="VHF17:VHL17"/>
    <mergeCell ref="VHM17:VHS17"/>
    <mergeCell ref="VHT17:VHZ17"/>
    <mergeCell ref="VIA17:VIG17"/>
    <mergeCell ref="VIH17:VIN17"/>
    <mergeCell ref="VXC17:VXI17"/>
    <mergeCell ref="VXJ17:VXP17"/>
    <mergeCell ref="VXQ17:VXW17"/>
    <mergeCell ref="VXX17:VYD17"/>
    <mergeCell ref="VYE17:VYK17"/>
    <mergeCell ref="VYL17:VYR17"/>
    <mergeCell ref="VYS17:VYY17"/>
    <mergeCell ref="VYZ17:VZF17"/>
    <mergeCell ref="VZG17:VZM17"/>
    <mergeCell ref="VUR17:VUX17"/>
    <mergeCell ref="VUY17:VVE17"/>
    <mergeCell ref="VVF17:VVL17"/>
    <mergeCell ref="VVM17:VVS17"/>
    <mergeCell ref="VVT17:VVZ17"/>
    <mergeCell ref="VWA17:VWG17"/>
    <mergeCell ref="VWH17:VWN17"/>
    <mergeCell ref="VWO17:VWU17"/>
    <mergeCell ref="VWV17:VXB17"/>
    <mergeCell ref="VSG17:VSM17"/>
    <mergeCell ref="VSN17:VST17"/>
    <mergeCell ref="VSU17:VTA17"/>
    <mergeCell ref="VTB17:VTH17"/>
    <mergeCell ref="VTI17:VTO17"/>
    <mergeCell ref="VTP17:VTV17"/>
    <mergeCell ref="VTW17:VUC17"/>
    <mergeCell ref="VUD17:VUJ17"/>
    <mergeCell ref="VUK17:VUQ17"/>
    <mergeCell ref="VPV17:VQB17"/>
    <mergeCell ref="VQC17:VQI17"/>
    <mergeCell ref="VQJ17:VQP17"/>
    <mergeCell ref="VQQ17:VQW17"/>
    <mergeCell ref="VQX17:VRD17"/>
    <mergeCell ref="VRE17:VRK17"/>
    <mergeCell ref="VRL17:VRR17"/>
    <mergeCell ref="VRS17:VRY17"/>
    <mergeCell ref="VRZ17:VSF17"/>
    <mergeCell ref="WGU17:WHA17"/>
    <mergeCell ref="WHB17:WHH17"/>
    <mergeCell ref="WHI17:WHO17"/>
    <mergeCell ref="WHP17:WHV17"/>
    <mergeCell ref="WHW17:WIC17"/>
    <mergeCell ref="WID17:WIJ17"/>
    <mergeCell ref="WIK17:WIQ17"/>
    <mergeCell ref="WIR17:WIX17"/>
    <mergeCell ref="WIY17:WJE17"/>
    <mergeCell ref="WEJ17:WEP17"/>
    <mergeCell ref="WEQ17:WEW17"/>
    <mergeCell ref="WEX17:WFD17"/>
    <mergeCell ref="WFE17:WFK17"/>
    <mergeCell ref="WFL17:WFR17"/>
    <mergeCell ref="WFS17:WFY17"/>
    <mergeCell ref="WFZ17:WGF17"/>
    <mergeCell ref="WGG17:WGM17"/>
    <mergeCell ref="WGN17:WGT17"/>
    <mergeCell ref="WBY17:WCE17"/>
    <mergeCell ref="WCF17:WCL17"/>
    <mergeCell ref="WCM17:WCS17"/>
    <mergeCell ref="WCT17:WCZ17"/>
    <mergeCell ref="WDA17:WDG17"/>
    <mergeCell ref="WDH17:WDN17"/>
    <mergeCell ref="WDO17:WDU17"/>
    <mergeCell ref="WDV17:WEB17"/>
    <mergeCell ref="WEC17:WEI17"/>
    <mergeCell ref="VZN17:VZT17"/>
    <mergeCell ref="VZU17:WAA17"/>
    <mergeCell ref="WAB17:WAH17"/>
    <mergeCell ref="WAI17:WAO17"/>
    <mergeCell ref="WAP17:WAV17"/>
    <mergeCell ref="WAW17:WBC17"/>
    <mergeCell ref="WBD17:WBJ17"/>
    <mergeCell ref="WBK17:WBQ17"/>
    <mergeCell ref="WBR17:WBX17"/>
    <mergeCell ref="WUG17:WUM17"/>
    <mergeCell ref="WUN17:WUT17"/>
    <mergeCell ref="WUU17:WVA17"/>
    <mergeCell ref="WVB17:WVH17"/>
    <mergeCell ref="WQM17:WQS17"/>
    <mergeCell ref="WQT17:WQZ17"/>
    <mergeCell ref="WRA17:WRG17"/>
    <mergeCell ref="WRH17:WRN17"/>
    <mergeCell ref="WRO17:WRU17"/>
    <mergeCell ref="WRV17:WSB17"/>
    <mergeCell ref="WSC17:WSI17"/>
    <mergeCell ref="WSJ17:WSP17"/>
    <mergeCell ref="WSQ17:WSW17"/>
    <mergeCell ref="WOB17:WOH17"/>
    <mergeCell ref="WOI17:WOO17"/>
    <mergeCell ref="WOP17:WOV17"/>
    <mergeCell ref="WOW17:WPC17"/>
    <mergeCell ref="WPD17:WPJ17"/>
    <mergeCell ref="WPK17:WPQ17"/>
    <mergeCell ref="WPR17:WPX17"/>
    <mergeCell ref="WPY17:WQE17"/>
    <mergeCell ref="WQF17:WQL17"/>
    <mergeCell ref="WLQ17:WLW17"/>
    <mergeCell ref="WLX17:WMD17"/>
    <mergeCell ref="WME17:WMK17"/>
    <mergeCell ref="WML17:WMR17"/>
    <mergeCell ref="WMS17:WMY17"/>
    <mergeCell ref="WMZ17:WNF17"/>
    <mergeCell ref="WNG17:WNM17"/>
    <mergeCell ref="WNN17:WNT17"/>
    <mergeCell ref="WNU17:WOA17"/>
    <mergeCell ref="WJF17:WJL17"/>
    <mergeCell ref="WJM17:WJS17"/>
    <mergeCell ref="WJT17:WJZ17"/>
    <mergeCell ref="WKA17:WKG17"/>
    <mergeCell ref="WKH17:WKN17"/>
    <mergeCell ref="WKO17:WKU17"/>
    <mergeCell ref="WKV17:WLB17"/>
    <mergeCell ref="WLC17:WLI17"/>
    <mergeCell ref="WLJ17:WLP17"/>
    <mergeCell ref="XFA17:XFD17"/>
    <mergeCell ref="A18:G18"/>
    <mergeCell ref="O18:U18"/>
    <mergeCell ref="V18:AB18"/>
    <mergeCell ref="AC18:AI18"/>
    <mergeCell ref="AJ18:AP18"/>
    <mergeCell ref="AQ18:AW18"/>
    <mergeCell ref="AX18:BD18"/>
    <mergeCell ref="BE18:BK18"/>
    <mergeCell ref="BL18:BR18"/>
    <mergeCell ref="BS18:BY18"/>
    <mergeCell ref="BZ18:CF18"/>
    <mergeCell ref="CG18:CM18"/>
    <mergeCell ref="CN18:CT18"/>
    <mergeCell ref="CU18:DA18"/>
    <mergeCell ref="DB18:DH18"/>
    <mergeCell ref="DI18:DO18"/>
    <mergeCell ref="DP18:DV18"/>
    <mergeCell ref="DW18:EC18"/>
    <mergeCell ref="ED18:EJ18"/>
    <mergeCell ref="EK18:EQ18"/>
    <mergeCell ref="ER18:EX18"/>
    <mergeCell ref="EY18:FE18"/>
    <mergeCell ref="XCP17:XCV17"/>
    <mergeCell ref="XCW17:XDC17"/>
    <mergeCell ref="XDD17:XDJ17"/>
    <mergeCell ref="XDK17:XDQ17"/>
    <mergeCell ref="XDR17:XDX17"/>
    <mergeCell ref="XDY17:XEE17"/>
    <mergeCell ref="XEF17:XEL17"/>
    <mergeCell ref="XEM17:XES17"/>
    <mergeCell ref="XET17:XEZ17"/>
    <mergeCell ref="XAE17:XAK17"/>
    <mergeCell ref="XAL17:XAR17"/>
    <mergeCell ref="XAS17:XAY17"/>
    <mergeCell ref="XAZ17:XBF17"/>
    <mergeCell ref="XBG17:XBM17"/>
    <mergeCell ref="XBN17:XBT17"/>
    <mergeCell ref="XBU17:XCA17"/>
    <mergeCell ref="XCB17:XCH17"/>
    <mergeCell ref="XCI17:XCO17"/>
    <mergeCell ref="WXT17:WXZ17"/>
    <mergeCell ref="WYA17:WYG17"/>
    <mergeCell ref="WYH17:WYN17"/>
    <mergeCell ref="WYO17:WYU17"/>
    <mergeCell ref="WYV17:WZB17"/>
    <mergeCell ref="WZC17:WZI17"/>
    <mergeCell ref="WZJ17:WZP17"/>
    <mergeCell ref="WZQ17:WZW17"/>
    <mergeCell ref="WZX17:XAD17"/>
    <mergeCell ref="WVI17:WVO17"/>
    <mergeCell ref="WVP17:WVV17"/>
    <mergeCell ref="WVW17:WWC17"/>
    <mergeCell ref="WWD17:WWJ17"/>
    <mergeCell ref="WWK17:WWQ17"/>
    <mergeCell ref="WWR17:WWX17"/>
    <mergeCell ref="WWY17:WXE17"/>
    <mergeCell ref="WXF17:WXL17"/>
    <mergeCell ref="WXM17:WXS17"/>
    <mergeCell ref="WSX17:WTD17"/>
    <mergeCell ref="WTE17:WTK17"/>
    <mergeCell ref="WTL17:WTR17"/>
    <mergeCell ref="WTS17:WTY17"/>
    <mergeCell ref="WTZ17:WUF17"/>
    <mergeCell ref="MM18:MS18"/>
    <mergeCell ref="MT18:MZ18"/>
    <mergeCell ref="NA18:NG18"/>
    <mergeCell ref="NH18:NN18"/>
    <mergeCell ref="NO18:NU18"/>
    <mergeCell ref="NV18:OB18"/>
    <mergeCell ref="OC18:OI18"/>
    <mergeCell ref="OJ18:OP18"/>
    <mergeCell ref="OQ18:OW18"/>
    <mergeCell ref="KB18:KH18"/>
    <mergeCell ref="KI18:KO18"/>
    <mergeCell ref="KP18:KV18"/>
    <mergeCell ref="KW18:LC18"/>
    <mergeCell ref="LD18:LJ18"/>
    <mergeCell ref="LK18:LQ18"/>
    <mergeCell ref="LR18:LX18"/>
    <mergeCell ref="LY18:ME18"/>
    <mergeCell ref="MF18:ML18"/>
    <mergeCell ref="HQ18:HW18"/>
    <mergeCell ref="HX18:ID18"/>
    <mergeCell ref="IE18:IK18"/>
    <mergeCell ref="IL18:IR18"/>
    <mergeCell ref="IS18:IY18"/>
    <mergeCell ref="IZ18:JF18"/>
    <mergeCell ref="JG18:JM18"/>
    <mergeCell ref="JN18:JT18"/>
    <mergeCell ref="JU18:KA18"/>
    <mergeCell ref="FF18:FL18"/>
    <mergeCell ref="FM18:FS18"/>
    <mergeCell ref="FT18:FZ18"/>
    <mergeCell ref="GA18:GG18"/>
    <mergeCell ref="GH18:GN18"/>
    <mergeCell ref="GO18:GU18"/>
    <mergeCell ref="GV18:HB18"/>
    <mergeCell ref="HC18:HI18"/>
    <mergeCell ref="HJ18:HP18"/>
    <mergeCell ref="WE18:WK18"/>
    <mergeCell ref="WL18:WR18"/>
    <mergeCell ref="WS18:WY18"/>
    <mergeCell ref="WZ18:XF18"/>
    <mergeCell ref="XG18:XM18"/>
    <mergeCell ref="XN18:XT18"/>
    <mergeCell ref="XU18:YA18"/>
    <mergeCell ref="YB18:YH18"/>
    <mergeCell ref="YI18:YO18"/>
    <mergeCell ref="TT18:TZ18"/>
    <mergeCell ref="UA18:UG18"/>
    <mergeCell ref="UH18:UN18"/>
    <mergeCell ref="UO18:UU18"/>
    <mergeCell ref="UV18:VB18"/>
    <mergeCell ref="VC18:VI18"/>
    <mergeCell ref="VJ18:VP18"/>
    <mergeCell ref="VQ18:VW18"/>
    <mergeCell ref="VX18:WD18"/>
    <mergeCell ref="RI18:RO18"/>
    <mergeCell ref="RP18:RV18"/>
    <mergeCell ref="RW18:SC18"/>
    <mergeCell ref="SD18:SJ18"/>
    <mergeCell ref="SK18:SQ18"/>
    <mergeCell ref="SR18:SX18"/>
    <mergeCell ref="SY18:TE18"/>
    <mergeCell ref="TF18:TL18"/>
    <mergeCell ref="TM18:TS18"/>
    <mergeCell ref="OX18:PD18"/>
    <mergeCell ref="PE18:PK18"/>
    <mergeCell ref="PL18:PR18"/>
    <mergeCell ref="PS18:PY18"/>
    <mergeCell ref="PZ18:QF18"/>
    <mergeCell ref="QG18:QM18"/>
    <mergeCell ref="QN18:QT18"/>
    <mergeCell ref="QU18:RA18"/>
    <mergeCell ref="RB18:RH18"/>
    <mergeCell ref="AFW18:AGC18"/>
    <mergeCell ref="AGD18:AGJ18"/>
    <mergeCell ref="AGK18:AGQ18"/>
    <mergeCell ref="AGR18:AGX18"/>
    <mergeCell ref="AGY18:AHE18"/>
    <mergeCell ref="AHF18:AHL18"/>
    <mergeCell ref="AHM18:AHS18"/>
    <mergeCell ref="AHT18:AHZ18"/>
    <mergeCell ref="AIA18:AIG18"/>
    <mergeCell ref="ADL18:ADR18"/>
    <mergeCell ref="ADS18:ADY18"/>
    <mergeCell ref="ADZ18:AEF18"/>
    <mergeCell ref="AEG18:AEM18"/>
    <mergeCell ref="AEN18:AET18"/>
    <mergeCell ref="AEU18:AFA18"/>
    <mergeCell ref="AFB18:AFH18"/>
    <mergeCell ref="AFI18:AFO18"/>
    <mergeCell ref="AFP18:AFV18"/>
    <mergeCell ref="ABA18:ABG18"/>
    <mergeCell ref="ABH18:ABN18"/>
    <mergeCell ref="ABO18:ABU18"/>
    <mergeCell ref="ABV18:ACB18"/>
    <mergeCell ref="ACC18:ACI18"/>
    <mergeCell ref="ACJ18:ACP18"/>
    <mergeCell ref="ACQ18:ACW18"/>
    <mergeCell ref="ACX18:ADD18"/>
    <mergeCell ref="ADE18:ADK18"/>
    <mergeCell ref="YP18:YV18"/>
    <mergeCell ref="YW18:ZC18"/>
    <mergeCell ref="ZD18:ZJ18"/>
    <mergeCell ref="ZK18:ZQ18"/>
    <mergeCell ref="ZR18:ZX18"/>
    <mergeCell ref="ZY18:AAE18"/>
    <mergeCell ref="AAF18:AAL18"/>
    <mergeCell ref="AAM18:AAS18"/>
    <mergeCell ref="AAT18:AAZ18"/>
    <mergeCell ref="APO18:APU18"/>
    <mergeCell ref="APV18:AQB18"/>
    <mergeCell ref="AQC18:AQI18"/>
    <mergeCell ref="AQJ18:AQP18"/>
    <mergeCell ref="AQQ18:AQW18"/>
    <mergeCell ref="AQX18:ARD18"/>
    <mergeCell ref="ARE18:ARK18"/>
    <mergeCell ref="ARL18:ARR18"/>
    <mergeCell ref="ARS18:ARY18"/>
    <mergeCell ref="AND18:ANJ18"/>
    <mergeCell ref="ANK18:ANQ18"/>
    <mergeCell ref="ANR18:ANX18"/>
    <mergeCell ref="ANY18:AOE18"/>
    <mergeCell ref="AOF18:AOL18"/>
    <mergeCell ref="AOM18:AOS18"/>
    <mergeCell ref="AOT18:AOZ18"/>
    <mergeCell ref="APA18:APG18"/>
    <mergeCell ref="APH18:APN18"/>
    <mergeCell ref="AKS18:AKY18"/>
    <mergeCell ref="AKZ18:ALF18"/>
    <mergeCell ref="ALG18:ALM18"/>
    <mergeCell ref="ALN18:ALT18"/>
    <mergeCell ref="ALU18:AMA18"/>
    <mergeCell ref="AMB18:AMH18"/>
    <mergeCell ref="AMI18:AMO18"/>
    <mergeCell ref="AMP18:AMV18"/>
    <mergeCell ref="AMW18:ANC18"/>
    <mergeCell ref="AIH18:AIN18"/>
    <mergeCell ref="AIO18:AIU18"/>
    <mergeCell ref="AIV18:AJB18"/>
    <mergeCell ref="AJC18:AJI18"/>
    <mergeCell ref="AJJ18:AJP18"/>
    <mergeCell ref="AJQ18:AJW18"/>
    <mergeCell ref="AJX18:AKD18"/>
    <mergeCell ref="AKE18:AKK18"/>
    <mergeCell ref="AKL18:AKR18"/>
    <mergeCell ref="AZG18:AZM18"/>
    <mergeCell ref="AZN18:AZT18"/>
    <mergeCell ref="AZU18:BAA18"/>
    <mergeCell ref="BAB18:BAH18"/>
    <mergeCell ref="BAI18:BAO18"/>
    <mergeCell ref="BAP18:BAV18"/>
    <mergeCell ref="BAW18:BBC18"/>
    <mergeCell ref="BBD18:BBJ18"/>
    <mergeCell ref="BBK18:BBQ18"/>
    <mergeCell ref="AWV18:AXB18"/>
    <mergeCell ref="AXC18:AXI18"/>
    <mergeCell ref="AXJ18:AXP18"/>
    <mergeCell ref="AXQ18:AXW18"/>
    <mergeCell ref="AXX18:AYD18"/>
    <mergeCell ref="AYE18:AYK18"/>
    <mergeCell ref="AYL18:AYR18"/>
    <mergeCell ref="AYS18:AYY18"/>
    <mergeCell ref="AYZ18:AZF18"/>
    <mergeCell ref="AUK18:AUQ18"/>
    <mergeCell ref="AUR18:AUX18"/>
    <mergeCell ref="AUY18:AVE18"/>
    <mergeCell ref="AVF18:AVL18"/>
    <mergeCell ref="AVM18:AVS18"/>
    <mergeCell ref="AVT18:AVZ18"/>
    <mergeCell ref="AWA18:AWG18"/>
    <mergeCell ref="AWH18:AWN18"/>
    <mergeCell ref="AWO18:AWU18"/>
    <mergeCell ref="ARZ18:ASF18"/>
    <mergeCell ref="ASG18:ASM18"/>
    <mergeCell ref="ASN18:AST18"/>
    <mergeCell ref="ASU18:ATA18"/>
    <mergeCell ref="ATB18:ATH18"/>
    <mergeCell ref="ATI18:ATO18"/>
    <mergeCell ref="ATP18:ATV18"/>
    <mergeCell ref="ATW18:AUC18"/>
    <mergeCell ref="AUD18:AUJ18"/>
    <mergeCell ref="BIY18:BJE18"/>
    <mergeCell ref="BJF18:BJL18"/>
    <mergeCell ref="BJM18:BJS18"/>
    <mergeCell ref="BJT18:BJZ18"/>
    <mergeCell ref="BKA18:BKG18"/>
    <mergeCell ref="BKH18:BKN18"/>
    <mergeCell ref="BKO18:BKU18"/>
    <mergeCell ref="BKV18:BLB18"/>
    <mergeCell ref="BLC18:BLI18"/>
    <mergeCell ref="BGN18:BGT18"/>
    <mergeCell ref="BGU18:BHA18"/>
    <mergeCell ref="BHB18:BHH18"/>
    <mergeCell ref="BHI18:BHO18"/>
    <mergeCell ref="BHP18:BHV18"/>
    <mergeCell ref="BHW18:BIC18"/>
    <mergeCell ref="BID18:BIJ18"/>
    <mergeCell ref="BIK18:BIQ18"/>
    <mergeCell ref="BIR18:BIX18"/>
    <mergeCell ref="BEC18:BEI18"/>
    <mergeCell ref="BEJ18:BEP18"/>
    <mergeCell ref="BEQ18:BEW18"/>
    <mergeCell ref="BEX18:BFD18"/>
    <mergeCell ref="BFE18:BFK18"/>
    <mergeCell ref="BFL18:BFR18"/>
    <mergeCell ref="BFS18:BFY18"/>
    <mergeCell ref="BFZ18:BGF18"/>
    <mergeCell ref="BGG18:BGM18"/>
    <mergeCell ref="BBR18:BBX18"/>
    <mergeCell ref="BBY18:BCE18"/>
    <mergeCell ref="BCF18:BCL18"/>
    <mergeCell ref="BCM18:BCS18"/>
    <mergeCell ref="BCT18:BCZ18"/>
    <mergeCell ref="BDA18:BDG18"/>
    <mergeCell ref="BDH18:BDN18"/>
    <mergeCell ref="BDO18:BDU18"/>
    <mergeCell ref="BDV18:BEB18"/>
    <mergeCell ref="BSQ18:BSW18"/>
    <mergeCell ref="BSX18:BTD18"/>
    <mergeCell ref="BTE18:BTK18"/>
    <mergeCell ref="BTL18:BTR18"/>
    <mergeCell ref="BTS18:BTY18"/>
    <mergeCell ref="BTZ18:BUF18"/>
    <mergeCell ref="BUG18:BUM18"/>
    <mergeCell ref="BUN18:BUT18"/>
    <mergeCell ref="BUU18:BVA18"/>
    <mergeCell ref="BQF18:BQL18"/>
    <mergeCell ref="BQM18:BQS18"/>
    <mergeCell ref="BQT18:BQZ18"/>
    <mergeCell ref="BRA18:BRG18"/>
    <mergeCell ref="BRH18:BRN18"/>
    <mergeCell ref="BRO18:BRU18"/>
    <mergeCell ref="BRV18:BSB18"/>
    <mergeCell ref="BSC18:BSI18"/>
    <mergeCell ref="BSJ18:BSP18"/>
    <mergeCell ref="BNU18:BOA18"/>
    <mergeCell ref="BOB18:BOH18"/>
    <mergeCell ref="BOI18:BOO18"/>
    <mergeCell ref="BOP18:BOV18"/>
    <mergeCell ref="BOW18:BPC18"/>
    <mergeCell ref="BPD18:BPJ18"/>
    <mergeCell ref="BPK18:BPQ18"/>
    <mergeCell ref="BPR18:BPX18"/>
    <mergeCell ref="BPY18:BQE18"/>
    <mergeCell ref="BLJ18:BLP18"/>
    <mergeCell ref="BLQ18:BLW18"/>
    <mergeCell ref="BLX18:BMD18"/>
    <mergeCell ref="BME18:BMK18"/>
    <mergeCell ref="BML18:BMR18"/>
    <mergeCell ref="BMS18:BMY18"/>
    <mergeCell ref="BMZ18:BNF18"/>
    <mergeCell ref="BNG18:BNM18"/>
    <mergeCell ref="BNN18:BNT18"/>
    <mergeCell ref="CCI18:CCO18"/>
    <mergeCell ref="CCP18:CCV18"/>
    <mergeCell ref="CCW18:CDC18"/>
    <mergeCell ref="CDD18:CDJ18"/>
    <mergeCell ref="CDK18:CDQ18"/>
    <mergeCell ref="CDR18:CDX18"/>
    <mergeCell ref="CDY18:CEE18"/>
    <mergeCell ref="CEF18:CEL18"/>
    <mergeCell ref="CEM18:CES18"/>
    <mergeCell ref="BZX18:CAD18"/>
    <mergeCell ref="CAE18:CAK18"/>
    <mergeCell ref="CAL18:CAR18"/>
    <mergeCell ref="CAS18:CAY18"/>
    <mergeCell ref="CAZ18:CBF18"/>
    <mergeCell ref="CBG18:CBM18"/>
    <mergeCell ref="CBN18:CBT18"/>
    <mergeCell ref="CBU18:CCA18"/>
    <mergeCell ref="CCB18:CCH18"/>
    <mergeCell ref="BXM18:BXS18"/>
    <mergeCell ref="BXT18:BXZ18"/>
    <mergeCell ref="BYA18:BYG18"/>
    <mergeCell ref="BYH18:BYN18"/>
    <mergeCell ref="BYO18:BYU18"/>
    <mergeCell ref="BYV18:BZB18"/>
    <mergeCell ref="BZC18:BZI18"/>
    <mergeCell ref="BZJ18:BZP18"/>
    <mergeCell ref="BZQ18:BZW18"/>
    <mergeCell ref="BVB18:BVH18"/>
    <mergeCell ref="BVI18:BVO18"/>
    <mergeCell ref="BVP18:BVV18"/>
    <mergeCell ref="BVW18:BWC18"/>
    <mergeCell ref="BWD18:BWJ18"/>
    <mergeCell ref="BWK18:BWQ18"/>
    <mergeCell ref="BWR18:BWX18"/>
    <mergeCell ref="BWY18:BXE18"/>
    <mergeCell ref="BXF18:BXL18"/>
    <mergeCell ref="CMA18:CMG18"/>
    <mergeCell ref="CMH18:CMN18"/>
    <mergeCell ref="CMO18:CMU18"/>
    <mergeCell ref="CMV18:CNB18"/>
    <mergeCell ref="CNC18:CNI18"/>
    <mergeCell ref="CNJ18:CNP18"/>
    <mergeCell ref="CNQ18:CNW18"/>
    <mergeCell ref="CNX18:COD18"/>
    <mergeCell ref="COE18:COK18"/>
    <mergeCell ref="CJP18:CJV18"/>
    <mergeCell ref="CJW18:CKC18"/>
    <mergeCell ref="CKD18:CKJ18"/>
    <mergeCell ref="CKK18:CKQ18"/>
    <mergeCell ref="CKR18:CKX18"/>
    <mergeCell ref="CKY18:CLE18"/>
    <mergeCell ref="CLF18:CLL18"/>
    <mergeCell ref="CLM18:CLS18"/>
    <mergeCell ref="CLT18:CLZ18"/>
    <mergeCell ref="CHE18:CHK18"/>
    <mergeCell ref="CHL18:CHR18"/>
    <mergeCell ref="CHS18:CHY18"/>
    <mergeCell ref="CHZ18:CIF18"/>
    <mergeCell ref="CIG18:CIM18"/>
    <mergeCell ref="CIN18:CIT18"/>
    <mergeCell ref="CIU18:CJA18"/>
    <mergeCell ref="CJB18:CJH18"/>
    <mergeCell ref="CJI18:CJO18"/>
    <mergeCell ref="CET18:CEZ18"/>
    <mergeCell ref="CFA18:CFG18"/>
    <mergeCell ref="CFH18:CFN18"/>
    <mergeCell ref="CFO18:CFU18"/>
    <mergeCell ref="CFV18:CGB18"/>
    <mergeCell ref="CGC18:CGI18"/>
    <mergeCell ref="CGJ18:CGP18"/>
    <mergeCell ref="CGQ18:CGW18"/>
    <mergeCell ref="CGX18:CHD18"/>
    <mergeCell ref="CVS18:CVY18"/>
    <mergeCell ref="CVZ18:CWF18"/>
    <mergeCell ref="CWG18:CWM18"/>
    <mergeCell ref="CWN18:CWT18"/>
    <mergeCell ref="CWU18:CXA18"/>
    <mergeCell ref="CXB18:CXH18"/>
    <mergeCell ref="CXI18:CXO18"/>
    <mergeCell ref="CXP18:CXV18"/>
    <mergeCell ref="CXW18:CYC18"/>
    <mergeCell ref="CTH18:CTN18"/>
    <mergeCell ref="CTO18:CTU18"/>
    <mergeCell ref="CTV18:CUB18"/>
    <mergeCell ref="CUC18:CUI18"/>
    <mergeCell ref="CUJ18:CUP18"/>
    <mergeCell ref="CUQ18:CUW18"/>
    <mergeCell ref="CUX18:CVD18"/>
    <mergeCell ref="CVE18:CVK18"/>
    <mergeCell ref="CVL18:CVR18"/>
    <mergeCell ref="CQW18:CRC18"/>
    <mergeCell ref="CRD18:CRJ18"/>
    <mergeCell ref="CRK18:CRQ18"/>
    <mergeCell ref="CRR18:CRX18"/>
    <mergeCell ref="CRY18:CSE18"/>
    <mergeCell ref="CSF18:CSL18"/>
    <mergeCell ref="CSM18:CSS18"/>
    <mergeCell ref="CST18:CSZ18"/>
    <mergeCell ref="CTA18:CTG18"/>
    <mergeCell ref="COL18:COR18"/>
    <mergeCell ref="COS18:COY18"/>
    <mergeCell ref="COZ18:CPF18"/>
    <mergeCell ref="CPG18:CPM18"/>
    <mergeCell ref="CPN18:CPT18"/>
    <mergeCell ref="CPU18:CQA18"/>
    <mergeCell ref="CQB18:CQH18"/>
    <mergeCell ref="CQI18:CQO18"/>
    <mergeCell ref="CQP18:CQV18"/>
    <mergeCell ref="DFK18:DFQ18"/>
    <mergeCell ref="DFR18:DFX18"/>
    <mergeCell ref="DFY18:DGE18"/>
    <mergeCell ref="DGF18:DGL18"/>
    <mergeCell ref="DGM18:DGS18"/>
    <mergeCell ref="DGT18:DGZ18"/>
    <mergeCell ref="DHA18:DHG18"/>
    <mergeCell ref="DHH18:DHN18"/>
    <mergeCell ref="DHO18:DHU18"/>
    <mergeCell ref="DCZ18:DDF18"/>
    <mergeCell ref="DDG18:DDM18"/>
    <mergeCell ref="DDN18:DDT18"/>
    <mergeCell ref="DDU18:DEA18"/>
    <mergeCell ref="DEB18:DEH18"/>
    <mergeCell ref="DEI18:DEO18"/>
    <mergeCell ref="DEP18:DEV18"/>
    <mergeCell ref="DEW18:DFC18"/>
    <mergeCell ref="DFD18:DFJ18"/>
    <mergeCell ref="DAO18:DAU18"/>
    <mergeCell ref="DAV18:DBB18"/>
    <mergeCell ref="DBC18:DBI18"/>
    <mergeCell ref="DBJ18:DBP18"/>
    <mergeCell ref="DBQ18:DBW18"/>
    <mergeCell ref="DBX18:DCD18"/>
    <mergeCell ref="DCE18:DCK18"/>
    <mergeCell ref="DCL18:DCR18"/>
    <mergeCell ref="DCS18:DCY18"/>
    <mergeCell ref="CYD18:CYJ18"/>
    <mergeCell ref="CYK18:CYQ18"/>
    <mergeCell ref="CYR18:CYX18"/>
    <mergeCell ref="CYY18:CZE18"/>
    <mergeCell ref="CZF18:CZL18"/>
    <mergeCell ref="CZM18:CZS18"/>
    <mergeCell ref="CZT18:CZZ18"/>
    <mergeCell ref="DAA18:DAG18"/>
    <mergeCell ref="DAH18:DAN18"/>
    <mergeCell ref="DPC18:DPI18"/>
    <mergeCell ref="DPJ18:DPP18"/>
    <mergeCell ref="DPQ18:DPW18"/>
    <mergeCell ref="DPX18:DQD18"/>
    <mergeCell ref="DQE18:DQK18"/>
    <mergeCell ref="DQL18:DQR18"/>
    <mergeCell ref="DQS18:DQY18"/>
    <mergeCell ref="DQZ18:DRF18"/>
    <mergeCell ref="DRG18:DRM18"/>
    <mergeCell ref="DMR18:DMX18"/>
    <mergeCell ref="DMY18:DNE18"/>
    <mergeCell ref="DNF18:DNL18"/>
    <mergeCell ref="DNM18:DNS18"/>
    <mergeCell ref="DNT18:DNZ18"/>
    <mergeCell ref="DOA18:DOG18"/>
    <mergeCell ref="DOH18:DON18"/>
    <mergeCell ref="DOO18:DOU18"/>
    <mergeCell ref="DOV18:DPB18"/>
    <mergeCell ref="DKG18:DKM18"/>
    <mergeCell ref="DKN18:DKT18"/>
    <mergeCell ref="DKU18:DLA18"/>
    <mergeCell ref="DLB18:DLH18"/>
    <mergeCell ref="DLI18:DLO18"/>
    <mergeCell ref="DLP18:DLV18"/>
    <mergeCell ref="DLW18:DMC18"/>
    <mergeCell ref="DMD18:DMJ18"/>
    <mergeCell ref="DMK18:DMQ18"/>
    <mergeCell ref="DHV18:DIB18"/>
    <mergeCell ref="DIC18:DII18"/>
    <mergeCell ref="DIJ18:DIP18"/>
    <mergeCell ref="DIQ18:DIW18"/>
    <mergeCell ref="DIX18:DJD18"/>
    <mergeCell ref="DJE18:DJK18"/>
    <mergeCell ref="DJL18:DJR18"/>
    <mergeCell ref="DJS18:DJY18"/>
    <mergeCell ref="DJZ18:DKF18"/>
    <mergeCell ref="DYU18:DZA18"/>
    <mergeCell ref="DZB18:DZH18"/>
    <mergeCell ref="DZI18:DZO18"/>
    <mergeCell ref="DZP18:DZV18"/>
    <mergeCell ref="DZW18:EAC18"/>
    <mergeCell ref="EAD18:EAJ18"/>
    <mergeCell ref="EAK18:EAQ18"/>
    <mergeCell ref="EAR18:EAX18"/>
    <mergeCell ref="EAY18:EBE18"/>
    <mergeCell ref="DWJ18:DWP18"/>
    <mergeCell ref="DWQ18:DWW18"/>
    <mergeCell ref="DWX18:DXD18"/>
    <mergeCell ref="DXE18:DXK18"/>
    <mergeCell ref="DXL18:DXR18"/>
    <mergeCell ref="DXS18:DXY18"/>
    <mergeCell ref="DXZ18:DYF18"/>
    <mergeCell ref="DYG18:DYM18"/>
    <mergeCell ref="DYN18:DYT18"/>
    <mergeCell ref="DTY18:DUE18"/>
    <mergeCell ref="DUF18:DUL18"/>
    <mergeCell ref="DUM18:DUS18"/>
    <mergeCell ref="DUT18:DUZ18"/>
    <mergeCell ref="DVA18:DVG18"/>
    <mergeCell ref="DVH18:DVN18"/>
    <mergeCell ref="DVO18:DVU18"/>
    <mergeCell ref="DVV18:DWB18"/>
    <mergeCell ref="DWC18:DWI18"/>
    <mergeCell ref="DRN18:DRT18"/>
    <mergeCell ref="DRU18:DSA18"/>
    <mergeCell ref="DSB18:DSH18"/>
    <mergeCell ref="DSI18:DSO18"/>
    <mergeCell ref="DSP18:DSV18"/>
    <mergeCell ref="DSW18:DTC18"/>
    <mergeCell ref="DTD18:DTJ18"/>
    <mergeCell ref="DTK18:DTQ18"/>
    <mergeCell ref="DTR18:DTX18"/>
    <mergeCell ref="EIM18:EIS18"/>
    <mergeCell ref="EIT18:EIZ18"/>
    <mergeCell ref="EJA18:EJG18"/>
    <mergeCell ref="EJH18:EJN18"/>
    <mergeCell ref="EJO18:EJU18"/>
    <mergeCell ref="EJV18:EKB18"/>
    <mergeCell ref="EKC18:EKI18"/>
    <mergeCell ref="EKJ18:EKP18"/>
    <mergeCell ref="EKQ18:EKW18"/>
    <mergeCell ref="EGB18:EGH18"/>
    <mergeCell ref="EGI18:EGO18"/>
    <mergeCell ref="EGP18:EGV18"/>
    <mergeCell ref="EGW18:EHC18"/>
    <mergeCell ref="EHD18:EHJ18"/>
    <mergeCell ref="EHK18:EHQ18"/>
    <mergeCell ref="EHR18:EHX18"/>
    <mergeCell ref="EHY18:EIE18"/>
    <mergeCell ref="EIF18:EIL18"/>
    <mergeCell ref="EDQ18:EDW18"/>
    <mergeCell ref="EDX18:EED18"/>
    <mergeCell ref="EEE18:EEK18"/>
    <mergeCell ref="EEL18:EER18"/>
    <mergeCell ref="EES18:EEY18"/>
    <mergeCell ref="EEZ18:EFF18"/>
    <mergeCell ref="EFG18:EFM18"/>
    <mergeCell ref="EFN18:EFT18"/>
    <mergeCell ref="EFU18:EGA18"/>
    <mergeCell ref="EBF18:EBL18"/>
    <mergeCell ref="EBM18:EBS18"/>
    <mergeCell ref="EBT18:EBZ18"/>
    <mergeCell ref="ECA18:ECG18"/>
    <mergeCell ref="ECH18:ECN18"/>
    <mergeCell ref="ECO18:ECU18"/>
    <mergeCell ref="ECV18:EDB18"/>
    <mergeCell ref="EDC18:EDI18"/>
    <mergeCell ref="EDJ18:EDP18"/>
    <mergeCell ref="ESE18:ESK18"/>
    <mergeCell ref="ESL18:ESR18"/>
    <mergeCell ref="ESS18:ESY18"/>
    <mergeCell ref="ESZ18:ETF18"/>
    <mergeCell ref="ETG18:ETM18"/>
    <mergeCell ref="ETN18:ETT18"/>
    <mergeCell ref="ETU18:EUA18"/>
    <mergeCell ref="EUB18:EUH18"/>
    <mergeCell ref="EUI18:EUO18"/>
    <mergeCell ref="EPT18:EPZ18"/>
    <mergeCell ref="EQA18:EQG18"/>
    <mergeCell ref="EQH18:EQN18"/>
    <mergeCell ref="EQO18:EQU18"/>
    <mergeCell ref="EQV18:ERB18"/>
    <mergeCell ref="ERC18:ERI18"/>
    <mergeCell ref="ERJ18:ERP18"/>
    <mergeCell ref="ERQ18:ERW18"/>
    <mergeCell ref="ERX18:ESD18"/>
    <mergeCell ref="ENI18:ENO18"/>
    <mergeCell ref="ENP18:ENV18"/>
    <mergeCell ref="ENW18:EOC18"/>
    <mergeCell ref="EOD18:EOJ18"/>
    <mergeCell ref="EOK18:EOQ18"/>
    <mergeCell ref="EOR18:EOX18"/>
    <mergeCell ref="EOY18:EPE18"/>
    <mergeCell ref="EPF18:EPL18"/>
    <mergeCell ref="EPM18:EPS18"/>
    <mergeCell ref="EKX18:ELD18"/>
    <mergeCell ref="ELE18:ELK18"/>
    <mergeCell ref="ELL18:ELR18"/>
    <mergeCell ref="ELS18:ELY18"/>
    <mergeCell ref="ELZ18:EMF18"/>
    <mergeCell ref="EMG18:EMM18"/>
    <mergeCell ref="EMN18:EMT18"/>
    <mergeCell ref="EMU18:ENA18"/>
    <mergeCell ref="ENB18:ENH18"/>
    <mergeCell ref="FBW18:FCC18"/>
    <mergeCell ref="FCD18:FCJ18"/>
    <mergeCell ref="FCK18:FCQ18"/>
    <mergeCell ref="FCR18:FCX18"/>
    <mergeCell ref="FCY18:FDE18"/>
    <mergeCell ref="FDF18:FDL18"/>
    <mergeCell ref="FDM18:FDS18"/>
    <mergeCell ref="FDT18:FDZ18"/>
    <mergeCell ref="FEA18:FEG18"/>
    <mergeCell ref="EZL18:EZR18"/>
    <mergeCell ref="EZS18:EZY18"/>
    <mergeCell ref="EZZ18:FAF18"/>
    <mergeCell ref="FAG18:FAM18"/>
    <mergeCell ref="FAN18:FAT18"/>
    <mergeCell ref="FAU18:FBA18"/>
    <mergeCell ref="FBB18:FBH18"/>
    <mergeCell ref="FBI18:FBO18"/>
    <mergeCell ref="FBP18:FBV18"/>
    <mergeCell ref="EXA18:EXG18"/>
    <mergeCell ref="EXH18:EXN18"/>
    <mergeCell ref="EXO18:EXU18"/>
    <mergeCell ref="EXV18:EYB18"/>
    <mergeCell ref="EYC18:EYI18"/>
    <mergeCell ref="EYJ18:EYP18"/>
    <mergeCell ref="EYQ18:EYW18"/>
    <mergeCell ref="EYX18:EZD18"/>
    <mergeCell ref="EZE18:EZK18"/>
    <mergeCell ref="EUP18:EUV18"/>
    <mergeCell ref="EUW18:EVC18"/>
    <mergeCell ref="EVD18:EVJ18"/>
    <mergeCell ref="EVK18:EVQ18"/>
    <mergeCell ref="EVR18:EVX18"/>
    <mergeCell ref="EVY18:EWE18"/>
    <mergeCell ref="EWF18:EWL18"/>
    <mergeCell ref="EWM18:EWS18"/>
    <mergeCell ref="EWT18:EWZ18"/>
    <mergeCell ref="FLO18:FLU18"/>
    <mergeCell ref="FLV18:FMB18"/>
    <mergeCell ref="FMC18:FMI18"/>
    <mergeCell ref="FMJ18:FMP18"/>
    <mergeCell ref="FMQ18:FMW18"/>
    <mergeCell ref="FMX18:FND18"/>
    <mergeCell ref="FNE18:FNK18"/>
    <mergeCell ref="FNL18:FNR18"/>
    <mergeCell ref="FNS18:FNY18"/>
    <mergeCell ref="FJD18:FJJ18"/>
    <mergeCell ref="FJK18:FJQ18"/>
    <mergeCell ref="FJR18:FJX18"/>
    <mergeCell ref="FJY18:FKE18"/>
    <mergeCell ref="FKF18:FKL18"/>
    <mergeCell ref="FKM18:FKS18"/>
    <mergeCell ref="FKT18:FKZ18"/>
    <mergeCell ref="FLA18:FLG18"/>
    <mergeCell ref="FLH18:FLN18"/>
    <mergeCell ref="FGS18:FGY18"/>
    <mergeCell ref="FGZ18:FHF18"/>
    <mergeCell ref="FHG18:FHM18"/>
    <mergeCell ref="FHN18:FHT18"/>
    <mergeCell ref="FHU18:FIA18"/>
    <mergeCell ref="FIB18:FIH18"/>
    <mergeCell ref="FII18:FIO18"/>
    <mergeCell ref="FIP18:FIV18"/>
    <mergeCell ref="FIW18:FJC18"/>
    <mergeCell ref="FEH18:FEN18"/>
    <mergeCell ref="FEO18:FEU18"/>
    <mergeCell ref="FEV18:FFB18"/>
    <mergeCell ref="FFC18:FFI18"/>
    <mergeCell ref="FFJ18:FFP18"/>
    <mergeCell ref="FFQ18:FFW18"/>
    <mergeCell ref="FFX18:FGD18"/>
    <mergeCell ref="FGE18:FGK18"/>
    <mergeCell ref="FGL18:FGR18"/>
    <mergeCell ref="FVG18:FVM18"/>
    <mergeCell ref="FVN18:FVT18"/>
    <mergeCell ref="FVU18:FWA18"/>
    <mergeCell ref="FWB18:FWH18"/>
    <mergeCell ref="FWI18:FWO18"/>
    <mergeCell ref="FWP18:FWV18"/>
    <mergeCell ref="FWW18:FXC18"/>
    <mergeCell ref="FXD18:FXJ18"/>
    <mergeCell ref="FXK18:FXQ18"/>
    <mergeCell ref="FSV18:FTB18"/>
    <mergeCell ref="FTC18:FTI18"/>
    <mergeCell ref="FTJ18:FTP18"/>
    <mergeCell ref="FTQ18:FTW18"/>
    <mergeCell ref="FTX18:FUD18"/>
    <mergeCell ref="FUE18:FUK18"/>
    <mergeCell ref="FUL18:FUR18"/>
    <mergeCell ref="FUS18:FUY18"/>
    <mergeCell ref="FUZ18:FVF18"/>
    <mergeCell ref="FQK18:FQQ18"/>
    <mergeCell ref="FQR18:FQX18"/>
    <mergeCell ref="FQY18:FRE18"/>
    <mergeCell ref="FRF18:FRL18"/>
    <mergeCell ref="FRM18:FRS18"/>
    <mergeCell ref="FRT18:FRZ18"/>
    <mergeCell ref="FSA18:FSG18"/>
    <mergeCell ref="FSH18:FSN18"/>
    <mergeCell ref="FSO18:FSU18"/>
    <mergeCell ref="FNZ18:FOF18"/>
    <mergeCell ref="FOG18:FOM18"/>
    <mergeCell ref="FON18:FOT18"/>
    <mergeCell ref="FOU18:FPA18"/>
    <mergeCell ref="FPB18:FPH18"/>
    <mergeCell ref="FPI18:FPO18"/>
    <mergeCell ref="FPP18:FPV18"/>
    <mergeCell ref="FPW18:FQC18"/>
    <mergeCell ref="FQD18:FQJ18"/>
    <mergeCell ref="GEY18:GFE18"/>
    <mergeCell ref="GFF18:GFL18"/>
    <mergeCell ref="GFM18:GFS18"/>
    <mergeCell ref="GFT18:GFZ18"/>
    <mergeCell ref="GGA18:GGG18"/>
    <mergeCell ref="GGH18:GGN18"/>
    <mergeCell ref="GGO18:GGU18"/>
    <mergeCell ref="GGV18:GHB18"/>
    <mergeCell ref="GHC18:GHI18"/>
    <mergeCell ref="GCN18:GCT18"/>
    <mergeCell ref="GCU18:GDA18"/>
    <mergeCell ref="GDB18:GDH18"/>
    <mergeCell ref="GDI18:GDO18"/>
    <mergeCell ref="GDP18:GDV18"/>
    <mergeCell ref="GDW18:GEC18"/>
    <mergeCell ref="GED18:GEJ18"/>
    <mergeCell ref="GEK18:GEQ18"/>
    <mergeCell ref="GER18:GEX18"/>
    <mergeCell ref="GAC18:GAI18"/>
    <mergeCell ref="GAJ18:GAP18"/>
    <mergeCell ref="GAQ18:GAW18"/>
    <mergeCell ref="GAX18:GBD18"/>
    <mergeCell ref="GBE18:GBK18"/>
    <mergeCell ref="GBL18:GBR18"/>
    <mergeCell ref="GBS18:GBY18"/>
    <mergeCell ref="GBZ18:GCF18"/>
    <mergeCell ref="GCG18:GCM18"/>
    <mergeCell ref="FXR18:FXX18"/>
    <mergeCell ref="FXY18:FYE18"/>
    <mergeCell ref="FYF18:FYL18"/>
    <mergeCell ref="FYM18:FYS18"/>
    <mergeCell ref="FYT18:FYZ18"/>
    <mergeCell ref="FZA18:FZG18"/>
    <mergeCell ref="FZH18:FZN18"/>
    <mergeCell ref="FZO18:FZU18"/>
    <mergeCell ref="FZV18:GAB18"/>
    <mergeCell ref="GOQ18:GOW18"/>
    <mergeCell ref="GOX18:GPD18"/>
    <mergeCell ref="GPE18:GPK18"/>
    <mergeCell ref="GPL18:GPR18"/>
    <mergeCell ref="GPS18:GPY18"/>
    <mergeCell ref="GPZ18:GQF18"/>
    <mergeCell ref="GQG18:GQM18"/>
    <mergeCell ref="GQN18:GQT18"/>
    <mergeCell ref="GQU18:GRA18"/>
    <mergeCell ref="GMF18:GML18"/>
    <mergeCell ref="GMM18:GMS18"/>
    <mergeCell ref="GMT18:GMZ18"/>
    <mergeCell ref="GNA18:GNG18"/>
    <mergeCell ref="GNH18:GNN18"/>
    <mergeCell ref="GNO18:GNU18"/>
    <mergeCell ref="GNV18:GOB18"/>
    <mergeCell ref="GOC18:GOI18"/>
    <mergeCell ref="GOJ18:GOP18"/>
    <mergeCell ref="GJU18:GKA18"/>
    <mergeCell ref="GKB18:GKH18"/>
    <mergeCell ref="GKI18:GKO18"/>
    <mergeCell ref="GKP18:GKV18"/>
    <mergeCell ref="GKW18:GLC18"/>
    <mergeCell ref="GLD18:GLJ18"/>
    <mergeCell ref="GLK18:GLQ18"/>
    <mergeCell ref="GLR18:GLX18"/>
    <mergeCell ref="GLY18:GME18"/>
    <mergeCell ref="GHJ18:GHP18"/>
    <mergeCell ref="GHQ18:GHW18"/>
    <mergeCell ref="GHX18:GID18"/>
    <mergeCell ref="GIE18:GIK18"/>
    <mergeCell ref="GIL18:GIR18"/>
    <mergeCell ref="GIS18:GIY18"/>
    <mergeCell ref="GIZ18:GJF18"/>
    <mergeCell ref="GJG18:GJM18"/>
    <mergeCell ref="GJN18:GJT18"/>
    <mergeCell ref="GYI18:GYO18"/>
    <mergeCell ref="GYP18:GYV18"/>
    <mergeCell ref="GYW18:GZC18"/>
    <mergeCell ref="GZD18:GZJ18"/>
    <mergeCell ref="GZK18:GZQ18"/>
    <mergeCell ref="GZR18:GZX18"/>
    <mergeCell ref="GZY18:HAE18"/>
    <mergeCell ref="HAF18:HAL18"/>
    <mergeCell ref="HAM18:HAS18"/>
    <mergeCell ref="GVX18:GWD18"/>
    <mergeCell ref="GWE18:GWK18"/>
    <mergeCell ref="GWL18:GWR18"/>
    <mergeCell ref="GWS18:GWY18"/>
    <mergeCell ref="GWZ18:GXF18"/>
    <mergeCell ref="GXG18:GXM18"/>
    <mergeCell ref="GXN18:GXT18"/>
    <mergeCell ref="GXU18:GYA18"/>
    <mergeCell ref="GYB18:GYH18"/>
    <mergeCell ref="GTM18:GTS18"/>
    <mergeCell ref="GTT18:GTZ18"/>
    <mergeCell ref="GUA18:GUG18"/>
    <mergeCell ref="GUH18:GUN18"/>
    <mergeCell ref="GUO18:GUU18"/>
    <mergeCell ref="GUV18:GVB18"/>
    <mergeCell ref="GVC18:GVI18"/>
    <mergeCell ref="GVJ18:GVP18"/>
    <mergeCell ref="GVQ18:GVW18"/>
    <mergeCell ref="GRB18:GRH18"/>
    <mergeCell ref="GRI18:GRO18"/>
    <mergeCell ref="GRP18:GRV18"/>
    <mergeCell ref="GRW18:GSC18"/>
    <mergeCell ref="GSD18:GSJ18"/>
    <mergeCell ref="GSK18:GSQ18"/>
    <mergeCell ref="GSR18:GSX18"/>
    <mergeCell ref="GSY18:GTE18"/>
    <mergeCell ref="GTF18:GTL18"/>
    <mergeCell ref="HIA18:HIG18"/>
    <mergeCell ref="HIH18:HIN18"/>
    <mergeCell ref="HIO18:HIU18"/>
    <mergeCell ref="HIV18:HJB18"/>
    <mergeCell ref="HJC18:HJI18"/>
    <mergeCell ref="HJJ18:HJP18"/>
    <mergeCell ref="HJQ18:HJW18"/>
    <mergeCell ref="HJX18:HKD18"/>
    <mergeCell ref="HKE18:HKK18"/>
    <mergeCell ref="HFP18:HFV18"/>
    <mergeCell ref="HFW18:HGC18"/>
    <mergeCell ref="HGD18:HGJ18"/>
    <mergeCell ref="HGK18:HGQ18"/>
    <mergeCell ref="HGR18:HGX18"/>
    <mergeCell ref="HGY18:HHE18"/>
    <mergeCell ref="HHF18:HHL18"/>
    <mergeCell ref="HHM18:HHS18"/>
    <mergeCell ref="HHT18:HHZ18"/>
    <mergeCell ref="HDE18:HDK18"/>
    <mergeCell ref="HDL18:HDR18"/>
    <mergeCell ref="HDS18:HDY18"/>
    <mergeCell ref="HDZ18:HEF18"/>
    <mergeCell ref="HEG18:HEM18"/>
    <mergeCell ref="HEN18:HET18"/>
    <mergeCell ref="HEU18:HFA18"/>
    <mergeCell ref="HFB18:HFH18"/>
    <mergeCell ref="HFI18:HFO18"/>
    <mergeCell ref="HAT18:HAZ18"/>
    <mergeCell ref="HBA18:HBG18"/>
    <mergeCell ref="HBH18:HBN18"/>
    <mergeCell ref="HBO18:HBU18"/>
    <mergeCell ref="HBV18:HCB18"/>
    <mergeCell ref="HCC18:HCI18"/>
    <mergeCell ref="HCJ18:HCP18"/>
    <mergeCell ref="HCQ18:HCW18"/>
    <mergeCell ref="HCX18:HDD18"/>
    <mergeCell ref="HRS18:HRY18"/>
    <mergeCell ref="HRZ18:HSF18"/>
    <mergeCell ref="HSG18:HSM18"/>
    <mergeCell ref="HSN18:HST18"/>
    <mergeCell ref="HSU18:HTA18"/>
    <mergeCell ref="HTB18:HTH18"/>
    <mergeCell ref="HTI18:HTO18"/>
    <mergeCell ref="HTP18:HTV18"/>
    <mergeCell ref="HTW18:HUC18"/>
    <mergeCell ref="HPH18:HPN18"/>
    <mergeCell ref="HPO18:HPU18"/>
    <mergeCell ref="HPV18:HQB18"/>
    <mergeCell ref="HQC18:HQI18"/>
    <mergeCell ref="HQJ18:HQP18"/>
    <mergeCell ref="HQQ18:HQW18"/>
    <mergeCell ref="HQX18:HRD18"/>
    <mergeCell ref="HRE18:HRK18"/>
    <mergeCell ref="HRL18:HRR18"/>
    <mergeCell ref="HMW18:HNC18"/>
    <mergeCell ref="HND18:HNJ18"/>
    <mergeCell ref="HNK18:HNQ18"/>
    <mergeCell ref="HNR18:HNX18"/>
    <mergeCell ref="HNY18:HOE18"/>
    <mergeCell ref="HOF18:HOL18"/>
    <mergeCell ref="HOM18:HOS18"/>
    <mergeCell ref="HOT18:HOZ18"/>
    <mergeCell ref="HPA18:HPG18"/>
    <mergeCell ref="HKL18:HKR18"/>
    <mergeCell ref="HKS18:HKY18"/>
    <mergeCell ref="HKZ18:HLF18"/>
    <mergeCell ref="HLG18:HLM18"/>
    <mergeCell ref="HLN18:HLT18"/>
    <mergeCell ref="HLU18:HMA18"/>
    <mergeCell ref="HMB18:HMH18"/>
    <mergeCell ref="HMI18:HMO18"/>
    <mergeCell ref="HMP18:HMV18"/>
    <mergeCell ref="IBK18:IBQ18"/>
    <mergeCell ref="IBR18:IBX18"/>
    <mergeCell ref="IBY18:ICE18"/>
    <mergeCell ref="ICF18:ICL18"/>
    <mergeCell ref="ICM18:ICS18"/>
    <mergeCell ref="ICT18:ICZ18"/>
    <mergeCell ref="IDA18:IDG18"/>
    <mergeCell ref="IDH18:IDN18"/>
    <mergeCell ref="IDO18:IDU18"/>
    <mergeCell ref="HYZ18:HZF18"/>
    <mergeCell ref="HZG18:HZM18"/>
    <mergeCell ref="HZN18:HZT18"/>
    <mergeCell ref="HZU18:IAA18"/>
    <mergeCell ref="IAB18:IAH18"/>
    <mergeCell ref="IAI18:IAO18"/>
    <mergeCell ref="IAP18:IAV18"/>
    <mergeCell ref="IAW18:IBC18"/>
    <mergeCell ref="IBD18:IBJ18"/>
    <mergeCell ref="HWO18:HWU18"/>
    <mergeCell ref="HWV18:HXB18"/>
    <mergeCell ref="HXC18:HXI18"/>
    <mergeCell ref="HXJ18:HXP18"/>
    <mergeCell ref="HXQ18:HXW18"/>
    <mergeCell ref="HXX18:HYD18"/>
    <mergeCell ref="HYE18:HYK18"/>
    <mergeCell ref="HYL18:HYR18"/>
    <mergeCell ref="HYS18:HYY18"/>
    <mergeCell ref="HUD18:HUJ18"/>
    <mergeCell ref="HUK18:HUQ18"/>
    <mergeCell ref="HUR18:HUX18"/>
    <mergeCell ref="HUY18:HVE18"/>
    <mergeCell ref="HVF18:HVL18"/>
    <mergeCell ref="HVM18:HVS18"/>
    <mergeCell ref="HVT18:HVZ18"/>
    <mergeCell ref="HWA18:HWG18"/>
    <mergeCell ref="HWH18:HWN18"/>
    <mergeCell ref="ILC18:ILI18"/>
    <mergeCell ref="ILJ18:ILP18"/>
    <mergeCell ref="ILQ18:ILW18"/>
    <mergeCell ref="ILX18:IMD18"/>
    <mergeCell ref="IME18:IMK18"/>
    <mergeCell ref="IML18:IMR18"/>
    <mergeCell ref="IMS18:IMY18"/>
    <mergeCell ref="IMZ18:INF18"/>
    <mergeCell ref="ING18:INM18"/>
    <mergeCell ref="IIR18:IIX18"/>
    <mergeCell ref="IIY18:IJE18"/>
    <mergeCell ref="IJF18:IJL18"/>
    <mergeCell ref="IJM18:IJS18"/>
    <mergeCell ref="IJT18:IJZ18"/>
    <mergeCell ref="IKA18:IKG18"/>
    <mergeCell ref="IKH18:IKN18"/>
    <mergeCell ref="IKO18:IKU18"/>
    <mergeCell ref="IKV18:ILB18"/>
    <mergeCell ref="IGG18:IGM18"/>
    <mergeCell ref="IGN18:IGT18"/>
    <mergeCell ref="IGU18:IHA18"/>
    <mergeCell ref="IHB18:IHH18"/>
    <mergeCell ref="IHI18:IHO18"/>
    <mergeCell ref="IHP18:IHV18"/>
    <mergeCell ref="IHW18:IIC18"/>
    <mergeCell ref="IID18:IIJ18"/>
    <mergeCell ref="IIK18:IIQ18"/>
    <mergeCell ref="IDV18:IEB18"/>
    <mergeCell ref="IEC18:IEI18"/>
    <mergeCell ref="IEJ18:IEP18"/>
    <mergeCell ref="IEQ18:IEW18"/>
    <mergeCell ref="IEX18:IFD18"/>
    <mergeCell ref="IFE18:IFK18"/>
    <mergeCell ref="IFL18:IFR18"/>
    <mergeCell ref="IFS18:IFY18"/>
    <mergeCell ref="IFZ18:IGF18"/>
    <mergeCell ref="IUU18:IVA18"/>
    <mergeCell ref="IVB18:IVH18"/>
    <mergeCell ref="IVI18:IVO18"/>
    <mergeCell ref="IVP18:IVV18"/>
    <mergeCell ref="IVW18:IWC18"/>
    <mergeCell ref="IWD18:IWJ18"/>
    <mergeCell ref="IWK18:IWQ18"/>
    <mergeCell ref="IWR18:IWX18"/>
    <mergeCell ref="IWY18:IXE18"/>
    <mergeCell ref="ISJ18:ISP18"/>
    <mergeCell ref="ISQ18:ISW18"/>
    <mergeCell ref="ISX18:ITD18"/>
    <mergeCell ref="ITE18:ITK18"/>
    <mergeCell ref="ITL18:ITR18"/>
    <mergeCell ref="ITS18:ITY18"/>
    <mergeCell ref="ITZ18:IUF18"/>
    <mergeCell ref="IUG18:IUM18"/>
    <mergeCell ref="IUN18:IUT18"/>
    <mergeCell ref="IPY18:IQE18"/>
    <mergeCell ref="IQF18:IQL18"/>
    <mergeCell ref="IQM18:IQS18"/>
    <mergeCell ref="IQT18:IQZ18"/>
    <mergeCell ref="IRA18:IRG18"/>
    <mergeCell ref="IRH18:IRN18"/>
    <mergeCell ref="IRO18:IRU18"/>
    <mergeCell ref="IRV18:ISB18"/>
    <mergeCell ref="ISC18:ISI18"/>
    <mergeCell ref="INN18:INT18"/>
    <mergeCell ref="INU18:IOA18"/>
    <mergeCell ref="IOB18:IOH18"/>
    <mergeCell ref="IOI18:IOO18"/>
    <mergeCell ref="IOP18:IOV18"/>
    <mergeCell ref="IOW18:IPC18"/>
    <mergeCell ref="IPD18:IPJ18"/>
    <mergeCell ref="IPK18:IPQ18"/>
    <mergeCell ref="IPR18:IPX18"/>
    <mergeCell ref="JEM18:JES18"/>
    <mergeCell ref="JET18:JEZ18"/>
    <mergeCell ref="JFA18:JFG18"/>
    <mergeCell ref="JFH18:JFN18"/>
    <mergeCell ref="JFO18:JFU18"/>
    <mergeCell ref="JFV18:JGB18"/>
    <mergeCell ref="JGC18:JGI18"/>
    <mergeCell ref="JGJ18:JGP18"/>
    <mergeCell ref="JGQ18:JGW18"/>
    <mergeCell ref="JCB18:JCH18"/>
    <mergeCell ref="JCI18:JCO18"/>
    <mergeCell ref="JCP18:JCV18"/>
    <mergeCell ref="JCW18:JDC18"/>
    <mergeCell ref="JDD18:JDJ18"/>
    <mergeCell ref="JDK18:JDQ18"/>
    <mergeCell ref="JDR18:JDX18"/>
    <mergeCell ref="JDY18:JEE18"/>
    <mergeCell ref="JEF18:JEL18"/>
    <mergeCell ref="IZQ18:IZW18"/>
    <mergeCell ref="IZX18:JAD18"/>
    <mergeCell ref="JAE18:JAK18"/>
    <mergeCell ref="JAL18:JAR18"/>
    <mergeCell ref="JAS18:JAY18"/>
    <mergeCell ref="JAZ18:JBF18"/>
    <mergeCell ref="JBG18:JBM18"/>
    <mergeCell ref="JBN18:JBT18"/>
    <mergeCell ref="JBU18:JCA18"/>
    <mergeCell ref="IXF18:IXL18"/>
    <mergeCell ref="IXM18:IXS18"/>
    <mergeCell ref="IXT18:IXZ18"/>
    <mergeCell ref="IYA18:IYG18"/>
    <mergeCell ref="IYH18:IYN18"/>
    <mergeCell ref="IYO18:IYU18"/>
    <mergeCell ref="IYV18:IZB18"/>
    <mergeCell ref="IZC18:IZI18"/>
    <mergeCell ref="IZJ18:IZP18"/>
    <mergeCell ref="JOE18:JOK18"/>
    <mergeCell ref="JOL18:JOR18"/>
    <mergeCell ref="JOS18:JOY18"/>
    <mergeCell ref="JOZ18:JPF18"/>
    <mergeCell ref="JPG18:JPM18"/>
    <mergeCell ref="JPN18:JPT18"/>
    <mergeCell ref="JPU18:JQA18"/>
    <mergeCell ref="JQB18:JQH18"/>
    <mergeCell ref="JQI18:JQO18"/>
    <mergeCell ref="JLT18:JLZ18"/>
    <mergeCell ref="JMA18:JMG18"/>
    <mergeCell ref="JMH18:JMN18"/>
    <mergeCell ref="JMO18:JMU18"/>
    <mergeCell ref="JMV18:JNB18"/>
    <mergeCell ref="JNC18:JNI18"/>
    <mergeCell ref="JNJ18:JNP18"/>
    <mergeCell ref="JNQ18:JNW18"/>
    <mergeCell ref="JNX18:JOD18"/>
    <mergeCell ref="JJI18:JJO18"/>
    <mergeCell ref="JJP18:JJV18"/>
    <mergeCell ref="JJW18:JKC18"/>
    <mergeCell ref="JKD18:JKJ18"/>
    <mergeCell ref="JKK18:JKQ18"/>
    <mergeCell ref="JKR18:JKX18"/>
    <mergeCell ref="JKY18:JLE18"/>
    <mergeCell ref="JLF18:JLL18"/>
    <mergeCell ref="JLM18:JLS18"/>
    <mergeCell ref="JGX18:JHD18"/>
    <mergeCell ref="JHE18:JHK18"/>
    <mergeCell ref="JHL18:JHR18"/>
    <mergeCell ref="JHS18:JHY18"/>
    <mergeCell ref="JHZ18:JIF18"/>
    <mergeCell ref="JIG18:JIM18"/>
    <mergeCell ref="JIN18:JIT18"/>
    <mergeCell ref="JIU18:JJA18"/>
    <mergeCell ref="JJB18:JJH18"/>
    <mergeCell ref="JXW18:JYC18"/>
    <mergeCell ref="JYD18:JYJ18"/>
    <mergeCell ref="JYK18:JYQ18"/>
    <mergeCell ref="JYR18:JYX18"/>
    <mergeCell ref="JYY18:JZE18"/>
    <mergeCell ref="JZF18:JZL18"/>
    <mergeCell ref="JZM18:JZS18"/>
    <mergeCell ref="JZT18:JZZ18"/>
    <mergeCell ref="KAA18:KAG18"/>
    <mergeCell ref="JVL18:JVR18"/>
    <mergeCell ref="JVS18:JVY18"/>
    <mergeCell ref="JVZ18:JWF18"/>
    <mergeCell ref="JWG18:JWM18"/>
    <mergeCell ref="JWN18:JWT18"/>
    <mergeCell ref="JWU18:JXA18"/>
    <mergeCell ref="JXB18:JXH18"/>
    <mergeCell ref="JXI18:JXO18"/>
    <mergeCell ref="JXP18:JXV18"/>
    <mergeCell ref="JTA18:JTG18"/>
    <mergeCell ref="JTH18:JTN18"/>
    <mergeCell ref="JTO18:JTU18"/>
    <mergeCell ref="JTV18:JUB18"/>
    <mergeCell ref="JUC18:JUI18"/>
    <mergeCell ref="JUJ18:JUP18"/>
    <mergeCell ref="JUQ18:JUW18"/>
    <mergeCell ref="JUX18:JVD18"/>
    <mergeCell ref="JVE18:JVK18"/>
    <mergeCell ref="JQP18:JQV18"/>
    <mergeCell ref="JQW18:JRC18"/>
    <mergeCell ref="JRD18:JRJ18"/>
    <mergeCell ref="JRK18:JRQ18"/>
    <mergeCell ref="JRR18:JRX18"/>
    <mergeCell ref="JRY18:JSE18"/>
    <mergeCell ref="JSF18:JSL18"/>
    <mergeCell ref="JSM18:JSS18"/>
    <mergeCell ref="JST18:JSZ18"/>
    <mergeCell ref="KHO18:KHU18"/>
    <mergeCell ref="KHV18:KIB18"/>
    <mergeCell ref="KIC18:KII18"/>
    <mergeCell ref="KIJ18:KIP18"/>
    <mergeCell ref="KIQ18:KIW18"/>
    <mergeCell ref="KIX18:KJD18"/>
    <mergeCell ref="KJE18:KJK18"/>
    <mergeCell ref="KJL18:KJR18"/>
    <mergeCell ref="KJS18:KJY18"/>
    <mergeCell ref="KFD18:KFJ18"/>
    <mergeCell ref="KFK18:KFQ18"/>
    <mergeCell ref="KFR18:KFX18"/>
    <mergeCell ref="KFY18:KGE18"/>
    <mergeCell ref="KGF18:KGL18"/>
    <mergeCell ref="KGM18:KGS18"/>
    <mergeCell ref="KGT18:KGZ18"/>
    <mergeCell ref="KHA18:KHG18"/>
    <mergeCell ref="KHH18:KHN18"/>
    <mergeCell ref="KCS18:KCY18"/>
    <mergeCell ref="KCZ18:KDF18"/>
    <mergeCell ref="KDG18:KDM18"/>
    <mergeCell ref="KDN18:KDT18"/>
    <mergeCell ref="KDU18:KEA18"/>
    <mergeCell ref="KEB18:KEH18"/>
    <mergeCell ref="KEI18:KEO18"/>
    <mergeCell ref="KEP18:KEV18"/>
    <mergeCell ref="KEW18:KFC18"/>
    <mergeCell ref="KAH18:KAN18"/>
    <mergeCell ref="KAO18:KAU18"/>
    <mergeCell ref="KAV18:KBB18"/>
    <mergeCell ref="KBC18:KBI18"/>
    <mergeCell ref="KBJ18:KBP18"/>
    <mergeCell ref="KBQ18:KBW18"/>
    <mergeCell ref="KBX18:KCD18"/>
    <mergeCell ref="KCE18:KCK18"/>
    <mergeCell ref="KCL18:KCR18"/>
    <mergeCell ref="KRG18:KRM18"/>
    <mergeCell ref="KRN18:KRT18"/>
    <mergeCell ref="KRU18:KSA18"/>
    <mergeCell ref="KSB18:KSH18"/>
    <mergeCell ref="KSI18:KSO18"/>
    <mergeCell ref="KSP18:KSV18"/>
    <mergeCell ref="KSW18:KTC18"/>
    <mergeCell ref="KTD18:KTJ18"/>
    <mergeCell ref="KTK18:KTQ18"/>
    <mergeCell ref="KOV18:KPB18"/>
    <mergeCell ref="KPC18:KPI18"/>
    <mergeCell ref="KPJ18:KPP18"/>
    <mergeCell ref="KPQ18:KPW18"/>
    <mergeCell ref="KPX18:KQD18"/>
    <mergeCell ref="KQE18:KQK18"/>
    <mergeCell ref="KQL18:KQR18"/>
    <mergeCell ref="KQS18:KQY18"/>
    <mergeCell ref="KQZ18:KRF18"/>
    <mergeCell ref="KMK18:KMQ18"/>
    <mergeCell ref="KMR18:KMX18"/>
    <mergeCell ref="KMY18:KNE18"/>
    <mergeCell ref="KNF18:KNL18"/>
    <mergeCell ref="KNM18:KNS18"/>
    <mergeCell ref="KNT18:KNZ18"/>
    <mergeCell ref="KOA18:KOG18"/>
    <mergeCell ref="KOH18:KON18"/>
    <mergeCell ref="KOO18:KOU18"/>
    <mergeCell ref="KJZ18:KKF18"/>
    <mergeCell ref="KKG18:KKM18"/>
    <mergeCell ref="KKN18:KKT18"/>
    <mergeCell ref="KKU18:KLA18"/>
    <mergeCell ref="KLB18:KLH18"/>
    <mergeCell ref="KLI18:KLO18"/>
    <mergeCell ref="KLP18:KLV18"/>
    <mergeCell ref="KLW18:KMC18"/>
    <mergeCell ref="KMD18:KMJ18"/>
    <mergeCell ref="LAY18:LBE18"/>
    <mergeCell ref="LBF18:LBL18"/>
    <mergeCell ref="LBM18:LBS18"/>
    <mergeCell ref="LBT18:LBZ18"/>
    <mergeCell ref="LCA18:LCG18"/>
    <mergeCell ref="LCH18:LCN18"/>
    <mergeCell ref="LCO18:LCU18"/>
    <mergeCell ref="LCV18:LDB18"/>
    <mergeCell ref="LDC18:LDI18"/>
    <mergeCell ref="KYN18:KYT18"/>
    <mergeCell ref="KYU18:KZA18"/>
    <mergeCell ref="KZB18:KZH18"/>
    <mergeCell ref="KZI18:KZO18"/>
    <mergeCell ref="KZP18:KZV18"/>
    <mergeCell ref="KZW18:LAC18"/>
    <mergeCell ref="LAD18:LAJ18"/>
    <mergeCell ref="LAK18:LAQ18"/>
    <mergeCell ref="LAR18:LAX18"/>
    <mergeCell ref="KWC18:KWI18"/>
    <mergeCell ref="KWJ18:KWP18"/>
    <mergeCell ref="KWQ18:KWW18"/>
    <mergeCell ref="KWX18:KXD18"/>
    <mergeCell ref="KXE18:KXK18"/>
    <mergeCell ref="KXL18:KXR18"/>
    <mergeCell ref="KXS18:KXY18"/>
    <mergeCell ref="KXZ18:KYF18"/>
    <mergeCell ref="KYG18:KYM18"/>
    <mergeCell ref="KTR18:KTX18"/>
    <mergeCell ref="KTY18:KUE18"/>
    <mergeCell ref="KUF18:KUL18"/>
    <mergeCell ref="KUM18:KUS18"/>
    <mergeCell ref="KUT18:KUZ18"/>
    <mergeCell ref="KVA18:KVG18"/>
    <mergeCell ref="KVH18:KVN18"/>
    <mergeCell ref="KVO18:KVU18"/>
    <mergeCell ref="KVV18:KWB18"/>
    <mergeCell ref="LKQ18:LKW18"/>
    <mergeCell ref="LKX18:LLD18"/>
    <mergeCell ref="LLE18:LLK18"/>
    <mergeCell ref="LLL18:LLR18"/>
    <mergeCell ref="LLS18:LLY18"/>
    <mergeCell ref="LLZ18:LMF18"/>
    <mergeCell ref="LMG18:LMM18"/>
    <mergeCell ref="LMN18:LMT18"/>
    <mergeCell ref="LMU18:LNA18"/>
    <mergeCell ref="LIF18:LIL18"/>
    <mergeCell ref="LIM18:LIS18"/>
    <mergeCell ref="LIT18:LIZ18"/>
    <mergeCell ref="LJA18:LJG18"/>
    <mergeCell ref="LJH18:LJN18"/>
    <mergeCell ref="LJO18:LJU18"/>
    <mergeCell ref="LJV18:LKB18"/>
    <mergeCell ref="LKC18:LKI18"/>
    <mergeCell ref="LKJ18:LKP18"/>
    <mergeCell ref="LFU18:LGA18"/>
    <mergeCell ref="LGB18:LGH18"/>
    <mergeCell ref="LGI18:LGO18"/>
    <mergeCell ref="LGP18:LGV18"/>
    <mergeCell ref="LGW18:LHC18"/>
    <mergeCell ref="LHD18:LHJ18"/>
    <mergeCell ref="LHK18:LHQ18"/>
    <mergeCell ref="LHR18:LHX18"/>
    <mergeCell ref="LHY18:LIE18"/>
    <mergeCell ref="LDJ18:LDP18"/>
    <mergeCell ref="LDQ18:LDW18"/>
    <mergeCell ref="LDX18:LED18"/>
    <mergeCell ref="LEE18:LEK18"/>
    <mergeCell ref="LEL18:LER18"/>
    <mergeCell ref="LES18:LEY18"/>
    <mergeCell ref="LEZ18:LFF18"/>
    <mergeCell ref="LFG18:LFM18"/>
    <mergeCell ref="LFN18:LFT18"/>
    <mergeCell ref="LUI18:LUO18"/>
    <mergeCell ref="LUP18:LUV18"/>
    <mergeCell ref="LUW18:LVC18"/>
    <mergeCell ref="LVD18:LVJ18"/>
    <mergeCell ref="LVK18:LVQ18"/>
    <mergeCell ref="LVR18:LVX18"/>
    <mergeCell ref="LVY18:LWE18"/>
    <mergeCell ref="LWF18:LWL18"/>
    <mergeCell ref="LWM18:LWS18"/>
    <mergeCell ref="LRX18:LSD18"/>
    <mergeCell ref="LSE18:LSK18"/>
    <mergeCell ref="LSL18:LSR18"/>
    <mergeCell ref="LSS18:LSY18"/>
    <mergeCell ref="LSZ18:LTF18"/>
    <mergeCell ref="LTG18:LTM18"/>
    <mergeCell ref="LTN18:LTT18"/>
    <mergeCell ref="LTU18:LUA18"/>
    <mergeCell ref="LUB18:LUH18"/>
    <mergeCell ref="LPM18:LPS18"/>
    <mergeCell ref="LPT18:LPZ18"/>
    <mergeCell ref="LQA18:LQG18"/>
    <mergeCell ref="LQH18:LQN18"/>
    <mergeCell ref="LQO18:LQU18"/>
    <mergeCell ref="LQV18:LRB18"/>
    <mergeCell ref="LRC18:LRI18"/>
    <mergeCell ref="LRJ18:LRP18"/>
    <mergeCell ref="LRQ18:LRW18"/>
    <mergeCell ref="LNB18:LNH18"/>
    <mergeCell ref="LNI18:LNO18"/>
    <mergeCell ref="LNP18:LNV18"/>
    <mergeCell ref="LNW18:LOC18"/>
    <mergeCell ref="LOD18:LOJ18"/>
    <mergeCell ref="LOK18:LOQ18"/>
    <mergeCell ref="LOR18:LOX18"/>
    <mergeCell ref="LOY18:LPE18"/>
    <mergeCell ref="LPF18:LPL18"/>
    <mergeCell ref="MEA18:MEG18"/>
    <mergeCell ref="MEH18:MEN18"/>
    <mergeCell ref="MEO18:MEU18"/>
    <mergeCell ref="MEV18:MFB18"/>
    <mergeCell ref="MFC18:MFI18"/>
    <mergeCell ref="MFJ18:MFP18"/>
    <mergeCell ref="MFQ18:MFW18"/>
    <mergeCell ref="MFX18:MGD18"/>
    <mergeCell ref="MGE18:MGK18"/>
    <mergeCell ref="MBP18:MBV18"/>
    <mergeCell ref="MBW18:MCC18"/>
    <mergeCell ref="MCD18:MCJ18"/>
    <mergeCell ref="MCK18:MCQ18"/>
    <mergeCell ref="MCR18:MCX18"/>
    <mergeCell ref="MCY18:MDE18"/>
    <mergeCell ref="MDF18:MDL18"/>
    <mergeCell ref="MDM18:MDS18"/>
    <mergeCell ref="MDT18:MDZ18"/>
    <mergeCell ref="LZE18:LZK18"/>
    <mergeCell ref="LZL18:LZR18"/>
    <mergeCell ref="LZS18:LZY18"/>
    <mergeCell ref="LZZ18:MAF18"/>
    <mergeCell ref="MAG18:MAM18"/>
    <mergeCell ref="MAN18:MAT18"/>
    <mergeCell ref="MAU18:MBA18"/>
    <mergeCell ref="MBB18:MBH18"/>
    <mergeCell ref="MBI18:MBO18"/>
    <mergeCell ref="LWT18:LWZ18"/>
    <mergeCell ref="LXA18:LXG18"/>
    <mergeCell ref="LXH18:LXN18"/>
    <mergeCell ref="LXO18:LXU18"/>
    <mergeCell ref="LXV18:LYB18"/>
    <mergeCell ref="LYC18:LYI18"/>
    <mergeCell ref="LYJ18:LYP18"/>
    <mergeCell ref="LYQ18:LYW18"/>
    <mergeCell ref="LYX18:LZD18"/>
    <mergeCell ref="MNS18:MNY18"/>
    <mergeCell ref="MNZ18:MOF18"/>
    <mergeCell ref="MOG18:MOM18"/>
    <mergeCell ref="MON18:MOT18"/>
    <mergeCell ref="MOU18:MPA18"/>
    <mergeCell ref="MPB18:MPH18"/>
    <mergeCell ref="MPI18:MPO18"/>
    <mergeCell ref="MPP18:MPV18"/>
    <mergeCell ref="MPW18:MQC18"/>
    <mergeCell ref="MLH18:MLN18"/>
    <mergeCell ref="MLO18:MLU18"/>
    <mergeCell ref="MLV18:MMB18"/>
    <mergeCell ref="MMC18:MMI18"/>
    <mergeCell ref="MMJ18:MMP18"/>
    <mergeCell ref="MMQ18:MMW18"/>
    <mergeCell ref="MMX18:MND18"/>
    <mergeCell ref="MNE18:MNK18"/>
    <mergeCell ref="MNL18:MNR18"/>
    <mergeCell ref="MIW18:MJC18"/>
    <mergeCell ref="MJD18:MJJ18"/>
    <mergeCell ref="MJK18:MJQ18"/>
    <mergeCell ref="MJR18:MJX18"/>
    <mergeCell ref="MJY18:MKE18"/>
    <mergeCell ref="MKF18:MKL18"/>
    <mergeCell ref="MKM18:MKS18"/>
    <mergeCell ref="MKT18:MKZ18"/>
    <mergeCell ref="MLA18:MLG18"/>
    <mergeCell ref="MGL18:MGR18"/>
    <mergeCell ref="MGS18:MGY18"/>
    <mergeCell ref="MGZ18:MHF18"/>
    <mergeCell ref="MHG18:MHM18"/>
    <mergeCell ref="MHN18:MHT18"/>
    <mergeCell ref="MHU18:MIA18"/>
    <mergeCell ref="MIB18:MIH18"/>
    <mergeCell ref="MII18:MIO18"/>
    <mergeCell ref="MIP18:MIV18"/>
    <mergeCell ref="MXK18:MXQ18"/>
    <mergeCell ref="MXR18:MXX18"/>
    <mergeCell ref="MXY18:MYE18"/>
    <mergeCell ref="MYF18:MYL18"/>
    <mergeCell ref="MYM18:MYS18"/>
    <mergeCell ref="MYT18:MYZ18"/>
    <mergeCell ref="MZA18:MZG18"/>
    <mergeCell ref="MZH18:MZN18"/>
    <mergeCell ref="MZO18:MZU18"/>
    <mergeCell ref="MUZ18:MVF18"/>
    <mergeCell ref="MVG18:MVM18"/>
    <mergeCell ref="MVN18:MVT18"/>
    <mergeCell ref="MVU18:MWA18"/>
    <mergeCell ref="MWB18:MWH18"/>
    <mergeCell ref="MWI18:MWO18"/>
    <mergeCell ref="MWP18:MWV18"/>
    <mergeCell ref="MWW18:MXC18"/>
    <mergeCell ref="MXD18:MXJ18"/>
    <mergeCell ref="MSO18:MSU18"/>
    <mergeCell ref="MSV18:MTB18"/>
    <mergeCell ref="MTC18:MTI18"/>
    <mergeCell ref="MTJ18:MTP18"/>
    <mergeCell ref="MTQ18:MTW18"/>
    <mergeCell ref="MTX18:MUD18"/>
    <mergeCell ref="MUE18:MUK18"/>
    <mergeCell ref="MUL18:MUR18"/>
    <mergeCell ref="MUS18:MUY18"/>
    <mergeCell ref="MQD18:MQJ18"/>
    <mergeCell ref="MQK18:MQQ18"/>
    <mergeCell ref="MQR18:MQX18"/>
    <mergeCell ref="MQY18:MRE18"/>
    <mergeCell ref="MRF18:MRL18"/>
    <mergeCell ref="MRM18:MRS18"/>
    <mergeCell ref="MRT18:MRZ18"/>
    <mergeCell ref="MSA18:MSG18"/>
    <mergeCell ref="MSH18:MSN18"/>
    <mergeCell ref="NHC18:NHI18"/>
    <mergeCell ref="NHJ18:NHP18"/>
    <mergeCell ref="NHQ18:NHW18"/>
    <mergeCell ref="NHX18:NID18"/>
    <mergeCell ref="NIE18:NIK18"/>
    <mergeCell ref="NIL18:NIR18"/>
    <mergeCell ref="NIS18:NIY18"/>
    <mergeCell ref="NIZ18:NJF18"/>
    <mergeCell ref="NJG18:NJM18"/>
    <mergeCell ref="NER18:NEX18"/>
    <mergeCell ref="NEY18:NFE18"/>
    <mergeCell ref="NFF18:NFL18"/>
    <mergeCell ref="NFM18:NFS18"/>
    <mergeCell ref="NFT18:NFZ18"/>
    <mergeCell ref="NGA18:NGG18"/>
    <mergeCell ref="NGH18:NGN18"/>
    <mergeCell ref="NGO18:NGU18"/>
    <mergeCell ref="NGV18:NHB18"/>
    <mergeCell ref="NCG18:NCM18"/>
    <mergeCell ref="NCN18:NCT18"/>
    <mergeCell ref="NCU18:NDA18"/>
    <mergeCell ref="NDB18:NDH18"/>
    <mergeCell ref="NDI18:NDO18"/>
    <mergeCell ref="NDP18:NDV18"/>
    <mergeCell ref="NDW18:NEC18"/>
    <mergeCell ref="NED18:NEJ18"/>
    <mergeCell ref="NEK18:NEQ18"/>
    <mergeCell ref="MZV18:NAB18"/>
    <mergeCell ref="NAC18:NAI18"/>
    <mergeCell ref="NAJ18:NAP18"/>
    <mergeCell ref="NAQ18:NAW18"/>
    <mergeCell ref="NAX18:NBD18"/>
    <mergeCell ref="NBE18:NBK18"/>
    <mergeCell ref="NBL18:NBR18"/>
    <mergeCell ref="NBS18:NBY18"/>
    <mergeCell ref="NBZ18:NCF18"/>
    <mergeCell ref="NQU18:NRA18"/>
    <mergeCell ref="NRB18:NRH18"/>
    <mergeCell ref="NRI18:NRO18"/>
    <mergeCell ref="NRP18:NRV18"/>
    <mergeCell ref="NRW18:NSC18"/>
    <mergeCell ref="NSD18:NSJ18"/>
    <mergeCell ref="NSK18:NSQ18"/>
    <mergeCell ref="NSR18:NSX18"/>
    <mergeCell ref="NSY18:NTE18"/>
    <mergeCell ref="NOJ18:NOP18"/>
    <mergeCell ref="NOQ18:NOW18"/>
    <mergeCell ref="NOX18:NPD18"/>
    <mergeCell ref="NPE18:NPK18"/>
    <mergeCell ref="NPL18:NPR18"/>
    <mergeCell ref="NPS18:NPY18"/>
    <mergeCell ref="NPZ18:NQF18"/>
    <mergeCell ref="NQG18:NQM18"/>
    <mergeCell ref="NQN18:NQT18"/>
    <mergeCell ref="NLY18:NME18"/>
    <mergeCell ref="NMF18:NML18"/>
    <mergeCell ref="NMM18:NMS18"/>
    <mergeCell ref="NMT18:NMZ18"/>
    <mergeCell ref="NNA18:NNG18"/>
    <mergeCell ref="NNH18:NNN18"/>
    <mergeCell ref="NNO18:NNU18"/>
    <mergeCell ref="NNV18:NOB18"/>
    <mergeCell ref="NOC18:NOI18"/>
    <mergeCell ref="NJN18:NJT18"/>
    <mergeCell ref="NJU18:NKA18"/>
    <mergeCell ref="NKB18:NKH18"/>
    <mergeCell ref="NKI18:NKO18"/>
    <mergeCell ref="NKP18:NKV18"/>
    <mergeCell ref="NKW18:NLC18"/>
    <mergeCell ref="NLD18:NLJ18"/>
    <mergeCell ref="NLK18:NLQ18"/>
    <mergeCell ref="NLR18:NLX18"/>
    <mergeCell ref="OAM18:OAS18"/>
    <mergeCell ref="OAT18:OAZ18"/>
    <mergeCell ref="OBA18:OBG18"/>
    <mergeCell ref="OBH18:OBN18"/>
    <mergeCell ref="OBO18:OBU18"/>
    <mergeCell ref="OBV18:OCB18"/>
    <mergeCell ref="OCC18:OCI18"/>
    <mergeCell ref="OCJ18:OCP18"/>
    <mergeCell ref="OCQ18:OCW18"/>
    <mergeCell ref="NYB18:NYH18"/>
    <mergeCell ref="NYI18:NYO18"/>
    <mergeCell ref="NYP18:NYV18"/>
    <mergeCell ref="NYW18:NZC18"/>
    <mergeCell ref="NZD18:NZJ18"/>
    <mergeCell ref="NZK18:NZQ18"/>
    <mergeCell ref="NZR18:NZX18"/>
    <mergeCell ref="NZY18:OAE18"/>
    <mergeCell ref="OAF18:OAL18"/>
    <mergeCell ref="NVQ18:NVW18"/>
    <mergeCell ref="NVX18:NWD18"/>
    <mergeCell ref="NWE18:NWK18"/>
    <mergeCell ref="NWL18:NWR18"/>
    <mergeCell ref="NWS18:NWY18"/>
    <mergeCell ref="NWZ18:NXF18"/>
    <mergeCell ref="NXG18:NXM18"/>
    <mergeCell ref="NXN18:NXT18"/>
    <mergeCell ref="NXU18:NYA18"/>
    <mergeCell ref="NTF18:NTL18"/>
    <mergeCell ref="NTM18:NTS18"/>
    <mergeCell ref="NTT18:NTZ18"/>
    <mergeCell ref="NUA18:NUG18"/>
    <mergeCell ref="NUH18:NUN18"/>
    <mergeCell ref="NUO18:NUU18"/>
    <mergeCell ref="NUV18:NVB18"/>
    <mergeCell ref="NVC18:NVI18"/>
    <mergeCell ref="NVJ18:NVP18"/>
    <mergeCell ref="OKE18:OKK18"/>
    <mergeCell ref="OKL18:OKR18"/>
    <mergeCell ref="OKS18:OKY18"/>
    <mergeCell ref="OKZ18:OLF18"/>
    <mergeCell ref="OLG18:OLM18"/>
    <mergeCell ref="OLN18:OLT18"/>
    <mergeCell ref="OLU18:OMA18"/>
    <mergeCell ref="OMB18:OMH18"/>
    <mergeCell ref="OMI18:OMO18"/>
    <mergeCell ref="OHT18:OHZ18"/>
    <mergeCell ref="OIA18:OIG18"/>
    <mergeCell ref="OIH18:OIN18"/>
    <mergeCell ref="OIO18:OIU18"/>
    <mergeCell ref="OIV18:OJB18"/>
    <mergeCell ref="OJC18:OJI18"/>
    <mergeCell ref="OJJ18:OJP18"/>
    <mergeCell ref="OJQ18:OJW18"/>
    <mergeCell ref="OJX18:OKD18"/>
    <mergeCell ref="OFI18:OFO18"/>
    <mergeCell ref="OFP18:OFV18"/>
    <mergeCell ref="OFW18:OGC18"/>
    <mergeCell ref="OGD18:OGJ18"/>
    <mergeCell ref="OGK18:OGQ18"/>
    <mergeCell ref="OGR18:OGX18"/>
    <mergeCell ref="OGY18:OHE18"/>
    <mergeCell ref="OHF18:OHL18"/>
    <mergeCell ref="OHM18:OHS18"/>
    <mergeCell ref="OCX18:ODD18"/>
    <mergeCell ref="ODE18:ODK18"/>
    <mergeCell ref="ODL18:ODR18"/>
    <mergeCell ref="ODS18:ODY18"/>
    <mergeCell ref="ODZ18:OEF18"/>
    <mergeCell ref="OEG18:OEM18"/>
    <mergeCell ref="OEN18:OET18"/>
    <mergeCell ref="OEU18:OFA18"/>
    <mergeCell ref="OFB18:OFH18"/>
    <mergeCell ref="OTW18:OUC18"/>
    <mergeCell ref="OUD18:OUJ18"/>
    <mergeCell ref="OUK18:OUQ18"/>
    <mergeCell ref="OUR18:OUX18"/>
    <mergeCell ref="OUY18:OVE18"/>
    <mergeCell ref="OVF18:OVL18"/>
    <mergeCell ref="OVM18:OVS18"/>
    <mergeCell ref="OVT18:OVZ18"/>
    <mergeCell ref="OWA18:OWG18"/>
    <mergeCell ref="ORL18:ORR18"/>
    <mergeCell ref="ORS18:ORY18"/>
    <mergeCell ref="ORZ18:OSF18"/>
    <mergeCell ref="OSG18:OSM18"/>
    <mergeCell ref="OSN18:OST18"/>
    <mergeCell ref="OSU18:OTA18"/>
    <mergeCell ref="OTB18:OTH18"/>
    <mergeCell ref="OTI18:OTO18"/>
    <mergeCell ref="OTP18:OTV18"/>
    <mergeCell ref="OPA18:OPG18"/>
    <mergeCell ref="OPH18:OPN18"/>
    <mergeCell ref="OPO18:OPU18"/>
    <mergeCell ref="OPV18:OQB18"/>
    <mergeCell ref="OQC18:OQI18"/>
    <mergeCell ref="OQJ18:OQP18"/>
    <mergeCell ref="OQQ18:OQW18"/>
    <mergeCell ref="OQX18:ORD18"/>
    <mergeCell ref="ORE18:ORK18"/>
    <mergeCell ref="OMP18:OMV18"/>
    <mergeCell ref="OMW18:ONC18"/>
    <mergeCell ref="OND18:ONJ18"/>
    <mergeCell ref="ONK18:ONQ18"/>
    <mergeCell ref="ONR18:ONX18"/>
    <mergeCell ref="ONY18:OOE18"/>
    <mergeCell ref="OOF18:OOL18"/>
    <mergeCell ref="OOM18:OOS18"/>
    <mergeCell ref="OOT18:OOZ18"/>
    <mergeCell ref="PDO18:PDU18"/>
    <mergeCell ref="PDV18:PEB18"/>
    <mergeCell ref="PEC18:PEI18"/>
    <mergeCell ref="PEJ18:PEP18"/>
    <mergeCell ref="PEQ18:PEW18"/>
    <mergeCell ref="PEX18:PFD18"/>
    <mergeCell ref="PFE18:PFK18"/>
    <mergeCell ref="PFL18:PFR18"/>
    <mergeCell ref="PFS18:PFY18"/>
    <mergeCell ref="PBD18:PBJ18"/>
    <mergeCell ref="PBK18:PBQ18"/>
    <mergeCell ref="PBR18:PBX18"/>
    <mergeCell ref="PBY18:PCE18"/>
    <mergeCell ref="PCF18:PCL18"/>
    <mergeCell ref="PCM18:PCS18"/>
    <mergeCell ref="PCT18:PCZ18"/>
    <mergeCell ref="PDA18:PDG18"/>
    <mergeCell ref="PDH18:PDN18"/>
    <mergeCell ref="OYS18:OYY18"/>
    <mergeCell ref="OYZ18:OZF18"/>
    <mergeCell ref="OZG18:OZM18"/>
    <mergeCell ref="OZN18:OZT18"/>
    <mergeCell ref="OZU18:PAA18"/>
    <mergeCell ref="PAB18:PAH18"/>
    <mergeCell ref="PAI18:PAO18"/>
    <mergeCell ref="PAP18:PAV18"/>
    <mergeCell ref="PAW18:PBC18"/>
    <mergeCell ref="OWH18:OWN18"/>
    <mergeCell ref="OWO18:OWU18"/>
    <mergeCell ref="OWV18:OXB18"/>
    <mergeCell ref="OXC18:OXI18"/>
    <mergeCell ref="OXJ18:OXP18"/>
    <mergeCell ref="OXQ18:OXW18"/>
    <mergeCell ref="OXX18:OYD18"/>
    <mergeCell ref="OYE18:OYK18"/>
    <mergeCell ref="OYL18:OYR18"/>
    <mergeCell ref="PNG18:PNM18"/>
    <mergeCell ref="PNN18:PNT18"/>
    <mergeCell ref="PNU18:POA18"/>
    <mergeCell ref="POB18:POH18"/>
    <mergeCell ref="POI18:POO18"/>
    <mergeCell ref="POP18:POV18"/>
    <mergeCell ref="POW18:PPC18"/>
    <mergeCell ref="PPD18:PPJ18"/>
    <mergeCell ref="PPK18:PPQ18"/>
    <mergeCell ref="PKV18:PLB18"/>
    <mergeCell ref="PLC18:PLI18"/>
    <mergeCell ref="PLJ18:PLP18"/>
    <mergeCell ref="PLQ18:PLW18"/>
    <mergeCell ref="PLX18:PMD18"/>
    <mergeCell ref="PME18:PMK18"/>
    <mergeCell ref="PML18:PMR18"/>
    <mergeCell ref="PMS18:PMY18"/>
    <mergeCell ref="PMZ18:PNF18"/>
    <mergeCell ref="PIK18:PIQ18"/>
    <mergeCell ref="PIR18:PIX18"/>
    <mergeCell ref="PIY18:PJE18"/>
    <mergeCell ref="PJF18:PJL18"/>
    <mergeCell ref="PJM18:PJS18"/>
    <mergeCell ref="PJT18:PJZ18"/>
    <mergeCell ref="PKA18:PKG18"/>
    <mergeCell ref="PKH18:PKN18"/>
    <mergeCell ref="PKO18:PKU18"/>
    <mergeCell ref="PFZ18:PGF18"/>
    <mergeCell ref="PGG18:PGM18"/>
    <mergeCell ref="PGN18:PGT18"/>
    <mergeCell ref="PGU18:PHA18"/>
    <mergeCell ref="PHB18:PHH18"/>
    <mergeCell ref="PHI18:PHO18"/>
    <mergeCell ref="PHP18:PHV18"/>
    <mergeCell ref="PHW18:PIC18"/>
    <mergeCell ref="PID18:PIJ18"/>
    <mergeCell ref="PWY18:PXE18"/>
    <mergeCell ref="PXF18:PXL18"/>
    <mergeCell ref="PXM18:PXS18"/>
    <mergeCell ref="PXT18:PXZ18"/>
    <mergeCell ref="PYA18:PYG18"/>
    <mergeCell ref="PYH18:PYN18"/>
    <mergeCell ref="PYO18:PYU18"/>
    <mergeCell ref="PYV18:PZB18"/>
    <mergeCell ref="PZC18:PZI18"/>
    <mergeCell ref="PUN18:PUT18"/>
    <mergeCell ref="PUU18:PVA18"/>
    <mergeCell ref="PVB18:PVH18"/>
    <mergeCell ref="PVI18:PVO18"/>
    <mergeCell ref="PVP18:PVV18"/>
    <mergeCell ref="PVW18:PWC18"/>
    <mergeCell ref="PWD18:PWJ18"/>
    <mergeCell ref="PWK18:PWQ18"/>
    <mergeCell ref="PWR18:PWX18"/>
    <mergeCell ref="PSC18:PSI18"/>
    <mergeCell ref="PSJ18:PSP18"/>
    <mergeCell ref="PSQ18:PSW18"/>
    <mergeCell ref="PSX18:PTD18"/>
    <mergeCell ref="PTE18:PTK18"/>
    <mergeCell ref="PTL18:PTR18"/>
    <mergeCell ref="PTS18:PTY18"/>
    <mergeCell ref="PTZ18:PUF18"/>
    <mergeCell ref="PUG18:PUM18"/>
    <mergeCell ref="PPR18:PPX18"/>
    <mergeCell ref="PPY18:PQE18"/>
    <mergeCell ref="PQF18:PQL18"/>
    <mergeCell ref="PQM18:PQS18"/>
    <mergeCell ref="PQT18:PQZ18"/>
    <mergeCell ref="PRA18:PRG18"/>
    <mergeCell ref="PRH18:PRN18"/>
    <mergeCell ref="PRO18:PRU18"/>
    <mergeCell ref="PRV18:PSB18"/>
    <mergeCell ref="QGQ18:QGW18"/>
    <mergeCell ref="QGX18:QHD18"/>
    <mergeCell ref="QHE18:QHK18"/>
    <mergeCell ref="QHL18:QHR18"/>
    <mergeCell ref="QHS18:QHY18"/>
    <mergeCell ref="QHZ18:QIF18"/>
    <mergeCell ref="QIG18:QIM18"/>
    <mergeCell ref="QIN18:QIT18"/>
    <mergeCell ref="QIU18:QJA18"/>
    <mergeCell ref="QEF18:QEL18"/>
    <mergeCell ref="QEM18:QES18"/>
    <mergeCell ref="QET18:QEZ18"/>
    <mergeCell ref="QFA18:QFG18"/>
    <mergeCell ref="QFH18:QFN18"/>
    <mergeCell ref="QFO18:QFU18"/>
    <mergeCell ref="QFV18:QGB18"/>
    <mergeCell ref="QGC18:QGI18"/>
    <mergeCell ref="QGJ18:QGP18"/>
    <mergeCell ref="QBU18:QCA18"/>
    <mergeCell ref="QCB18:QCH18"/>
    <mergeCell ref="QCI18:QCO18"/>
    <mergeCell ref="QCP18:QCV18"/>
    <mergeCell ref="QCW18:QDC18"/>
    <mergeCell ref="QDD18:QDJ18"/>
    <mergeCell ref="QDK18:QDQ18"/>
    <mergeCell ref="QDR18:QDX18"/>
    <mergeCell ref="QDY18:QEE18"/>
    <mergeCell ref="PZJ18:PZP18"/>
    <mergeCell ref="PZQ18:PZW18"/>
    <mergeCell ref="PZX18:QAD18"/>
    <mergeCell ref="QAE18:QAK18"/>
    <mergeCell ref="QAL18:QAR18"/>
    <mergeCell ref="QAS18:QAY18"/>
    <mergeCell ref="QAZ18:QBF18"/>
    <mergeCell ref="QBG18:QBM18"/>
    <mergeCell ref="QBN18:QBT18"/>
    <mergeCell ref="QQI18:QQO18"/>
    <mergeCell ref="QQP18:QQV18"/>
    <mergeCell ref="QQW18:QRC18"/>
    <mergeCell ref="QRD18:QRJ18"/>
    <mergeCell ref="QRK18:QRQ18"/>
    <mergeCell ref="QRR18:QRX18"/>
    <mergeCell ref="QRY18:QSE18"/>
    <mergeCell ref="QSF18:QSL18"/>
    <mergeCell ref="QSM18:QSS18"/>
    <mergeCell ref="QNX18:QOD18"/>
    <mergeCell ref="QOE18:QOK18"/>
    <mergeCell ref="QOL18:QOR18"/>
    <mergeCell ref="QOS18:QOY18"/>
    <mergeCell ref="QOZ18:QPF18"/>
    <mergeCell ref="QPG18:QPM18"/>
    <mergeCell ref="QPN18:QPT18"/>
    <mergeCell ref="QPU18:QQA18"/>
    <mergeCell ref="QQB18:QQH18"/>
    <mergeCell ref="QLM18:QLS18"/>
    <mergeCell ref="QLT18:QLZ18"/>
    <mergeCell ref="QMA18:QMG18"/>
    <mergeCell ref="QMH18:QMN18"/>
    <mergeCell ref="QMO18:QMU18"/>
    <mergeCell ref="QMV18:QNB18"/>
    <mergeCell ref="QNC18:QNI18"/>
    <mergeCell ref="QNJ18:QNP18"/>
    <mergeCell ref="QNQ18:QNW18"/>
    <mergeCell ref="QJB18:QJH18"/>
    <mergeCell ref="QJI18:QJO18"/>
    <mergeCell ref="QJP18:QJV18"/>
    <mergeCell ref="QJW18:QKC18"/>
    <mergeCell ref="QKD18:QKJ18"/>
    <mergeCell ref="QKK18:QKQ18"/>
    <mergeCell ref="QKR18:QKX18"/>
    <mergeCell ref="QKY18:QLE18"/>
    <mergeCell ref="QLF18:QLL18"/>
    <mergeCell ref="RAA18:RAG18"/>
    <mergeCell ref="RAH18:RAN18"/>
    <mergeCell ref="RAO18:RAU18"/>
    <mergeCell ref="RAV18:RBB18"/>
    <mergeCell ref="RBC18:RBI18"/>
    <mergeCell ref="RBJ18:RBP18"/>
    <mergeCell ref="RBQ18:RBW18"/>
    <mergeCell ref="RBX18:RCD18"/>
    <mergeCell ref="RCE18:RCK18"/>
    <mergeCell ref="QXP18:QXV18"/>
    <mergeCell ref="QXW18:QYC18"/>
    <mergeCell ref="QYD18:QYJ18"/>
    <mergeCell ref="QYK18:QYQ18"/>
    <mergeCell ref="QYR18:QYX18"/>
    <mergeCell ref="QYY18:QZE18"/>
    <mergeCell ref="QZF18:QZL18"/>
    <mergeCell ref="QZM18:QZS18"/>
    <mergeCell ref="QZT18:QZZ18"/>
    <mergeCell ref="QVE18:QVK18"/>
    <mergeCell ref="QVL18:QVR18"/>
    <mergeCell ref="QVS18:QVY18"/>
    <mergeCell ref="QVZ18:QWF18"/>
    <mergeCell ref="QWG18:QWM18"/>
    <mergeCell ref="QWN18:QWT18"/>
    <mergeCell ref="QWU18:QXA18"/>
    <mergeCell ref="QXB18:QXH18"/>
    <mergeCell ref="QXI18:QXO18"/>
    <mergeCell ref="QST18:QSZ18"/>
    <mergeCell ref="QTA18:QTG18"/>
    <mergeCell ref="QTH18:QTN18"/>
    <mergeCell ref="QTO18:QTU18"/>
    <mergeCell ref="QTV18:QUB18"/>
    <mergeCell ref="QUC18:QUI18"/>
    <mergeCell ref="QUJ18:QUP18"/>
    <mergeCell ref="QUQ18:QUW18"/>
    <mergeCell ref="QUX18:QVD18"/>
    <mergeCell ref="RJS18:RJY18"/>
    <mergeCell ref="RJZ18:RKF18"/>
    <mergeCell ref="RKG18:RKM18"/>
    <mergeCell ref="RKN18:RKT18"/>
    <mergeCell ref="RKU18:RLA18"/>
    <mergeCell ref="RLB18:RLH18"/>
    <mergeCell ref="RLI18:RLO18"/>
    <mergeCell ref="RLP18:RLV18"/>
    <mergeCell ref="RLW18:RMC18"/>
    <mergeCell ref="RHH18:RHN18"/>
    <mergeCell ref="RHO18:RHU18"/>
    <mergeCell ref="RHV18:RIB18"/>
    <mergeCell ref="RIC18:RII18"/>
    <mergeCell ref="RIJ18:RIP18"/>
    <mergeCell ref="RIQ18:RIW18"/>
    <mergeCell ref="RIX18:RJD18"/>
    <mergeCell ref="RJE18:RJK18"/>
    <mergeCell ref="RJL18:RJR18"/>
    <mergeCell ref="REW18:RFC18"/>
    <mergeCell ref="RFD18:RFJ18"/>
    <mergeCell ref="RFK18:RFQ18"/>
    <mergeCell ref="RFR18:RFX18"/>
    <mergeCell ref="RFY18:RGE18"/>
    <mergeCell ref="RGF18:RGL18"/>
    <mergeCell ref="RGM18:RGS18"/>
    <mergeCell ref="RGT18:RGZ18"/>
    <mergeCell ref="RHA18:RHG18"/>
    <mergeCell ref="RCL18:RCR18"/>
    <mergeCell ref="RCS18:RCY18"/>
    <mergeCell ref="RCZ18:RDF18"/>
    <mergeCell ref="RDG18:RDM18"/>
    <mergeCell ref="RDN18:RDT18"/>
    <mergeCell ref="RDU18:REA18"/>
    <mergeCell ref="REB18:REH18"/>
    <mergeCell ref="REI18:REO18"/>
    <mergeCell ref="REP18:REV18"/>
    <mergeCell ref="RTK18:RTQ18"/>
    <mergeCell ref="RTR18:RTX18"/>
    <mergeCell ref="RTY18:RUE18"/>
    <mergeCell ref="RUF18:RUL18"/>
    <mergeCell ref="RUM18:RUS18"/>
    <mergeCell ref="RUT18:RUZ18"/>
    <mergeCell ref="RVA18:RVG18"/>
    <mergeCell ref="RVH18:RVN18"/>
    <mergeCell ref="RVO18:RVU18"/>
    <mergeCell ref="RQZ18:RRF18"/>
    <mergeCell ref="RRG18:RRM18"/>
    <mergeCell ref="RRN18:RRT18"/>
    <mergeCell ref="RRU18:RSA18"/>
    <mergeCell ref="RSB18:RSH18"/>
    <mergeCell ref="RSI18:RSO18"/>
    <mergeCell ref="RSP18:RSV18"/>
    <mergeCell ref="RSW18:RTC18"/>
    <mergeCell ref="RTD18:RTJ18"/>
    <mergeCell ref="ROO18:ROU18"/>
    <mergeCell ref="ROV18:RPB18"/>
    <mergeCell ref="RPC18:RPI18"/>
    <mergeCell ref="RPJ18:RPP18"/>
    <mergeCell ref="RPQ18:RPW18"/>
    <mergeCell ref="RPX18:RQD18"/>
    <mergeCell ref="RQE18:RQK18"/>
    <mergeCell ref="RQL18:RQR18"/>
    <mergeCell ref="RQS18:RQY18"/>
    <mergeCell ref="RMD18:RMJ18"/>
    <mergeCell ref="RMK18:RMQ18"/>
    <mergeCell ref="RMR18:RMX18"/>
    <mergeCell ref="RMY18:RNE18"/>
    <mergeCell ref="RNF18:RNL18"/>
    <mergeCell ref="RNM18:RNS18"/>
    <mergeCell ref="RNT18:RNZ18"/>
    <mergeCell ref="ROA18:ROG18"/>
    <mergeCell ref="ROH18:RON18"/>
    <mergeCell ref="SDC18:SDI18"/>
    <mergeCell ref="SDJ18:SDP18"/>
    <mergeCell ref="SDQ18:SDW18"/>
    <mergeCell ref="SDX18:SED18"/>
    <mergeCell ref="SEE18:SEK18"/>
    <mergeCell ref="SEL18:SER18"/>
    <mergeCell ref="SES18:SEY18"/>
    <mergeCell ref="SEZ18:SFF18"/>
    <mergeCell ref="SFG18:SFM18"/>
    <mergeCell ref="SAR18:SAX18"/>
    <mergeCell ref="SAY18:SBE18"/>
    <mergeCell ref="SBF18:SBL18"/>
    <mergeCell ref="SBM18:SBS18"/>
    <mergeCell ref="SBT18:SBZ18"/>
    <mergeCell ref="SCA18:SCG18"/>
    <mergeCell ref="SCH18:SCN18"/>
    <mergeCell ref="SCO18:SCU18"/>
    <mergeCell ref="SCV18:SDB18"/>
    <mergeCell ref="RYG18:RYM18"/>
    <mergeCell ref="RYN18:RYT18"/>
    <mergeCell ref="RYU18:RZA18"/>
    <mergeCell ref="RZB18:RZH18"/>
    <mergeCell ref="RZI18:RZO18"/>
    <mergeCell ref="RZP18:RZV18"/>
    <mergeCell ref="RZW18:SAC18"/>
    <mergeCell ref="SAD18:SAJ18"/>
    <mergeCell ref="SAK18:SAQ18"/>
    <mergeCell ref="RVV18:RWB18"/>
    <mergeCell ref="RWC18:RWI18"/>
    <mergeCell ref="RWJ18:RWP18"/>
    <mergeCell ref="RWQ18:RWW18"/>
    <mergeCell ref="RWX18:RXD18"/>
    <mergeCell ref="RXE18:RXK18"/>
    <mergeCell ref="RXL18:RXR18"/>
    <mergeCell ref="RXS18:RXY18"/>
    <mergeCell ref="RXZ18:RYF18"/>
    <mergeCell ref="SMU18:SNA18"/>
    <mergeCell ref="SNB18:SNH18"/>
    <mergeCell ref="SNI18:SNO18"/>
    <mergeCell ref="SNP18:SNV18"/>
    <mergeCell ref="SNW18:SOC18"/>
    <mergeCell ref="SOD18:SOJ18"/>
    <mergeCell ref="SOK18:SOQ18"/>
    <mergeCell ref="SOR18:SOX18"/>
    <mergeCell ref="SOY18:SPE18"/>
    <mergeCell ref="SKJ18:SKP18"/>
    <mergeCell ref="SKQ18:SKW18"/>
    <mergeCell ref="SKX18:SLD18"/>
    <mergeCell ref="SLE18:SLK18"/>
    <mergeCell ref="SLL18:SLR18"/>
    <mergeCell ref="SLS18:SLY18"/>
    <mergeCell ref="SLZ18:SMF18"/>
    <mergeCell ref="SMG18:SMM18"/>
    <mergeCell ref="SMN18:SMT18"/>
    <mergeCell ref="SHY18:SIE18"/>
    <mergeCell ref="SIF18:SIL18"/>
    <mergeCell ref="SIM18:SIS18"/>
    <mergeCell ref="SIT18:SIZ18"/>
    <mergeCell ref="SJA18:SJG18"/>
    <mergeCell ref="SJH18:SJN18"/>
    <mergeCell ref="SJO18:SJU18"/>
    <mergeCell ref="SJV18:SKB18"/>
    <mergeCell ref="SKC18:SKI18"/>
    <mergeCell ref="SFN18:SFT18"/>
    <mergeCell ref="SFU18:SGA18"/>
    <mergeCell ref="SGB18:SGH18"/>
    <mergeCell ref="SGI18:SGO18"/>
    <mergeCell ref="SGP18:SGV18"/>
    <mergeCell ref="SGW18:SHC18"/>
    <mergeCell ref="SHD18:SHJ18"/>
    <mergeCell ref="SHK18:SHQ18"/>
    <mergeCell ref="SHR18:SHX18"/>
    <mergeCell ref="SWM18:SWS18"/>
    <mergeCell ref="SWT18:SWZ18"/>
    <mergeCell ref="SXA18:SXG18"/>
    <mergeCell ref="SXH18:SXN18"/>
    <mergeCell ref="SXO18:SXU18"/>
    <mergeCell ref="SXV18:SYB18"/>
    <mergeCell ref="SYC18:SYI18"/>
    <mergeCell ref="SYJ18:SYP18"/>
    <mergeCell ref="SYQ18:SYW18"/>
    <mergeCell ref="SUB18:SUH18"/>
    <mergeCell ref="SUI18:SUO18"/>
    <mergeCell ref="SUP18:SUV18"/>
    <mergeCell ref="SUW18:SVC18"/>
    <mergeCell ref="SVD18:SVJ18"/>
    <mergeCell ref="SVK18:SVQ18"/>
    <mergeCell ref="SVR18:SVX18"/>
    <mergeCell ref="SVY18:SWE18"/>
    <mergeCell ref="SWF18:SWL18"/>
    <mergeCell ref="SRQ18:SRW18"/>
    <mergeCell ref="SRX18:SSD18"/>
    <mergeCell ref="SSE18:SSK18"/>
    <mergeCell ref="SSL18:SSR18"/>
    <mergeCell ref="SSS18:SSY18"/>
    <mergeCell ref="SSZ18:STF18"/>
    <mergeCell ref="STG18:STM18"/>
    <mergeCell ref="STN18:STT18"/>
    <mergeCell ref="STU18:SUA18"/>
    <mergeCell ref="SPF18:SPL18"/>
    <mergeCell ref="SPM18:SPS18"/>
    <mergeCell ref="SPT18:SPZ18"/>
    <mergeCell ref="SQA18:SQG18"/>
    <mergeCell ref="SQH18:SQN18"/>
    <mergeCell ref="SQO18:SQU18"/>
    <mergeCell ref="SQV18:SRB18"/>
    <mergeCell ref="SRC18:SRI18"/>
    <mergeCell ref="SRJ18:SRP18"/>
    <mergeCell ref="TGE18:TGK18"/>
    <mergeCell ref="TGL18:TGR18"/>
    <mergeCell ref="TGS18:TGY18"/>
    <mergeCell ref="TGZ18:THF18"/>
    <mergeCell ref="THG18:THM18"/>
    <mergeCell ref="THN18:THT18"/>
    <mergeCell ref="THU18:TIA18"/>
    <mergeCell ref="TIB18:TIH18"/>
    <mergeCell ref="TII18:TIO18"/>
    <mergeCell ref="TDT18:TDZ18"/>
    <mergeCell ref="TEA18:TEG18"/>
    <mergeCell ref="TEH18:TEN18"/>
    <mergeCell ref="TEO18:TEU18"/>
    <mergeCell ref="TEV18:TFB18"/>
    <mergeCell ref="TFC18:TFI18"/>
    <mergeCell ref="TFJ18:TFP18"/>
    <mergeCell ref="TFQ18:TFW18"/>
    <mergeCell ref="TFX18:TGD18"/>
    <mergeCell ref="TBI18:TBO18"/>
    <mergeCell ref="TBP18:TBV18"/>
    <mergeCell ref="TBW18:TCC18"/>
    <mergeCell ref="TCD18:TCJ18"/>
    <mergeCell ref="TCK18:TCQ18"/>
    <mergeCell ref="TCR18:TCX18"/>
    <mergeCell ref="TCY18:TDE18"/>
    <mergeCell ref="TDF18:TDL18"/>
    <mergeCell ref="TDM18:TDS18"/>
    <mergeCell ref="SYX18:SZD18"/>
    <mergeCell ref="SZE18:SZK18"/>
    <mergeCell ref="SZL18:SZR18"/>
    <mergeCell ref="SZS18:SZY18"/>
    <mergeCell ref="SZZ18:TAF18"/>
    <mergeCell ref="TAG18:TAM18"/>
    <mergeCell ref="TAN18:TAT18"/>
    <mergeCell ref="TAU18:TBA18"/>
    <mergeCell ref="TBB18:TBH18"/>
    <mergeCell ref="TPW18:TQC18"/>
    <mergeCell ref="TQD18:TQJ18"/>
    <mergeCell ref="TQK18:TQQ18"/>
    <mergeCell ref="TQR18:TQX18"/>
    <mergeCell ref="TQY18:TRE18"/>
    <mergeCell ref="TRF18:TRL18"/>
    <mergeCell ref="TRM18:TRS18"/>
    <mergeCell ref="TRT18:TRZ18"/>
    <mergeCell ref="TSA18:TSG18"/>
    <mergeCell ref="TNL18:TNR18"/>
    <mergeCell ref="TNS18:TNY18"/>
    <mergeCell ref="TNZ18:TOF18"/>
    <mergeCell ref="TOG18:TOM18"/>
    <mergeCell ref="TON18:TOT18"/>
    <mergeCell ref="TOU18:TPA18"/>
    <mergeCell ref="TPB18:TPH18"/>
    <mergeCell ref="TPI18:TPO18"/>
    <mergeCell ref="TPP18:TPV18"/>
    <mergeCell ref="TLA18:TLG18"/>
    <mergeCell ref="TLH18:TLN18"/>
    <mergeCell ref="TLO18:TLU18"/>
    <mergeCell ref="TLV18:TMB18"/>
    <mergeCell ref="TMC18:TMI18"/>
    <mergeCell ref="TMJ18:TMP18"/>
    <mergeCell ref="TMQ18:TMW18"/>
    <mergeCell ref="TMX18:TND18"/>
    <mergeCell ref="TNE18:TNK18"/>
    <mergeCell ref="TIP18:TIV18"/>
    <mergeCell ref="TIW18:TJC18"/>
    <mergeCell ref="TJD18:TJJ18"/>
    <mergeCell ref="TJK18:TJQ18"/>
    <mergeCell ref="TJR18:TJX18"/>
    <mergeCell ref="TJY18:TKE18"/>
    <mergeCell ref="TKF18:TKL18"/>
    <mergeCell ref="TKM18:TKS18"/>
    <mergeCell ref="TKT18:TKZ18"/>
    <mergeCell ref="TZO18:TZU18"/>
    <mergeCell ref="TZV18:UAB18"/>
    <mergeCell ref="UAC18:UAI18"/>
    <mergeCell ref="UAJ18:UAP18"/>
    <mergeCell ref="UAQ18:UAW18"/>
    <mergeCell ref="UAX18:UBD18"/>
    <mergeCell ref="UBE18:UBK18"/>
    <mergeCell ref="UBL18:UBR18"/>
    <mergeCell ref="UBS18:UBY18"/>
    <mergeCell ref="TXD18:TXJ18"/>
    <mergeCell ref="TXK18:TXQ18"/>
    <mergeCell ref="TXR18:TXX18"/>
    <mergeCell ref="TXY18:TYE18"/>
    <mergeCell ref="TYF18:TYL18"/>
    <mergeCell ref="TYM18:TYS18"/>
    <mergeCell ref="TYT18:TYZ18"/>
    <mergeCell ref="TZA18:TZG18"/>
    <mergeCell ref="TZH18:TZN18"/>
    <mergeCell ref="TUS18:TUY18"/>
    <mergeCell ref="TUZ18:TVF18"/>
    <mergeCell ref="TVG18:TVM18"/>
    <mergeCell ref="TVN18:TVT18"/>
    <mergeCell ref="TVU18:TWA18"/>
    <mergeCell ref="TWB18:TWH18"/>
    <mergeCell ref="TWI18:TWO18"/>
    <mergeCell ref="TWP18:TWV18"/>
    <mergeCell ref="TWW18:TXC18"/>
    <mergeCell ref="TSH18:TSN18"/>
    <mergeCell ref="TSO18:TSU18"/>
    <mergeCell ref="TSV18:TTB18"/>
    <mergeCell ref="TTC18:TTI18"/>
    <mergeCell ref="TTJ18:TTP18"/>
    <mergeCell ref="TTQ18:TTW18"/>
    <mergeCell ref="TTX18:TUD18"/>
    <mergeCell ref="TUE18:TUK18"/>
    <mergeCell ref="TUL18:TUR18"/>
    <mergeCell ref="UJG18:UJM18"/>
    <mergeCell ref="UJN18:UJT18"/>
    <mergeCell ref="UJU18:UKA18"/>
    <mergeCell ref="UKB18:UKH18"/>
    <mergeCell ref="UKI18:UKO18"/>
    <mergeCell ref="UKP18:UKV18"/>
    <mergeCell ref="UKW18:ULC18"/>
    <mergeCell ref="ULD18:ULJ18"/>
    <mergeCell ref="ULK18:ULQ18"/>
    <mergeCell ref="UGV18:UHB18"/>
    <mergeCell ref="UHC18:UHI18"/>
    <mergeCell ref="UHJ18:UHP18"/>
    <mergeCell ref="UHQ18:UHW18"/>
    <mergeCell ref="UHX18:UID18"/>
    <mergeCell ref="UIE18:UIK18"/>
    <mergeCell ref="UIL18:UIR18"/>
    <mergeCell ref="UIS18:UIY18"/>
    <mergeCell ref="UIZ18:UJF18"/>
    <mergeCell ref="UEK18:UEQ18"/>
    <mergeCell ref="UER18:UEX18"/>
    <mergeCell ref="UEY18:UFE18"/>
    <mergeCell ref="UFF18:UFL18"/>
    <mergeCell ref="UFM18:UFS18"/>
    <mergeCell ref="UFT18:UFZ18"/>
    <mergeCell ref="UGA18:UGG18"/>
    <mergeCell ref="UGH18:UGN18"/>
    <mergeCell ref="UGO18:UGU18"/>
    <mergeCell ref="UBZ18:UCF18"/>
    <mergeCell ref="UCG18:UCM18"/>
    <mergeCell ref="UCN18:UCT18"/>
    <mergeCell ref="UCU18:UDA18"/>
    <mergeCell ref="UDB18:UDH18"/>
    <mergeCell ref="UDI18:UDO18"/>
    <mergeCell ref="UDP18:UDV18"/>
    <mergeCell ref="UDW18:UEC18"/>
    <mergeCell ref="UED18:UEJ18"/>
    <mergeCell ref="USY18:UTE18"/>
    <mergeCell ref="UTF18:UTL18"/>
    <mergeCell ref="UTM18:UTS18"/>
    <mergeCell ref="UTT18:UTZ18"/>
    <mergeCell ref="UUA18:UUG18"/>
    <mergeCell ref="UUH18:UUN18"/>
    <mergeCell ref="UUO18:UUU18"/>
    <mergeCell ref="UUV18:UVB18"/>
    <mergeCell ref="UVC18:UVI18"/>
    <mergeCell ref="UQN18:UQT18"/>
    <mergeCell ref="UQU18:URA18"/>
    <mergeCell ref="URB18:URH18"/>
    <mergeCell ref="URI18:URO18"/>
    <mergeCell ref="URP18:URV18"/>
    <mergeCell ref="URW18:USC18"/>
    <mergeCell ref="USD18:USJ18"/>
    <mergeCell ref="USK18:USQ18"/>
    <mergeCell ref="USR18:USX18"/>
    <mergeCell ref="UOC18:UOI18"/>
    <mergeCell ref="UOJ18:UOP18"/>
    <mergeCell ref="UOQ18:UOW18"/>
    <mergeCell ref="UOX18:UPD18"/>
    <mergeCell ref="UPE18:UPK18"/>
    <mergeCell ref="UPL18:UPR18"/>
    <mergeCell ref="UPS18:UPY18"/>
    <mergeCell ref="UPZ18:UQF18"/>
    <mergeCell ref="UQG18:UQM18"/>
    <mergeCell ref="ULR18:ULX18"/>
    <mergeCell ref="ULY18:UME18"/>
    <mergeCell ref="UMF18:UML18"/>
    <mergeCell ref="UMM18:UMS18"/>
    <mergeCell ref="UMT18:UMZ18"/>
    <mergeCell ref="UNA18:UNG18"/>
    <mergeCell ref="UNH18:UNN18"/>
    <mergeCell ref="UNO18:UNU18"/>
    <mergeCell ref="UNV18:UOB18"/>
    <mergeCell ref="VCQ18:VCW18"/>
    <mergeCell ref="VCX18:VDD18"/>
    <mergeCell ref="VDE18:VDK18"/>
    <mergeCell ref="VDL18:VDR18"/>
    <mergeCell ref="VDS18:VDY18"/>
    <mergeCell ref="VDZ18:VEF18"/>
    <mergeCell ref="VEG18:VEM18"/>
    <mergeCell ref="VEN18:VET18"/>
    <mergeCell ref="VEU18:VFA18"/>
    <mergeCell ref="VAF18:VAL18"/>
    <mergeCell ref="VAM18:VAS18"/>
    <mergeCell ref="VAT18:VAZ18"/>
    <mergeCell ref="VBA18:VBG18"/>
    <mergeCell ref="VBH18:VBN18"/>
    <mergeCell ref="VBO18:VBU18"/>
    <mergeCell ref="VBV18:VCB18"/>
    <mergeCell ref="VCC18:VCI18"/>
    <mergeCell ref="VCJ18:VCP18"/>
    <mergeCell ref="UXU18:UYA18"/>
    <mergeCell ref="UYB18:UYH18"/>
    <mergeCell ref="UYI18:UYO18"/>
    <mergeCell ref="UYP18:UYV18"/>
    <mergeCell ref="UYW18:UZC18"/>
    <mergeCell ref="UZD18:UZJ18"/>
    <mergeCell ref="UZK18:UZQ18"/>
    <mergeCell ref="UZR18:UZX18"/>
    <mergeCell ref="UZY18:VAE18"/>
    <mergeCell ref="UVJ18:UVP18"/>
    <mergeCell ref="UVQ18:UVW18"/>
    <mergeCell ref="UVX18:UWD18"/>
    <mergeCell ref="UWE18:UWK18"/>
    <mergeCell ref="UWL18:UWR18"/>
    <mergeCell ref="UWS18:UWY18"/>
    <mergeCell ref="UWZ18:UXF18"/>
    <mergeCell ref="UXG18:UXM18"/>
    <mergeCell ref="UXN18:UXT18"/>
    <mergeCell ref="VMI18:VMO18"/>
    <mergeCell ref="VMP18:VMV18"/>
    <mergeCell ref="VMW18:VNC18"/>
    <mergeCell ref="VND18:VNJ18"/>
    <mergeCell ref="VNK18:VNQ18"/>
    <mergeCell ref="VNR18:VNX18"/>
    <mergeCell ref="VNY18:VOE18"/>
    <mergeCell ref="VOF18:VOL18"/>
    <mergeCell ref="VOM18:VOS18"/>
    <mergeCell ref="VJX18:VKD18"/>
    <mergeCell ref="VKE18:VKK18"/>
    <mergeCell ref="VKL18:VKR18"/>
    <mergeCell ref="VKS18:VKY18"/>
    <mergeCell ref="VKZ18:VLF18"/>
    <mergeCell ref="VLG18:VLM18"/>
    <mergeCell ref="VLN18:VLT18"/>
    <mergeCell ref="VLU18:VMA18"/>
    <mergeCell ref="VMB18:VMH18"/>
    <mergeCell ref="VHM18:VHS18"/>
    <mergeCell ref="VHT18:VHZ18"/>
    <mergeCell ref="VIA18:VIG18"/>
    <mergeCell ref="VIH18:VIN18"/>
    <mergeCell ref="VIO18:VIU18"/>
    <mergeCell ref="VIV18:VJB18"/>
    <mergeCell ref="VJC18:VJI18"/>
    <mergeCell ref="VJJ18:VJP18"/>
    <mergeCell ref="VJQ18:VJW18"/>
    <mergeCell ref="VFB18:VFH18"/>
    <mergeCell ref="VFI18:VFO18"/>
    <mergeCell ref="VFP18:VFV18"/>
    <mergeCell ref="VFW18:VGC18"/>
    <mergeCell ref="VGD18:VGJ18"/>
    <mergeCell ref="VGK18:VGQ18"/>
    <mergeCell ref="VGR18:VGX18"/>
    <mergeCell ref="VGY18:VHE18"/>
    <mergeCell ref="VHF18:VHL18"/>
    <mergeCell ref="VWA18:VWG18"/>
    <mergeCell ref="VWH18:VWN18"/>
    <mergeCell ref="VWO18:VWU18"/>
    <mergeCell ref="VWV18:VXB18"/>
    <mergeCell ref="VXC18:VXI18"/>
    <mergeCell ref="VXJ18:VXP18"/>
    <mergeCell ref="VXQ18:VXW18"/>
    <mergeCell ref="VXX18:VYD18"/>
    <mergeCell ref="VYE18:VYK18"/>
    <mergeCell ref="VTP18:VTV18"/>
    <mergeCell ref="VTW18:VUC18"/>
    <mergeCell ref="VUD18:VUJ18"/>
    <mergeCell ref="VUK18:VUQ18"/>
    <mergeCell ref="VUR18:VUX18"/>
    <mergeCell ref="VUY18:VVE18"/>
    <mergeCell ref="VVF18:VVL18"/>
    <mergeCell ref="VVM18:VVS18"/>
    <mergeCell ref="VVT18:VVZ18"/>
    <mergeCell ref="VRE18:VRK18"/>
    <mergeCell ref="VRL18:VRR18"/>
    <mergeCell ref="VRS18:VRY18"/>
    <mergeCell ref="VRZ18:VSF18"/>
    <mergeCell ref="VSG18:VSM18"/>
    <mergeCell ref="VSN18:VST18"/>
    <mergeCell ref="VSU18:VTA18"/>
    <mergeCell ref="VTB18:VTH18"/>
    <mergeCell ref="VTI18:VTO18"/>
    <mergeCell ref="VOT18:VOZ18"/>
    <mergeCell ref="VPA18:VPG18"/>
    <mergeCell ref="VPH18:VPN18"/>
    <mergeCell ref="VPO18:VPU18"/>
    <mergeCell ref="VPV18:VQB18"/>
    <mergeCell ref="VQC18:VQI18"/>
    <mergeCell ref="VQJ18:VQP18"/>
    <mergeCell ref="VQQ18:VQW18"/>
    <mergeCell ref="VQX18:VRD18"/>
    <mergeCell ref="WFS18:WFY18"/>
    <mergeCell ref="WFZ18:WGF18"/>
    <mergeCell ref="WGG18:WGM18"/>
    <mergeCell ref="WGN18:WGT18"/>
    <mergeCell ref="WGU18:WHA18"/>
    <mergeCell ref="WHB18:WHH18"/>
    <mergeCell ref="WHI18:WHO18"/>
    <mergeCell ref="WHP18:WHV18"/>
    <mergeCell ref="WHW18:WIC18"/>
    <mergeCell ref="WDH18:WDN18"/>
    <mergeCell ref="WDO18:WDU18"/>
    <mergeCell ref="WDV18:WEB18"/>
    <mergeCell ref="WEC18:WEI18"/>
    <mergeCell ref="WEJ18:WEP18"/>
    <mergeCell ref="WEQ18:WEW18"/>
    <mergeCell ref="WEX18:WFD18"/>
    <mergeCell ref="WFE18:WFK18"/>
    <mergeCell ref="WFL18:WFR18"/>
    <mergeCell ref="WAW18:WBC18"/>
    <mergeCell ref="WBD18:WBJ18"/>
    <mergeCell ref="WBK18:WBQ18"/>
    <mergeCell ref="WBR18:WBX18"/>
    <mergeCell ref="WBY18:WCE18"/>
    <mergeCell ref="WCF18:WCL18"/>
    <mergeCell ref="WCM18:WCS18"/>
    <mergeCell ref="WCT18:WCZ18"/>
    <mergeCell ref="WDA18:WDG18"/>
    <mergeCell ref="VYL18:VYR18"/>
    <mergeCell ref="VYS18:VYY18"/>
    <mergeCell ref="VYZ18:VZF18"/>
    <mergeCell ref="VZG18:VZM18"/>
    <mergeCell ref="VZN18:VZT18"/>
    <mergeCell ref="VZU18:WAA18"/>
    <mergeCell ref="WAB18:WAH18"/>
    <mergeCell ref="WAI18:WAO18"/>
    <mergeCell ref="WAP18:WAV18"/>
    <mergeCell ref="WSX18:WTD18"/>
    <mergeCell ref="WTE18:WTK18"/>
    <mergeCell ref="WTL18:WTR18"/>
    <mergeCell ref="WTS18:WTY18"/>
    <mergeCell ref="WTZ18:WUF18"/>
    <mergeCell ref="WPK18:WPQ18"/>
    <mergeCell ref="WPR18:WPX18"/>
    <mergeCell ref="WPY18:WQE18"/>
    <mergeCell ref="WQF18:WQL18"/>
    <mergeCell ref="WQM18:WQS18"/>
    <mergeCell ref="WQT18:WQZ18"/>
    <mergeCell ref="WRA18:WRG18"/>
    <mergeCell ref="WRH18:WRN18"/>
    <mergeCell ref="WRO18:WRU18"/>
    <mergeCell ref="WMZ18:WNF18"/>
    <mergeCell ref="WNG18:WNM18"/>
    <mergeCell ref="WNN18:WNT18"/>
    <mergeCell ref="WNU18:WOA18"/>
    <mergeCell ref="WOB18:WOH18"/>
    <mergeCell ref="WOI18:WOO18"/>
    <mergeCell ref="WOP18:WOV18"/>
    <mergeCell ref="WOW18:WPC18"/>
    <mergeCell ref="WPD18:WPJ18"/>
    <mergeCell ref="WKO18:WKU18"/>
    <mergeCell ref="WKV18:WLB18"/>
    <mergeCell ref="WLC18:WLI18"/>
    <mergeCell ref="WLJ18:WLP18"/>
    <mergeCell ref="WLQ18:WLW18"/>
    <mergeCell ref="WLX18:WMD18"/>
    <mergeCell ref="WME18:WMK18"/>
    <mergeCell ref="WML18:WMR18"/>
    <mergeCell ref="WMS18:WMY18"/>
    <mergeCell ref="WID18:WIJ18"/>
    <mergeCell ref="WIK18:WIQ18"/>
    <mergeCell ref="WIR18:WIX18"/>
    <mergeCell ref="WIY18:WJE18"/>
    <mergeCell ref="WJF18:WJL18"/>
    <mergeCell ref="WJM18:WJS18"/>
    <mergeCell ref="WJT18:WJZ18"/>
    <mergeCell ref="WKA18:WKG18"/>
    <mergeCell ref="WKH18:WKN18"/>
    <mergeCell ref="XDY18:XEE18"/>
    <mergeCell ref="XEF18:XEL18"/>
    <mergeCell ref="XEM18:XES18"/>
    <mergeCell ref="XET18:XEZ18"/>
    <mergeCell ref="XFA18:XFD18"/>
    <mergeCell ref="A19:G19"/>
    <mergeCell ref="O19:U19"/>
    <mergeCell ref="V19:AB19"/>
    <mergeCell ref="AC19:AI19"/>
    <mergeCell ref="AJ19:AP19"/>
    <mergeCell ref="AQ19:AW19"/>
    <mergeCell ref="AX19:BD19"/>
    <mergeCell ref="BE19:BK19"/>
    <mergeCell ref="BL19:BR19"/>
    <mergeCell ref="BS19:BY19"/>
    <mergeCell ref="BZ19:CF19"/>
    <mergeCell ref="CG19:CM19"/>
    <mergeCell ref="CN19:CT19"/>
    <mergeCell ref="CU19:DA19"/>
    <mergeCell ref="DB19:DH19"/>
    <mergeCell ref="DI19:DO19"/>
    <mergeCell ref="DP19:DV19"/>
    <mergeCell ref="DW19:EC19"/>
    <mergeCell ref="ED19:EJ19"/>
    <mergeCell ref="XBN18:XBT18"/>
    <mergeCell ref="XBU18:XCA18"/>
    <mergeCell ref="XCB18:XCH18"/>
    <mergeCell ref="XCI18:XCO18"/>
    <mergeCell ref="XCP18:XCV18"/>
    <mergeCell ref="XCW18:XDC18"/>
    <mergeCell ref="XDD18:XDJ18"/>
    <mergeCell ref="XDK18:XDQ18"/>
    <mergeCell ref="XDR18:XDX18"/>
    <mergeCell ref="WZC18:WZI18"/>
    <mergeCell ref="WZJ18:WZP18"/>
    <mergeCell ref="WZQ18:WZW18"/>
    <mergeCell ref="WZX18:XAD18"/>
    <mergeCell ref="XAE18:XAK18"/>
    <mergeCell ref="XAL18:XAR18"/>
    <mergeCell ref="XAS18:XAY18"/>
    <mergeCell ref="XAZ18:XBF18"/>
    <mergeCell ref="XBG18:XBM18"/>
    <mergeCell ref="WWR18:WWX18"/>
    <mergeCell ref="WWY18:WXE18"/>
    <mergeCell ref="WXF18:WXL18"/>
    <mergeCell ref="WXM18:WXS18"/>
    <mergeCell ref="WXT18:WXZ18"/>
    <mergeCell ref="WYA18:WYG18"/>
    <mergeCell ref="WYH18:WYN18"/>
    <mergeCell ref="WYO18:WYU18"/>
    <mergeCell ref="WYV18:WZB18"/>
    <mergeCell ref="WUG18:WUM18"/>
    <mergeCell ref="WUN18:WUT18"/>
    <mergeCell ref="WUU18:WVA18"/>
    <mergeCell ref="WVB18:WVH18"/>
    <mergeCell ref="WVI18:WVO18"/>
    <mergeCell ref="WVP18:WVV18"/>
    <mergeCell ref="WVW18:WWC18"/>
    <mergeCell ref="WWD18:WWJ18"/>
    <mergeCell ref="WWK18:WWQ18"/>
    <mergeCell ref="WRV18:WSB18"/>
    <mergeCell ref="WSC18:WSI18"/>
    <mergeCell ref="WSJ18:WSP18"/>
    <mergeCell ref="WSQ18:WSW18"/>
    <mergeCell ref="LR19:LX19"/>
    <mergeCell ref="LY19:ME19"/>
    <mergeCell ref="MF19:ML19"/>
    <mergeCell ref="MM19:MS19"/>
    <mergeCell ref="MT19:MZ19"/>
    <mergeCell ref="NA19:NG19"/>
    <mergeCell ref="NH19:NN19"/>
    <mergeCell ref="NO19:NU19"/>
    <mergeCell ref="NV19:OB19"/>
    <mergeCell ref="JG19:JM19"/>
    <mergeCell ref="JN19:JT19"/>
    <mergeCell ref="JU19:KA19"/>
    <mergeCell ref="KB19:KH19"/>
    <mergeCell ref="KI19:KO19"/>
    <mergeCell ref="KP19:KV19"/>
    <mergeCell ref="KW19:LC19"/>
    <mergeCell ref="LD19:LJ19"/>
    <mergeCell ref="LK19:LQ19"/>
    <mergeCell ref="GV19:HB19"/>
    <mergeCell ref="HC19:HI19"/>
    <mergeCell ref="HJ19:HP19"/>
    <mergeCell ref="HQ19:HW19"/>
    <mergeCell ref="HX19:ID19"/>
    <mergeCell ref="IE19:IK19"/>
    <mergeCell ref="IL19:IR19"/>
    <mergeCell ref="IS19:IY19"/>
    <mergeCell ref="IZ19:JF19"/>
    <mergeCell ref="EK19:EQ19"/>
    <mergeCell ref="ER19:EX19"/>
    <mergeCell ref="EY19:FE19"/>
    <mergeCell ref="FF19:FL19"/>
    <mergeCell ref="FM19:FS19"/>
    <mergeCell ref="FT19:FZ19"/>
    <mergeCell ref="GA19:GG19"/>
    <mergeCell ref="GH19:GN19"/>
    <mergeCell ref="GO19:GU19"/>
    <mergeCell ref="VJ19:VP19"/>
    <mergeCell ref="VQ19:VW19"/>
    <mergeCell ref="VX19:WD19"/>
    <mergeCell ref="WE19:WK19"/>
    <mergeCell ref="WL19:WR19"/>
    <mergeCell ref="WS19:WY19"/>
    <mergeCell ref="WZ19:XF19"/>
    <mergeCell ref="XG19:XM19"/>
    <mergeCell ref="XN19:XT19"/>
    <mergeCell ref="SY19:TE19"/>
    <mergeCell ref="TF19:TL19"/>
    <mergeCell ref="TM19:TS19"/>
    <mergeCell ref="TT19:TZ19"/>
    <mergeCell ref="UA19:UG19"/>
    <mergeCell ref="UH19:UN19"/>
    <mergeCell ref="UO19:UU19"/>
    <mergeCell ref="UV19:VB19"/>
    <mergeCell ref="VC19:VI19"/>
    <mergeCell ref="QN19:QT19"/>
    <mergeCell ref="QU19:RA19"/>
    <mergeCell ref="RB19:RH19"/>
    <mergeCell ref="RI19:RO19"/>
    <mergeCell ref="RP19:RV19"/>
    <mergeCell ref="RW19:SC19"/>
    <mergeCell ref="SD19:SJ19"/>
    <mergeCell ref="SK19:SQ19"/>
    <mergeCell ref="SR19:SX19"/>
    <mergeCell ref="OC19:OI19"/>
    <mergeCell ref="OJ19:OP19"/>
    <mergeCell ref="OQ19:OW19"/>
    <mergeCell ref="OX19:PD19"/>
    <mergeCell ref="PE19:PK19"/>
    <mergeCell ref="PL19:PR19"/>
    <mergeCell ref="PS19:PY19"/>
    <mergeCell ref="PZ19:QF19"/>
    <mergeCell ref="QG19:QM19"/>
    <mergeCell ref="AFB19:AFH19"/>
    <mergeCell ref="AFI19:AFO19"/>
    <mergeCell ref="AFP19:AFV19"/>
    <mergeCell ref="AFW19:AGC19"/>
    <mergeCell ref="AGD19:AGJ19"/>
    <mergeCell ref="AGK19:AGQ19"/>
    <mergeCell ref="AGR19:AGX19"/>
    <mergeCell ref="AGY19:AHE19"/>
    <mergeCell ref="AHF19:AHL19"/>
    <mergeCell ref="ACQ19:ACW19"/>
    <mergeCell ref="ACX19:ADD19"/>
    <mergeCell ref="ADE19:ADK19"/>
    <mergeCell ref="ADL19:ADR19"/>
    <mergeCell ref="ADS19:ADY19"/>
    <mergeCell ref="ADZ19:AEF19"/>
    <mergeCell ref="AEG19:AEM19"/>
    <mergeCell ref="AEN19:AET19"/>
    <mergeCell ref="AEU19:AFA19"/>
    <mergeCell ref="AAF19:AAL19"/>
    <mergeCell ref="AAM19:AAS19"/>
    <mergeCell ref="AAT19:AAZ19"/>
    <mergeCell ref="ABA19:ABG19"/>
    <mergeCell ref="ABH19:ABN19"/>
    <mergeCell ref="ABO19:ABU19"/>
    <mergeCell ref="ABV19:ACB19"/>
    <mergeCell ref="ACC19:ACI19"/>
    <mergeCell ref="ACJ19:ACP19"/>
    <mergeCell ref="XU19:YA19"/>
    <mergeCell ref="YB19:YH19"/>
    <mergeCell ref="YI19:YO19"/>
    <mergeCell ref="YP19:YV19"/>
    <mergeCell ref="YW19:ZC19"/>
    <mergeCell ref="ZD19:ZJ19"/>
    <mergeCell ref="ZK19:ZQ19"/>
    <mergeCell ref="ZR19:ZX19"/>
    <mergeCell ref="ZY19:AAE19"/>
    <mergeCell ref="AOT19:AOZ19"/>
    <mergeCell ref="APA19:APG19"/>
    <mergeCell ref="APH19:APN19"/>
    <mergeCell ref="APO19:APU19"/>
    <mergeCell ref="APV19:AQB19"/>
    <mergeCell ref="AQC19:AQI19"/>
    <mergeCell ref="AQJ19:AQP19"/>
    <mergeCell ref="AQQ19:AQW19"/>
    <mergeCell ref="AQX19:ARD19"/>
    <mergeCell ref="AMI19:AMO19"/>
    <mergeCell ref="AMP19:AMV19"/>
    <mergeCell ref="AMW19:ANC19"/>
    <mergeCell ref="AND19:ANJ19"/>
    <mergeCell ref="ANK19:ANQ19"/>
    <mergeCell ref="ANR19:ANX19"/>
    <mergeCell ref="ANY19:AOE19"/>
    <mergeCell ref="AOF19:AOL19"/>
    <mergeCell ref="AOM19:AOS19"/>
    <mergeCell ref="AJX19:AKD19"/>
    <mergeCell ref="AKE19:AKK19"/>
    <mergeCell ref="AKL19:AKR19"/>
    <mergeCell ref="AKS19:AKY19"/>
    <mergeCell ref="AKZ19:ALF19"/>
    <mergeCell ref="ALG19:ALM19"/>
    <mergeCell ref="ALN19:ALT19"/>
    <mergeCell ref="ALU19:AMA19"/>
    <mergeCell ref="AMB19:AMH19"/>
    <mergeCell ref="AHM19:AHS19"/>
    <mergeCell ref="AHT19:AHZ19"/>
    <mergeCell ref="AIA19:AIG19"/>
    <mergeCell ref="AIH19:AIN19"/>
    <mergeCell ref="AIO19:AIU19"/>
    <mergeCell ref="AIV19:AJB19"/>
    <mergeCell ref="AJC19:AJI19"/>
    <mergeCell ref="AJJ19:AJP19"/>
    <mergeCell ref="AJQ19:AJW19"/>
    <mergeCell ref="AYL19:AYR19"/>
    <mergeCell ref="AYS19:AYY19"/>
    <mergeCell ref="AYZ19:AZF19"/>
    <mergeCell ref="AZG19:AZM19"/>
    <mergeCell ref="AZN19:AZT19"/>
    <mergeCell ref="AZU19:BAA19"/>
    <mergeCell ref="BAB19:BAH19"/>
    <mergeCell ref="BAI19:BAO19"/>
    <mergeCell ref="BAP19:BAV19"/>
    <mergeCell ref="AWA19:AWG19"/>
    <mergeCell ref="AWH19:AWN19"/>
    <mergeCell ref="AWO19:AWU19"/>
    <mergeCell ref="AWV19:AXB19"/>
    <mergeCell ref="AXC19:AXI19"/>
    <mergeCell ref="AXJ19:AXP19"/>
    <mergeCell ref="AXQ19:AXW19"/>
    <mergeCell ref="AXX19:AYD19"/>
    <mergeCell ref="AYE19:AYK19"/>
    <mergeCell ref="ATP19:ATV19"/>
    <mergeCell ref="ATW19:AUC19"/>
    <mergeCell ref="AUD19:AUJ19"/>
    <mergeCell ref="AUK19:AUQ19"/>
    <mergeCell ref="AUR19:AUX19"/>
    <mergeCell ref="AUY19:AVE19"/>
    <mergeCell ref="AVF19:AVL19"/>
    <mergeCell ref="AVM19:AVS19"/>
    <mergeCell ref="AVT19:AVZ19"/>
    <mergeCell ref="ARE19:ARK19"/>
    <mergeCell ref="ARL19:ARR19"/>
    <mergeCell ref="ARS19:ARY19"/>
    <mergeCell ref="ARZ19:ASF19"/>
    <mergeCell ref="ASG19:ASM19"/>
    <mergeCell ref="ASN19:AST19"/>
    <mergeCell ref="ASU19:ATA19"/>
    <mergeCell ref="ATB19:ATH19"/>
    <mergeCell ref="ATI19:ATO19"/>
    <mergeCell ref="BID19:BIJ19"/>
    <mergeCell ref="BIK19:BIQ19"/>
    <mergeCell ref="BIR19:BIX19"/>
    <mergeCell ref="BIY19:BJE19"/>
    <mergeCell ref="BJF19:BJL19"/>
    <mergeCell ref="BJM19:BJS19"/>
    <mergeCell ref="BJT19:BJZ19"/>
    <mergeCell ref="BKA19:BKG19"/>
    <mergeCell ref="BKH19:BKN19"/>
    <mergeCell ref="BFS19:BFY19"/>
    <mergeCell ref="BFZ19:BGF19"/>
    <mergeCell ref="BGG19:BGM19"/>
    <mergeCell ref="BGN19:BGT19"/>
    <mergeCell ref="BGU19:BHA19"/>
    <mergeCell ref="BHB19:BHH19"/>
    <mergeCell ref="BHI19:BHO19"/>
    <mergeCell ref="BHP19:BHV19"/>
    <mergeCell ref="BHW19:BIC19"/>
    <mergeCell ref="BDH19:BDN19"/>
    <mergeCell ref="BDO19:BDU19"/>
    <mergeCell ref="BDV19:BEB19"/>
    <mergeCell ref="BEC19:BEI19"/>
    <mergeCell ref="BEJ19:BEP19"/>
    <mergeCell ref="BEQ19:BEW19"/>
    <mergeCell ref="BEX19:BFD19"/>
    <mergeCell ref="BFE19:BFK19"/>
    <mergeCell ref="BFL19:BFR19"/>
    <mergeCell ref="BAW19:BBC19"/>
    <mergeCell ref="BBD19:BBJ19"/>
    <mergeCell ref="BBK19:BBQ19"/>
    <mergeCell ref="BBR19:BBX19"/>
    <mergeCell ref="BBY19:BCE19"/>
    <mergeCell ref="BCF19:BCL19"/>
    <mergeCell ref="BCM19:BCS19"/>
    <mergeCell ref="BCT19:BCZ19"/>
    <mergeCell ref="BDA19:BDG19"/>
    <mergeCell ref="BRV19:BSB19"/>
    <mergeCell ref="BSC19:BSI19"/>
    <mergeCell ref="BSJ19:BSP19"/>
    <mergeCell ref="BSQ19:BSW19"/>
    <mergeCell ref="BSX19:BTD19"/>
    <mergeCell ref="BTE19:BTK19"/>
    <mergeCell ref="BTL19:BTR19"/>
    <mergeCell ref="BTS19:BTY19"/>
    <mergeCell ref="BTZ19:BUF19"/>
    <mergeCell ref="BPK19:BPQ19"/>
    <mergeCell ref="BPR19:BPX19"/>
    <mergeCell ref="BPY19:BQE19"/>
    <mergeCell ref="BQF19:BQL19"/>
    <mergeCell ref="BQM19:BQS19"/>
    <mergeCell ref="BQT19:BQZ19"/>
    <mergeCell ref="BRA19:BRG19"/>
    <mergeCell ref="BRH19:BRN19"/>
    <mergeCell ref="BRO19:BRU19"/>
    <mergeCell ref="BMZ19:BNF19"/>
    <mergeCell ref="BNG19:BNM19"/>
    <mergeCell ref="BNN19:BNT19"/>
    <mergeCell ref="BNU19:BOA19"/>
    <mergeCell ref="BOB19:BOH19"/>
    <mergeCell ref="BOI19:BOO19"/>
    <mergeCell ref="BOP19:BOV19"/>
    <mergeCell ref="BOW19:BPC19"/>
    <mergeCell ref="BPD19:BPJ19"/>
    <mergeCell ref="BKO19:BKU19"/>
    <mergeCell ref="BKV19:BLB19"/>
    <mergeCell ref="BLC19:BLI19"/>
    <mergeCell ref="BLJ19:BLP19"/>
    <mergeCell ref="BLQ19:BLW19"/>
    <mergeCell ref="BLX19:BMD19"/>
    <mergeCell ref="BME19:BMK19"/>
    <mergeCell ref="BML19:BMR19"/>
    <mergeCell ref="BMS19:BMY19"/>
    <mergeCell ref="CBN19:CBT19"/>
    <mergeCell ref="CBU19:CCA19"/>
    <mergeCell ref="CCB19:CCH19"/>
    <mergeCell ref="CCI19:CCO19"/>
    <mergeCell ref="CCP19:CCV19"/>
    <mergeCell ref="CCW19:CDC19"/>
    <mergeCell ref="CDD19:CDJ19"/>
    <mergeCell ref="CDK19:CDQ19"/>
    <mergeCell ref="CDR19:CDX19"/>
    <mergeCell ref="BZC19:BZI19"/>
    <mergeCell ref="BZJ19:BZP19"/>
    <mergeCell ref="BZQ19:BZW19"/>
    <mergeCell ref="BZX19:CAD19"/>
    <mergeCell ref="CAE19:CAK19"/>
    <mergeCell ref="CAL19:CAR19"/>
    <mergeCell ref="CAS19:CAY19"/>
    <mergeCell ref="CAZ19:CBF19"/>
    <mergeCell ref="CBG19:CBM19"/>
    <mergeCell ref="BWR19:BWX19"/>
    <mergeCell ref="BWY19:BXE19"/>
    <mergeCell ref="BXF19:BXL19"/>
    <mergeCell ref="BXM19:BXS19"/>
    <mergeCell ref="BXT19:BXZ19"/>
    <mergeCell ref="BYA19:BYG19"/>
    <mergeCell ref="BYH19:BYN19"/>
    <mergeCell ref="BYO19:BYU19"/>
    <mergeCell ref="BYV19:BZB19"/>
    <mergeCell ref="BUG19:BUM19"/>
    <mergeCell ref="BUN19:BUT19"/>
    <mergeCell ref="BUU19:BVA19"/>
    <mergeCell ref="BVB19:BVH19"/>
    <mergeCell ref="BVI19:BVO19"/>
    <mergeCell ref="BVP19:BVV19"/>
    <mergeCell ref="BVW19:BWC19"/>
    <mergeCell ref="BWD19:BWJ19"/>
    <mergeCell ref="BWK19:BWQ19"/>
    <mergeCell ref="CLF19:CLL19"/>
    <mergeCell ref="CLM19:CLS19"/>
    <mergeCell ref="CLT19:CLZ19"/>
    <mergeCell ref="CMA19:CMG19"/>
    <mergeCell ref="CMH19:CMN19"/>
    <mergeCell ref="CMO19:CMU19"/>
    <mergeCell ref="CMV19:CNB19"/>
    <mergeCell ref="CNC19:CNI19"/>
    <mergeCell ref="CNJ19:CNP19"/>
    <mergeCell ref="CIU19:CJA19"/>
    <mergeCell ref="CJB19:CJH19"/>
    <mergeCell ref="CJI19:CJO19"/>
    <mergeCell ref="CJP19:CJV19"/>
    <mergeCell ref="CJW19:CKC19"/>
    <mergeCell ref="CKD19:CKJ19"/>
    <mergeCell ref="CKK19:CKQ19"/>
    <mergeCell ref="CKR19:CKX19"/>
    <mergeCell ref="CKY19:CLE19"/>
    <mergeCell ref="CGJ19:CGP19"/>
    <mergeCell ref="CGQ19:CGW19"/>
    <mergeCell ref="CGX19:CHD19"/>
    <mergeCell ref="CHE19:CHK19"/>
    <mergeCell ref="CHL19:CHR19"/>
    <mergeCell ref="CHS19:CHY19"/>
    <mergeCell ref="CHZ19:CIF19"/>
    <mergeCell ref="CIG19:CIM19"/>
    <mergeCell ref="CIN19:CIT19"/>
    <mergeCell ref="CDY19:CEE19"/>
    <mergeCell ref="CEF19:CEL19"/>
    <mergeCell ref="CEM19:CES19"/>
    <mergeCell ref="CET19:CEZ19"/>
    <mergeCell ref="CFA19:CFG19"/>
    <mergeCell ref="CFH19:CFN19"/>
    <mergeCell ref="CFO19:CFU19"/>
    <mergeCell ref="CFV19:CGB19"/>
    <mergeCell ref="CGC19:CGI19"/>
    <mergeCell ref="CUX19:CVD19"/>
    <mergeCell ref="CVE19:CVK19"/>
    <mergeCell ref="CVL19:CVR19"/>
    <mergeCell ref="CVS19:CVY19"/>
    <mergeCell ref="CVZ19:CWF19"/>
    <mergeCell ref="CWG19:CWM19"/>
    <mergeCell ref="CWN19:CWT19"/>
    <mergeCell ref="CWU19:CXA19"/>
    <mergeCell ref="CXB19:CXH19"/>
    <mergeCell ref="CSM19:CSS19"/>
    <mergeCell ref="CST19:CSZ19"/>
    <mergeCell ref="CTA19:CTG19"/>
    <mergeCell ref="CTH19:CTN19"/>
    <mergeCell ref="CTO19:CTU19"/>
    <mergeCell ref="CTV19:CUB19"/>
    <mergeCell ref="CUC19:CUI19"/>
    <mergeCell ref="CUJ19:CUP19"/>
    <mergeCell ref="CUQ19:CUW19"/>
    <mergeCell ref="CQB19:CQH19"/>
    <mergeCell ref="CQI19:CQO19"/>
    <mergeCell ref="CQP19:CQV19"/>
    <mergeCell ref="CQW19:CRC19"/>
    <mergeCell ref="CRD19:CRJ19"/>
    <mergeCell ref="CRK19:CRQ19"/>
    <mergeCell ref="CRR19:CRX19"/>
    <mergeCell ref="CRY19:CSE19"/>
    <mergeCell ref="CSF19:CSL19"/>
    <mergeCell ref="CNQ19:CNW19"/>
    <mergeCell ref="CNX19:COD19"/>
    <mergeCell ref="COE19:COK19"/>
    <mergeCell ref="COL19:COR19"/>
    <mergeCell ref="COS19:COY19"/>
    <mergeCell ref="COZ19:CPF19"/>
    <mergeCell ref="CPG19:CPM19"/>
    <mergeCell ref="CPN19:CPT19"/>
    <mergeCell ref="CPU19:CQA19"/>
    <mergeCell ref="DEP19:DEV19"/>
    <mergeCell ref="DEW19:DFC19"/>
    <mergeCell ref="DFD19:DFJ19"/>
    <mergeCell ref="DFK19:DFQ19"/>
    <mergeCell ref="DFR19:DFX19"/>
    <mergeCell ref="DFY19:DGE19"/>
    <mergeCell ref="DGF19:DGL19"/>
    <mergeCell ref="DGM19:DGS19"/>
    <mergeCell ref="DGT19:DGZ19"/>
    <mergeCell ref="DCE19:DCK19"/>
    <mergeCell ref="DCL19:DCR19"/>
    <mergeCell ref="DCS19:DCY19"/>
    <mergeCell ref="DCZ19:DDF19"/>
    <mergeCell ref="DDG19:DDM19"/>
    <mergeCell ref="DDN19:DDT19"/>
    <mergeCell ref="DDU19:DEA19"/>
    <mergeCell ref="DEB19:DEH19"/>
    <mergeCell ref="DEI19:DEO19"/>
    <mergeCell ref="CZT19:CZZ19"/>
    <mergeCell ref="DAA19:DAG19"/>
    <mergeCell ref="DAH19:DAN19"/>
    <mergeCell ref="DAO19:DAU19"/>
    <mergeCell ref="DAV19:DBB19"/>
    <mergeCell ref="DBC19:DBI19"/>
    <mergeCell ref="DBJ19:DBP19"/>
    <mergeCell ref="DBQ19:DBW19"/>
    <mergeCell ref="DBX19:DCD19"/>
    <mergeCell ref="CXI19:CXO19"/>
    <mergeCell ref="CXP19:CXV19"/>
    <mergeCell ref="CXW19:CYC19"/>
    <mergeCell ref="CYD19:CYJ19"/>
    <mergeCell ref="CYK19:CYQ19"/>
    <mergeCell ref="CYR19:CYX19"/>
    <mergeCell ref="CYY19:CZE19"/>
    <mergeCell ref="CZF19:CZL19"/>
    <mergeCell ref="CZM19:CZS19"/>
    <mergeCell ref="DOH19:DON19"/>
    <mergeCell ref="DOO19:DOU19"/>
    <mergeCell ref="DOV19:DPB19"/>
    <mergeCell ref="DPC19:DPI19"/>
    <mergeCell ref="DPJ19:DPP19"/>
    <mergeCell ref="DPQ19:DPW19"/>
    <mergeCell ref="DPX19:DQD19"/>
    <mergeCell ref="DQE19:DQK19"/>
    <mergeCell ref="DQL19:DQR19"/>
    <mergeCell ref="DLW19:DMC19"/>
    <mergeCell ref="DMD19:DMJ19"/>
    <mergeCell ref="DMK19:DMQ19"/>
    <mergeCell ref="DMR19:DMX19"/>
    <mergeCell ref="DMY19:DNE19"/>
    <mergeCell ref="DNF19:DNL19"/>
    <mergeCell ref="DNM19:DNS19"/>
    <mergeCell ref="DNT19:DNZ19"/>
    <mergeCell ref="DOA19:DOG19"/>
    <mergeCell ref="DJL19:DJR19"/>
    <mergeCell ref="DJS19:DJY19"/>
    <mergeCell ref="DJZ19:DKF19"/>
    <mergeCell ref="DKG19:DKM19"/>
    <mergeCell ref="DKN19:DKT19"/>
    <mergeCell ref="DKU19:DLA19"/>
    <mergeCell ref="DLB19:DLH19"/>
    <mergeCell ref="DLI19:DLO19"/>
    <mergeCell ref="DLP19:DLV19"/>
    <mergeCell ref="DHA19:DHG19"/>
    <mergeCell ref="DHH19:DHN19"/>
    <mergeCell ref="DHO19:DHU19"/>
    <mergeCell ref="DHV19:DIB19"/>
    <mergeCell ref="DIC19:DII19"/>
    <mergeCell ref="DIJ19:DIP19"/>
    <mergeCell ref="DIQ19:DIW19"/>
    <mergeCell ref="DIX19:DJD19"/>
    <mergeCell ref="DJE19:DJK19"/>
    <mergeCell ref="DXZ19:DYF19"/>
    <mergeCell ref="DYG19:DYM19"/>
    <mergeCell ref="DYN19:DYT19"/>
    <mergeCell ref="DYU19:DZA19"/>
    <mergeCell ref="DZB19:DZH19"/>
    <mergeCell ref="DZI19:DZO19"/>
    <mergeCell ref="DZP19:DZV19"/>
    <mergeCell ref="DZW19:EAC19"/>
    <mergeCell ref="EAD19:EAJ19"/>
    <mergeCell ref="DVO19:DVU19"/>
    <mergeCell ref="DVV19:DWB19"/>
    <mergeCell ref="DWC19:DWI19"/>
    <mergeCell ref="DWJ19:DWP19"/>
    <mergeCell ref="DWQ19:DWW19"/>
    <mergeCell ref="DWX19:DXD19"/>
    <mergeCell ref="DXE19:DXK19"/>
    <mergeCell ref="DXL19:DXR19"/>
    <mergeCell ref="DXS19:DXY19"/>
    <mergeCell ref="DTD19:DTJ19"/>
    <mergeCell ref="DTK19:DTQ19"/>
    <mergeCell ref="DTR19:DTX19"/>
    <mergeCell ref="DTY19:DUE19"/>
    <mergeCell ref="DUF19:DUL19"/>
    <mergeCell ref="DUM19:DUS19"/>
    <mergeCell ref="DUT19:DUZ19"/>
    <mergeCell ref="DVA19:DVG19"/>
    <mergeCell ref="DVH19:DVN19"/>
    <mergeCell ref="DQS19:DQY19"/>
    <mergeCell ref="DQZ19:DRF19"/>
    <mergeCell ref="DRG19:DRM19"/>
    <mergeCell ref="DRN19:DRT19"/>
    <mergeCell ref="DRU19:DSA19"/>
    <mergeCell ref="DSB19:DSH19"/>
    <mergeCell ref="DSI19:DSO19"/>
    <mergeCell ref="DSP19:DSV19"/>
    <mergeCell ref="DSW19:DTC19"/>
    <mergeCell ref="EHR19:EHX19"/>
    <mergeCell ref="EHY19:EIE19"/>
    <mergeCell ref="EIF19:EIL19"/>
    <mergeCell ref="EIM19:EIS19"/>
    <mergeCell ref="EIT19:EIZ19"/>
    <mergeCell ref="EJA19:EJG19"/>
    <mergeCell ref="EJH19:EJN19"/>
    <mergeCell ref="EJO19:EJU19"/>
    <mergeCell ref="EJV19:EKB19"/>
    <mergeCell ref="EFG19:EFM19"/>
    <mergeCell ref="EFN19:EFT19"/>
    <mergeCell ref="EFU19:EGA19"/>
    <mergeCell ref="EGB19:EGH19"/>
    <mergeCell ref="EGI19:EGO19"/>
    <mergeCell ref="EGP19:EGV19"/>
    <mergeCell ref="EGW19:EHC19"/>
    <mergeCell ref="EHD19:EHJ19"/>
    <mergeCell ref="EHK19:EHQ19"/>
    <mergeCell ref="ECV19:EDB19"/>
    <mergeCell ref="EDC19:EDI19"/>
    <mergeCell ref="EDJ19:EDP19"/>
    <mergeCell ref="EDQ19:EDW19"/>
    <mergeCell ref="EDX19:EED19"/>
    <mergeCell ref="EEE19:EEK19"/>
    <mergeCell ref="EEL19:EER19"/>
    <mergeCell ref="EES19:EEY19"/>
    <mergeCell ref="EEZ19:EFF19"/>
    <mergeCell ref="EAK19:EAQ19"/>
    <mergeCell ref="EAR19:EAX19"/>
    <mergeCell ref="EAY19:EBE19"/>
    <mergeCell ref="EBF19:EBL19"/>
    <mergeCell ref="EBM19:EBS19"/>
    <mergeCell ref="EBT19:EBZ19"/>
    <mergeCell ref="ECA19:ECG19"/>
    <mergeCell ref="ECH19:ECN19"/>
    <mergeCell ref="ECO19:ECU19"/>
    <mergeCell ref="ERJ19:ERP19"/>
    <mergeCell ref="ERQ19:ERW19"/>
    <mergeCell ref="ERX19:ESD19"/>
    <mergeCell ref="ESE19:ESK19"/>
    <mergeCell ref="ESL19:ESR19"/>
    <mergeCell ref="ESS19:ESY19"/>
    <mergeCell ref="ESZ19:ETF19"/>
    <mergeCell ref="ETG19:ETM19"/>
    <mergeCell ref="ETN19:ETT19"/>
    <mergeCell ref="EOY19:EPE19"/>
    <mergeCell ref="EPF19:EPL19"/>
    <mergeCell ref="EPM19:EPS19"/>
    <mergeCell ref="EPT19:EPZ19"/>
    <mergeCell ref="EQA19:EQG19"/>
    <mergeCell ref="EQH19:EQN19"/>
    <mergeCell ref="EQO19:EQU19"/>
    <mergeCell ref="EQV19:ERB19"/>
    <mergeCell ref="ERC19:ERI19"/>
    <mergeCell ref="EMN19:EMT19"/>
    <mergeCell ref="EMU19:ENA19"/>
    <mergeCell ref="ENB19:ENH19"/>
    <mergeCell ref="ENI19:ENO19"/>
    <mergeCell ref="ENP19:ENV19"/>
    <mergeCell ref="ENW19:EOC19"/>
    <mergeCell ref="EOD19:EOJ19"/>
    <mergeCell ref="EOK19:EOQ19"/>
    <mergeCell ref="EOR19:EOX19"/>
    <mergeCell ref="EKC19:EKI19"/>
    <mergeCell ref="EKJ19:EKP19"/>
    <mergeCell ref="EKQ19:EKW19"/>
    <mergeCell ref="EKX19:ELD19"/>
    <mergeCell ref="ELE19:ELK19"/>
    <mergeCell ref="ELL19:ELR19"/>
    <mergeCell ref="ELS19:ELY19"/>
    <mergeCell ref="ELZ19:EMF19"/>
    <mergeCell ref="EMG19:EMM19"/>
    <mergeCell ref="FBB19:FBH19"/>
    <mergeCell ref="FBI19:FBO19"/>
    <mergeCell ref="FBP19:FBV19"/>
    <mergeCell ref="FBW19:FCC19"/>
    <mergeCell ref="FCD19:FCJ19"/>
    <mergeCell ref="FCK19:FCQ19"/>
    <mergeCell ref="FCR19:FCX19"/>
    <mergeCell ref="FCY19:FDE19"/>
    <mergeCell ref="FDF19:FDL19"/>
    <mergeCell ref="EYQ19:EYW19"/>
    <mergeCell ref="EYX19:EZD19"/>
    <mergeCell ref="EZE19:EZK19"/>
    <mergeCell ref="EZL19:EZR19"/>
    <mergeCell ref="EZS19:EZY19"/>
    <mergeCell ref="EZZ19:FAF19"/>
    <mergeCell ref="FAG19:FAM19"/>
    <mergeCell ref="FAN19:FAT19"/>
    <mergeCell ref="FAU19:FBA19"/>
    <mergeCell ref="EWF19:EWL19"/>
    <mergeCell ref="EWM19:EWS19"/>
    <mergeCell ref="EWT19:EWZ19"/>
    <mergeCell ref="EXA19:EXG19"/>
    <mergeCell ref="EXH19:EXN19"/>
    <mergeCell ref="EXO19:EXU19"/>
    <mergeCell ref="EXV19:EYB19"/>
    <mergeCell ref="EYC19:EYI19"/>
    <mergeCell ref="EYJ19:EYP19"/>
    <mergeCell ref="ETU19:EUA19"/>
    <mergeCell ref="EUB19:EUH19"/>
    <mergeCell ref="EUI19:EUO19"/>
    <mergeCell ref="EUP19:EUV19"/>
    <mergeCell ref="EUW19:EVC19"/>
    <mergeCell ref="EVD19:EVJ19"/>
    <mergeCell ref="EVK19:EVQ19"/>
    <mergeCell ref="EVR19:EVX19"/>
    <mergeCell ref="EVY19:EWE19"/>
    <mergeCell ref="FKT19:FKZ19"/>
    <mergeCell ref="FLA19:FLG19"/>
    <mergeCell ref="FLH19:FLN19"/>
    <mergeCell ref="FLO19:FLU19"/>
    <mergeCell ref="FLV19:FMB19"/>
    <mergeCell ref="FMC19:FMI19"/>
    <mergeCell ref="FMJ19:FMP19"/>
    <mergeCell ref="FMQ19:FMW19"/>
    <mergeCell ref="FMX19:FND19"/>
    <mergeCell ref="FII19:FIO19"/>
    <mergeCell ref="FIP19:FIV19"/>
    <mergeCell ref="FIW19:FJC19"/>
    <mergeCell ref="FJD19:FJJ19"/>
    <mergeCell ref="FJK19:FJQ19"/>
    <mergeCell ref="FJR19:FJX19"/>
    <mergeCell ref="FJY19:FKE19"/>
    <mergeCell ref="FKF19:FKL19"/>
    <mergeCell ref="FKM19:FKS19"/>
    <mergeCell ref="FFX19:FGD19"/>
    <mergeCell ref="FGE19:FGK19"/>
    <mergeCell ref="FGL19:FGR19"/>
    <mergeCell ref="FGS19:FGY19"/>
    <mergeCell ref="FGZ19:FHF19"/>
    <mergeCell ref="FHG19:FHM19"/>
    <mergeCell ref="FHN19:FHT19"/>
    <mergeCell ref="FHU19:FIA19"/>
    <mergeCell ref="FIB19:FIH19"/>
    <mergeCell ref="FDM19:FDS19"/>
    <mergeCell ref="FDT19:FDZ19"/>
    <mergeCell ref="FEA19:FEG19"/>
    <mergeCell ref="FEH19:FEN19"/>
    <mergeCell ref="FEO19:FEU19"/>
    <mergeCell ref="FEV19:FFB19"/>
    <mergeCell ref="FFC19:FFI19"/>
    <mergeCell ref="FFJ19:FFP19"/>
    <mergeCell ref="FFQ19:FFW19"/>
    <mergeCell ref="FUL19:FUR19"/>
    <mergeCell ref="FUS19:FUY19"/>
    <mergeCell ref="FUZ19:FVF19"/>
    <mergeCell ref="FVG19:FVM19"/>
    <mergeCell ref="FVN19:FVT19"/>
    <mergeCell ref="FVU19:FWA19"/>
    <mergeCell ref="FWB19:FWH19"/>
    <mergeCell ref="FWI19:FWO19"/>
    <mergeCell ref="FWP19:FWV19"/>
    <mergeCell ref="FSA19:FSG19"/>
    <mergeCell ref="FSH19:FSN19"/>
    <mergeCell ref="FSO19:FSU19"/>
    <mergeCell ref="FSV19:FTB19"/>
    <mergeCell ref="FTC19:FTI19"/>
    <mergeCell ref="FTJ19:FTP19"/>
    <mergeCell ref="FTQ19:FTW19"/>
    <mergeCell ref="FTX19:FUD19"/>
    <mergeCell ref="FUE19:FUK19"/>
    <mergeCell ref="FPP19:FPV19"/>
    <mergeCell ref="FPW19:FQC19"/>
    <mergeCell ref="FQD19:FQJ19"/>
    <mergeCell ref="FQK19:FQQ19"/>
    <mergeCell ref="FQR19:FQX19"/>
    <mergeCell ref="FQY19:FRE19"/>
    <mergeCell ref="FRF19:FRL19"/>
    <mergeCell ref="FRM19:FRS19"/>
    <mergeCell ref="FRT19:FRZ19"/>
    <mergeCell ref="FNE19:FNK19"/>
    <mergeCell ref="FNL19:FNR19"/>
    <mergeCell ref="FNS19:FNY19"/>
    <mergeCell ref="FNZ19:FOF19"/>
    <mergeCell ref="FOG19:FOM19"/>
    <mergeCell ref="FON19:FOT19"/>
    <mergeCell ref="FOU19:FPA19"/>
    <mergeCell ref="FPB19:FPH19"/>
    <mergeCell ref="FPI19:FPO19"/>
    <mergeCell ref="GED19:GEJ19"/>
    <mergeCell ref="GEK19:GEQ19"/>
    <mergeCell ref="GER19:GEX19"/>
    <mergeCell ref="GEY19:GFE19"/>
    <mergeCell ref="GFF19:GFL19"/>
    <mergeCell ref="GFM19:GFS19"/>
    <mergeCell ref="GFT19:GFZ19"/>
    <mergeCell ref="GGA19:GGG19"/>
    <mergeCell ref="GGH19:GGN19"/>
    <mergeCell ref="GBS19:GBY19"/>
    <mergeCell ref="GBZ19:GCF19"/>
    <mergeCell ref="GCG19:GCM19"/>
    <mergeCell ref="GCN19:GCT19"/>
    <mergeCell ref="GCU19:GDA19"/>
    <mergeCell ref="GDB19:GDH19"/>
    <mergeCell ref="GDI19:GDO19"/>
    <mergeCell ref="GDP19:GDV19"/>
    <mergeCell ref="GDW19:GEC19"/>
    <mergeCell ref="FZH19:FZN19"/>
    <mergeCell ref="FZO19:FZU19"/>
    <mergeCell ref="FZV19:GAB19"/>
    <mergeCell ref="GAC19:GAI19"/>
    <mergeCell ref="GAJ19:GAP19"/>
    <mergeCell ref="GAQ19:GAW19"/>
    <mergeCell ref="GAX19:GBD19"/>
    <mergeCell ref="GBE19:GBK19"/>
    <mergeCell ref="GBL19:GBR19"/>
    <mergeCell ref="FWW19:FXC19"/>
    <mergeCell ref="FXD19:FXJ19"/>
    <mergeCell ref="FXK19:FXQ19"/>
    <mergeCell ref="FXR19:FXX19"/>
    <mergeCell ref="FXY19:FYE19"/>
    <mergeCell ref="FYF19:FYL19"/>
    <mergeCell ref="FYM19:FYS19"/>
    <mergeCell ref="FYT19:FYZ19"/>
    <mergeCell ref="FZA19:FZG19"/>
    <mergeCell ref="GNV19:GOB19"/>
    <mergeCell ref="GOC19:GOI19"/>
    <mergeCell ref="GOJ19:GOP19"/>
    <mergeCell ref="GOQ19:GOW19"/>
    <mergeCell ref="GOX19:GPD19"/>
    <mergeCell ref="GPE19:GPK19"/>
    <mergeCell ref="GPL19:GPR19"/>
    <mergeCell ref="GPS19:GPY19"/>
    <mergeCell ref="GPZ19:GQF19"/>
    <mergeCell ref="GLK19:GLQ19"/>
    <mergeCell ref="GLR19:GLX19"/>
    <mergeCell ref="GLY19:GME19"/>
    <mergeCell ref="GMF19:GML19"/>
    <mergeCell ref="GMM19:GMS19"/>
    <mergeCell ref="GMT19:GMZ19"/>
    <mergeCell ref="GNA19:GNG19"/>
    <mergeCell ref="GNH19:GNN19"/>
    <mergeCell ref="GNO19:GNU19"/>
    <mergeCell ref="GIZ19:GJF19"/>
    <mergeCell ref="GJG19:GJM19"/>
    <mergeCell ref="GJN19:GJT19"/>
    <mergeCell ref="GJU19:GKA19"/>
    <mergeCell ref="GKB19:GKH19"/>
    <mergeCell ref="GKI19:GKO19"/>
    <mergeCell ref="GKP19:GKV19"/>
    <mergeCell ref="GKW19:GLC19"/>
    <mergeCell ref="GLD19:GLJ19"/>
    <mergeCell ref="GGO19:GGU19"/>
    <mergeCell ref="GGV19:GHB19"/>
    <mergeCell ref="GHC19:GHI19"/>
    <mergeCell ref="GHJ19:GHP19"/>
    <mergeCell ref="GHQ19:GHW19"/>
    <mergeCell ref="GHX19:GID19"/>
    <mergeCell ref="GIE19:GIK19"/>
    <mergeCell ref="GIL19:GIR19"/>
    <mergeCell ref="GIS19:GIY19"/>
    <mergeCell ref="GXN19:GXT19"/>
    <mergeCell ref="GXU19:GYA19"/>
    <mergeCell ref="GYB19:GYH19"/>
    <mergeCell ref="GYI19:GYO19"/>
    <mergeCell ref="GYP19:GYV19"/>
    <mergeCell ref="GYW19:GZC19"/>
    <mergeCell ref="GZD19:GZJ19"/>
    <mergeCell ref="GZK19:GZQ19"/>
    <mergeCell ref="GZR19:GZX19"/>
    <mergeCell ref="GVC19:GVI19"/>
    <mergeCell ref="GVJ19:GVP19"/>
    <mergeCell ref="GVQ19:GVW19"/>
    <mergeCell ref="GVX19:GWD19"/>
    <mergeCell ref="GWE19:GWK19"/>
    <mergeCell ref="GWL19:GWR19"/>
    <mergeCell ref="GWS19:GWY19"/>
    <mergeCell ref="GWZ19:GXF19"/>
    <mergeCell ref="GXG19:GXM19"/>
    <mergeCell ref="GSR19:GSX19"/>
    <mergeCell ref="GSY19:GTE19"/>
    <mergeCell ref="GTF19:GTL19"/>
    <mergeCell ref="GTM19:GTS19"/>
    <mergeCell ref="GTT19:GTZ19"/>
    <mergeCell ref="GUA19:GUG19"/>
    <mergeCell ref="GUH19:GUN19"/>
    <mergeCell ref="GUO19:GUU19"/>
    <mergeCell ref="GUV19:GVB19"/>
    <mergeCell ref="GQG19:GQM19"/>
    <mergeCell ref="GQN19:GQT19"/>
    <mergeCell ref="GQU19:GRA19"/>
    <mergeCell ref="GRB19:GRH19"/>
    <mergeCell ref="GRI19:GRO19"/>
    <mergeCell ref="GRP19:GRV19"/>
    <mergeCell ref="GRW19:GSC19"/>
    <mergeCell ref="GSD19:GSJ19"/>
    <mergeCell ref="GSK19:GSQ19"/>
    <mergeCell ref="HHF19:HHL19"/>
    <mergeCell ref="HHM19:HHS19"/>
    <mergeCell ref="HHT19:HHZ19"/>
    <mergeCell ref="HIA19:HIG19"/>
    <mergeCell ref="HIH19:HIN19"/>
    <mergeCell ref="HIO19:HIU19"/>
    <mergeCell ref="HIV19:HJB19"/>
    <mergeCell ref="HJC19:HJI19"/>
    <mergeCell ref="HJJ19:HJP19"/>
    <mergeCell ref="HEU19:HFA19"/>
    <mergeCell ref="HFB19:HFH19"/>
    <mergeCell ref="HFI19:HFO19"/>
    <mergeCell ref="HFP19:HFV19"/>
    <mergeCell ref="HFW19:HGC19"/>
    <mergeCell ref="HGD19:HGJ19"/>
    <mergeCell ref="HGK19:HGQ19"/>
    <mergeCell ref="HGR19:HGX19"/>
    <mergeCell ref="HGY19:HHE19"/>
    <mergeCell ref="HCJ19:HCP19"/>
    <mergeCell ref="HCQ19:HCW19"/>
    <mergeCell ref="HCX19:HDD19"/>
    <mergeCell ref="HDE19:HDK19"/>
    <mergeCell ref="HDL19:HDR19"/>
    <mergeCell ref="HDS19:HDY19"/>
    <mergeCell ref="HDZ19:HEF19"/>
    <mergeCell ref="HEG19:HEM19"/>
    <mergeCell ref="HEN19:HET19"/>
    <mergeCell ref="GZY19:HAE19"/>
    <mergeCell ref="HAF19:HAL19"/>
    <mergeCell ref="HAM19:HAS19"/>
    <mergeCell ref="HAT19:HAZ19"/>
    <mergeCell ref="HBA19:HBG19"/>
    <mergeCell ref="HBH19:HBN19"/>
    <mergeCell ref="HBO19:HBU19"/>
    <mergeCell ref="HBV19:HCB19"/>
    <mergeCell ref="HCC19:HCI19"/>
    <mergeCell ref="HQX19:HRD19"/>
    <mergeCell ref="HRE19:HRK19"/>
    <mergeCell ref="HRL19:HRR19"/>
    <mergeCell ref="HRS19:HRY19"/>
    <mergeCell ref="HRZ19:HSF19"/>
    <mergeCell ref="HSG19:HSM19"/>
    <mergeCell ref="HSN19:HST19"/>
    <mergeCell ref="HSU19:HTA19"/>
    <mergeCell ref="HTB19:HTH19"/>
    <mergeCell ref="HOM19:HOS19"/>
    <mergeCell ref="HOT19:HOZ19"/>
    <mergeCell ref="HPA19:HPG19"/>
    <mergeCell ref="HPH19:HPN19"/>
    <mergeCell ref="HPO19:HPU19"/>
    <mergeCell ref="HPV19:HQB19"/>
    <mergeCell ref="HQC19:HQI19"/>
    <mergeCell ref="HQJ19:HQP19"/>
    <mergeCell ref="HQQ19:HQW19"/>
    <mergeCell ref="HMB19:HMH19"/>
    <mergeCell ref="HMI19:HMO19"/>
    <mergeCell ref="HMP19:HMV19"/>
    <mergeCell ref="HMW19:HNC19"/>
    <mergeCell ref="HND19:HNJ19"/>
    <mergeCell ref="HNK19:HNQ19"/>
    <mergeCell ref="HNR19:HNX19"/>
    <mergeCell ref="HNY19:HOE19"/>
    <mergeCell ref="HOF19:HOL19"/>
    <mergeCell ref="HJQ19:HJW19"/>
    <mergeCell ref="HJX19:HKD19"/>
    <mergeCell ref="HKE19:HKK19"/>
    <mergeCell ref="HKL19:HKR19"/>
    <mergeCell ref="HKS19:HKY19"/>
    <mergeCell ref="HKZ19:HLF19"/>
    <mergeCell ref="HLG19:HLM19"/>
    <mergeCell ref="HLN19:HLT19"/>
    <mergeCell ref="HLU19:HMA19"/>
    <mergeCell ref="IAP19:IAV19"/>
    <mergeCell ref="IAW19:IBC19"/>
    <mergeCell ref="IBD19:IBJ19"/>
    <mergeCell ref="IBK19:IBQ19"/>
    <mergeCell ref="IBR19:IBX19"/>
    <mergeCell ref="IBY19:ICE19"/>
    <mergeCell ref="ICF19:ICL19"/>
    <mergeCell ref="ICM19:ICS19"/>
    <mergeCell ref="ICT19:ICZ19"/>
    <mergeCell ref="HYE19:HYK19"/>
    <mergeCell ref="HYL19:HYR19"/>
    <mergeCell ref="HYS19:HYY19"/>
    <mergeCell ref="HYZ19:HZF19"/>
    <mergeCell ref="HZG19:HZM19"/>
    <mergeCell ref="HZN19:HZT19"/>
    <mergeCell ref="HZU19:IAA19"/>
    <mergeCell ref="IAB19:IAH19"/>
    <mergeCell ref="IAI19:IAO19"/>
    <mergeCell ref="HVT19:HVZ19"/>
    <mergeCell ref="HWA19:HWG19"/>
    <mergeCell ref="HWH19:HWN19"/>
    <mergeCell ref="HWO19:HWU19"/>
    <mergeCell ref="HWV19:HXB19"/>
    <mergeCell ref="HXC19:HXI19"/>
    <mergeCell ref="HXJ19:HXP19"/>
    <mergeCell ref="HXQ19:HXW19"/>
    <mergeCell ref="HXX19:HYD19"/>
    <mergeCell ref="HTI19:HTO19"/>
    <mergeCell ref="HTP19:HTV19"/>
    <mergeCell ref="HTW19:HUC19"/>
    <mergeCell ref="HUD19:HUJ19"/>
    <mergeCell ref="HUK19:HUQ19"/>
    <mergeCell ref="HUR19:HUX19"/>
    <mergeCell ref="HUY19:HVE19"/>
    <mergeCell ref="HVF19:HVL19"/>
    <mergeCell ref="HVM19:HVS19"/>
    <mergeCell ref="IKH19:IKN19"/>
    <mergeCell ref="IKO19:IKU19"/>
    <mergeCell ref="IKV19:ILB19"/>
    <mergeCell ref="ILC19:ILI19"/>
    <mergeCell ref="ILJ19:ILP19"/>
    <mergeCell ref="ILQ19:ILW19"/>
    <mergeCell ref="ILX19:IMD19"/>
    <mergeCell ref="IME19:IMK19"/>
    <mergeCell ref="IML19:IMR19"/>
    <mergeCell ref="IHW19:IIC19"/>
    <mergeCell ref="IID19:IIJ19"/>
    <mergeCell ref="IIK19:IIQ19"/>
    <mergeCell ref="IIR19:IIX19"/>
    <mergeCell ref="IIY19:IJE19"/>
    <mergeCell ref="IJF19:IJL19"/>
    <mergeCell ref="IJM19:IJS19"/>
    <mergeCell ref="IJT19:IJZ19"/>
    <mergeCell ref="IKA19:IKG19"/>
    <mergeCell ref="IFL19:IFR19"/>
    <mergeCell ref="IFS19:IFY19"/>
    <mergeCell ref="IFZ19:IGF19"/>
    <mergeCell ref="IGG19:IGM19"/>
    <mergeCell ref="IGN19:IGT19"/>
    <mergeCell ref="IGU19:IHA19"/>
    <mergeCell ref="IHB19:IHH19"/>
    <mergeCell ref="IHI19:IHO19"/>
    <mergeCell ref="IHP19:IHV19"/>
    <mergeCell ref="IDA19:IDG19"/>
    <mergeCell ref="IDH19:IDN19"/>
    <mergeCell ref="IDO19:IDU19"/>
    <mergeCell ref="IDV19:IEB19"/>
    <mergeCell ref="IEC19:IEI19"/>
    <mergeCell ref="IEJ19:IEP19"/>
    <mergeCell ref="IEQ19:IEW19"/>
    <mergeCell ref="IEX19:IFD19"/>
    <mergeCell ref="IFE19:IFK19"/>
    <mergeCell ref="ITZ19:IUF19"/>
    <mergeCell ref="IUG19:IUM19"/>
    <mergeCell ref="IUN19:IUT19"/>
    <mergeCell ref="IUU19:IVA19"/>
    <mergeCell ref="IVB19:IVH19"/>
    <mergeCell ref="IVI19:IVO19"/>
    <mergeCell ref="IVP19:IVV19"/>
    <mergeCell ref="IVW19:IWC19"/>
    <mergeCell ref="IWD19:IWJ19"/>
    <mergeCell ref="IRO19:IRU19"/>
    <mergeCell ref="IRV19:ISB19"/>
    <mergeCell ref="ISC19:ISI19"/>
    <mergeCell ref="ISJ19:ISP19"/>
    <mergeCell ref="ISQ19:ISW19"/>
    <mergeCell ref="ISX19:ITD19"/>
    <mergeCell ref="ITE19:ITK19"/>
    <mergeCell ref="ITL19:ITR19"/>
    <mergeCell ref="ITS19:ITY19"/>
    <mergeCell ref="IPD19:IPJ19"/>
    <mergeCell ref="IPK19:IPQ19"/>
    <mergeCell ref="IPR19:IPX19"/>
    <mergeCell ref="IPY19:IQE19"/>
    <mergeCell ref="IQF19:IQL19"/>
    <mergeCell ref="IQM19:IQS19"/>
    <mergeCell ref="IQT19:IQZ19"/>
    <mergeCell ref="IRA19:IRG19"/>
    <mergeCell ref="IRH19:IRN19"/>
    <mergeCell ref="IMS19:IMY19"/>
    <mergeCell ref="IMZ19:INF19"/>
    <mergeCell ref="ING19:INM19"/>
    <mergeCell ref="INN19:INT19"/>
    <mergeCell ref="INU19:IOA19"/>
    <mergeCell ref="IOB19:IOH19"/>
    <mergeCell ref="IOI19:IOO19"/>
    <mergeCell ref="IOP19:IOV19"/>
    <mergeCell ref="IOW19:IPC19"/>
    <mergeCell ref="JDR19:JDX19"/>
    <mergeCell ref="JDY19:JEE19"/>
    <mergeCell ref="JEF19:JEL19"/>
    <mergeCell ref="JEM19:JES19"/>
    <mergeCell ref="JET19:JEZ19"/>
    <mergeCell ref="JFA19:JFG19"/>
    <mergeCell ref="JFH19:JFN19"/>
    <mergeCell ref="JFO19:JFU19"/>
    <mergeCell ref="JFV19:JGB19"/>
    <mergeCell ref="JBG19:JBM19"/>
    <mergeCell ref="JBN19:JBT19"/>
    <mergeCell ref="JBU19:JCA19"/>
    <mergeCell ref="JCB19:JCH19"/>
    <mergeCell ref="JCI19:JCO19"/>
    <mergeCell ref="JCP19:JCV19"/>
    <mergeCell ref="JCW19:JDC19"/>
    <mergeCell ref="JDD19:JDJ19"/>
    <mergeCell ref="JDK19:JDQ19"/>
    <mergeCell ref="IYV19:IZB19"/>
    <mergeCell ref="IZC19:IZI19"/>
    <mergeCell ref="IZJ19:IZP19"/>
    <mergeCell ref="IZQ19:IZW19"/>
    <mergeCell ref="IZX19:JAD19"/>
    <mergeCell ref="JAE19:JAK19"/>
    <mergeCell ref="JAL19:JAR19"/>
    <mergeCell ref="JAS19:JAY19"/>
    <mergeCell ref="JAZ19:JBF19"/>
    <mergeCell ref="IWK19:IWQ19"/>
    <mergeCell ref="IWR19:IWX19"/>
    <mergeCell ref="IWY19:IXE19"/>
    <mergeCell ref="IXF19:IXL19"/>
    <mergeCell ref="IXM19:IXS19"/>
    <mergeCell ref="IXT19:IXZ19"/>
    <mergeCell ref="IYA19:IYG19"/>
    <mergeCell ref="IYH19:IYN19"/>
    <mergeCell ref="IYO19:IYU19"/>
    <mergeCell ref="JNJ19:JNP19"/>
    <mergeCell ref="JNQ19:JNW19"/>
    <mergeCell ref="JNX19:JOD19"/>
    <mergeCell ref="JOE19:JOK19"/>
    <mergeCell ref="JOL19:JOR19"/>
    <mergeCell ref="JOS19:JOY19"/>
    <mergeCell ref="JOZ19:JPF19"/>
    <mergeCell ref="JPG19:JPM19"/>
    <mergeCell ref="JPN19:JPT19"/>
    <mergeCell ref="JKY19:JLE19"/>
    <mergeCell ref="JLF19:JLL19"/>
    <mergeCell ref="JLM19:JLS19"/>
    <mergeCell ref="JLT19:JLZ19"/>
    <mergeCell ref="JMA19:JMG19"/>
    <mergeCell ref="JMH19:JMN19"/>
    <mergeCell ref="JMO19:JMU19"/>
    <mergeCell ref="JMV19:JNB19"/>
    <mergeCell ref="JNC19:JNI19"/>
    <mergeCell ref="JIN19:JIT19"/>
    <mergeCell ref="JIU19:JJA19"/>
    <mergeCell ref="JJB19:JJH19"/>
    <mergeCell ref="JJI19:JJO19"/>
    <mergeCell ref="JJP19:JJV19"/>
    <mergeCell ref="JJW19:JKC19"/>
    <mergeCell ref="JKD19:JKJ19"/>
    <mergeCell ref="JKK19:JKQ19"/>
    <mergeCell ref="JKR19:JKX19"/>
    <mergeCell ref="JGC19:JGI19"/>
    <mergeCell ref="JGJ19:JGP19"/>
    <mergeCell ref="JGQ19:JGW19"/>
    <mergeCell ref="JGX19:JHD19"/>
    <mergeCell ref="JHE19:JHK19"/>
    <mergeCell ref="JHL19:JHR19"/>
    <mergeCell ref="JHS19:JHY19"/>
    <mergeCell ref="JHZ19:JIF19"/>
    <mergeCell ref="JIG19:JIM19"/>
    <mergeCell ref="JXB19:JXH19"/>
    <mergeCell ref="JXI19:JXO19"/>
    <mergeCell ref="JXP19:JXV19"/>
    <mergeCell ref="JXW19:JYC19"/>
    <mergeCell ref="JYD19:JYJ19"/>
    <mergeCell ref="JYK19:JYQ19"/>
    <mergeCell ref="JYR19:JYX19"/>
    <mergeCell ref="JYY19:JZE19"/>
    <mergeCell ref="JZF19:JZL19"/>
    <mergeCell ref="JUQ19:JUW19"/>
    <mergeCell ref="JUX19:JVD19"/>
    <mergeCell ref="JVE19:JVK19"/>
    <mergeCell ref="JVL19:JVR19"/>
    <mergeCell ref="JVS19:JVY19"/>
    <mergeCell ref="JVZ19:JWF19"/>
    <mergeCell ref="JWG19:JWM19"/>
    <mergeCell ref="JWN19:JWT19"/>
    <mergeCell ref="JWU19:JXA19"/>
    <mergeCell ref="JSF19:JSL19"/>
    <mergeCell ref="JSM19:JSS19"/>
    <mergeCell ref="JST19:JSZ19"/>
    <mergeCell ref="JTA19:JTG19"/>
    <mergeCell ref="JTH19:JTN19"/>
    <mergeCell ref="JTO19:JTU19"/>
    <mergeCell ref="JTV19:JUB19"/>
    <mergeCell ref="JUC19:JUI19"/>
    <mergeCell ref="JUJ19:JUP19"/>
    <mergeCell ref="JPU19:JQA19"/>
    <mergeCell ref="JQB19:JQH19"/>
    <mergeCell ref="JQI19:JQO19"/>
    <mergeCell ref="JQP19:JQV19"/>
    <mergeCell ref="JQW19:JRC19"/>
    <mergeCell ref="JRD19:JRJ19"/>
    <mergeCell ref="JRK19:JRQ19"/>
    <mergeCell ref="JRR19:JRX19"/>
    <mergeCell ref="JRY19:JSE19"/>
    <mergeCell ref="KGT19:KGZ19"/>
    <mergeCell ref="KHA19:KHG19"/>
    <mergeCell ref="KHH19:KHN19"/>
    <mergeCell ref="KHO19:KHU19"/>
    <mergeCell ref="KHV19:KIB19"/>
    <mergeCell ref="KIC19:KII19"/>
    <mergeCell ref="KIJ19:KIP19"/>
    <mergeCell ref="KIQ19:KIW19"/>
    <mergeCell ref="KIX19:KJD19"/>
    <mergeCell ref="KEI19:KEO19"/>
    <mergeCell ref="KEP19:KEV19"/>
    <mergeCell ref="KEW19:KFC19"/>
    <mergeCell ref="KFD19:KFJ19"/>
    <mergeCell ref="KFK19:KFQ19"/>
    <mergeCell ref="KFR19:KFX19"/>
    <mergeCell ref="KFY19:KGE19"/>
    <mergeCell ref="KGF19:KGL19"/>
    <mergeCell ref="KGM19:KGS19"/>
    <mergeCell ref="KBX19:KCD19"/>
    <mergeCell ref="KCE19:KCK19"/>
    <mergeCell ref="KCL19:KCR19"/>
    <mergeCell ref="KCS19:KCY19"/>
    <mergeCell ref="KCZ19:KDF19"/>
    <mergeCell ref="KDG19:KDM19"/>
    <mergeCell ref="KDN19:KDT19"/>
    <mergeCell ref="KDU19:KEA19"/>
    <mergeCell ref="KEB19:KEH19"/>
    <mergeCell ref="JZM19:JZS19"/>
    <mergeCell ref="JZT19:JZZ19"/>
    <mergeCell ref="KAA19:KAG19"/>
    <mergeCell ref="KAH19:KAN19"/>
    <mergeCell ref="KAO19:KAU19"/>
    <mergeCell ref="KAV19:KBB19"/>
    <mergeCell ref="KBC19:KBI19"/>
    <mergeCell ref="KBJ19:KBP19"/>
    <mergeCell ref="KBQ19:KBW19"/>
    <mergeCell ref="KQL19:KQR19"/>
    <mergeCell ref="KQS19:KQY19"/>
    <mergeCell ref="KQZ19:KRF19"/>
    <mergeCell ref="KRG19:KRM19"/>
    <mergeCell ref="KRN19:KRT19"/>
    <mergeCell ref="KRU19:KSA19"/>
    <mergeCell ref="KSB19:KSH19"/>
    <mergeCell ref="KSI19:KSO19"/>
    <mergeCell ref="KSP19:KSV19"/>
    <mergeCell ref="KOA19:KOG19"/>
    <mergeCell ref="KOH19:KON19"/>
    <mergeCell ref="KOO19:KOU19"/>
    <mergeCell ref="KOV19:KPB19"/>
    <mergeCell ref="KPC19:KPI19"/>
    <mergeCell ref="KPJ19:KPP19"/>
    <mergeCell ref="KPQ19:KPW19"/>
    <mergeCell ref="KPX19:KQD19"/>
    <mergeCell ref="KQE19:KQK19"/>
    <mergeCell ref="KLP19:KLV19"/>
    <mergeCell ref="KLW19:KMC19"/>
    <mergeCell ref="KMD19:KMJ19"/>
    <mergeCell ref="KMK19:KMQ19"/>
    <mergeCell ref="KMR19:KMX19"/>
    <mergeCell ref="KMY19:KNE19"/>
    <mergeCell ref="KNF19:KNL19"/>
    <mergeCell ref="KNM19:KNS19"/>
    <mergeCell ref="KNT19:KNZ19"/>
    <mergeCell ref="KJE19:KJK19"/>
    <mergeCell ref="KJL19:KJR19"/>
    <mergeCell ref="KJS19:KJY19"/>
    <mergeCell ref="KJZ19:KKF19"/>
    <mergeCell ref="KKG19:KKM19"/>
    <mergeCell ref="KKN19:KKT19"/>
    <mergeCell ref="KKU19:KLA19"/>
    <mergeCell ref="KLB19:KLH19"/>
    <mergeCell ref="KLI19:KLO19"/>
    <mergeCell ref="LAD19:LAJ19"/>
    <mergeCell ref="LAK19:LAQ19"/>
    <mergeCell ref="LAR19:LAX19"/>
    <mergeCell ref="LAY19:LBE19"/>
    <mergeCell ref="LBF19:LBL19"/>
    <mergeCell ref="LBM19:LBS19"/>
    <mergeCell ref="LBT19:LBZ19"/>
    <mergeCell ref="LCA19:LCG19"/>
    <mergeCell ref="LCH19:LCN19"/>
    <mergeCell ref="KXS19:KXY19"/>
    <mergeCell ref="KXZ19:KYF19"/>
    <mergeCell ref="KYG19:KYM19"/>
    <mergeCell ref="KYN19:KYT19"/>
    <mergeCell ref="KYU19:KZA19"/>
    <mergeCell ref="KZB19:KZH19"/>
    <mergeCell ref="KZI19:KZO19"/>
    <mergeCell ref="KZP19:KZV19"/>
    <mergeCell ref="KZW19:LAC19"/>
    <mergeCell ref="KVH19:KVN19"/>
    <mergeCell ref="KVO19:KVU19"/>
    <mergeCell ref="KVV19:KWB19"/>
    <mergeCell ref="KWC19:KWI19"/>
    <mergeCell ref="KWJ19:KWP19"/>
    <mergeCell ref="KWQ19:KWW19"/>
    <mergeCell ref="KWX19:KXD19"/>
    <mergeCell ref="KXE19:KXK19"/>
    <mergeCell ref="KXL19:KXR19"/>
    <mergeCell ref="KSW19:KTC19"/>
    <mergeCell ref="KTD19:KTJ19"/>
    <mergeCell ref="KTK19:KTQ19"/>
    <mergeCell ref="KTR19:KTX19"/>
    <mergeCell ref="KTY19:KUE19"/>
    <mergeCell ref="KUF19:KUL19"/>
    <mergeCell ref="KUM19:KUS19"/>
    <mergeCell ref="KUT19:KUZ19"/>
    <mergeCell ref="KVA19:KVG19"/>
    <mergeCell ref="LJV19:LKB19"/>
    <mergeCell ref="LKC19:LKI19"/>
    <mergeCell ref="LKJ19:LKP19"/>
    <mergeCell ref="LKQ19:LKW19"/>
    <mergeCell ref="LKX19:LLD19"/>
    <mergeCell ref="LLE19:LLK19"/>
    <mergeCell ref="LLL19:LLR19"/>
    <mergeCell ref="LLS19:LLY19"/>
    <mergeCell ref="LLZ19:LMF19"/>
    <mergeCell ref="LHK19:LHQ19"/>
    <mergeCell ref="LHR19:LHX19"/>
    <mergeCell ref="LHY19:LIE19"/>
    <mergeCell ref="LIF19:LIL19"/>
    <mergeCell ref="LIM19:LIS19"/>
    <mergeCell ref="LIT19:LIZ19"/>
    <mergeCell ref="LJA19:LJG19"/>
    <mergeCell ref="LJH19:LJN19"/>
    <mergeCell ref="LJO19:LJU19"/>
    <mergeCell ref="LEZ19:LFF19"/>
    <mergeCell ref="LFG19:LFM19"/>
    <mergeCell ref="LFN19:LFT19"/>
    <mergeCell ref="LFU19:LGA19"/>
    <mergeCell ref="LGB19:LGH19"/>
    <mergeCell ref="LGI19:LGO19"/>
    <mergeCell ref="LGP19:LGV19"/>
    <mergeCell ref="LGW19:LHC19"/>
    <mergeCell ref="LHD19:LHJ19"/>
    <mergeCell ref="LCO19:LCU19"/>
    <mergeCell ref="LCV19:LDB19"/>
    <mergeCell ref="LDC19:LDI19"/>
    <mergeCell ref="LDJ19:LDP19"/>
    <mergeCell ref="LDQ19:LDW19"/>
    <mergeCell ref="LDX19:LED19"/>
    <mergeCell ref="LEE19:LEK19"/>
    <mergeCell ref="LEL19:LER19"/>
    <mergeCell ref="LES19:LEY19"/>
    <mergeCell ref="LTN19:LTT19"/>
    <mergeCell ref="LTU19:LUA19"/>
    <mergeCell ref="LUB19:LUH19"/>
    <mergeCell ref="LUI19:LUO19"/>
    <mergeCell ref="LUP19:LUV19"/>
    <mergeCell ref="LUW19:LVC19"/>
    <mergeCell ref="LVD19:LVJ19"/>
    <mergeCell ref="LVK19:LVQ19"/>
    <mergeCell ref="LVR19:LVX19"/>
    <mergeCell ref="LRC19:LRI19"/>
    <mergeCell ref="LRJ19:LRP19"/>
    <mergeCell ref="LRQ19:LRW19"/>
    <mergeCell ref="LRX19:LSD19"/>
    <mergeCell ref="LSE19:LSK19"/>
    <mergeCell ref="LSL19:LSR19"/>
    <mergeCell ref="LSS19:LSY19"/>
    <mergeCell ref="LSZ19:LTF19"/>
    <mergeCell ref="LTG19:LTM19"/>
    <mergeCell ref="LOR19:LOX19"/>
    <mergeCell ref="LOY19:LPE19"/>
    <mergeCell ref="LPF19:LPL19"/>
    <mergeCell ref="LPM19:LPS19"/>
    <mergeCell ref="LPT19:LPZ19"/>
    <mergeCell ref="LQA19:LQG19"/>
    <mergeCell ref="LQH19:LQN19"/>
    <mergeCell ref="LQO19:LQU19"/>
    <mergeCell ref="LQV19:LRB19"/>
    <mergeCell ref="LMG19:LMM19"/>
    <mergeCell ref="LMN19:LMT19"/>
    <mergeCell ref="LMU19:LNA19"/>
    <mergeCell ref="LNB19:LNH19"/>
    <mergeCell ref="LNI19:LNO19"/>
    <mergeCell ref="LNP19:LNV19"/>
    <mergeCell ref="LNW19:LOC19"/>
    <mergeCell ref="LOD19:LOJ19"/>
    <mergeCell ref="LOK19:LOQ19"/>
    <mergeCell ref="MDF19:MDL19"/>
    <mergeCell ref="MDM19:MDS19"/>
    <mergeCell ref="MDT19:MDZ19"/>
    <mergeCell ref="MEA19:MEG19"/>
    <mergeCell ref="MEH19:MEN19"/>
    <mergeCell ref="MEO19:MEU19"/>
    <mergeCell ref="MEV19:MFB19"/>
    <mergeCell ref="MFC19:MFI19"/>
    <mergeCell ref="MFJ19:MFP19"/>
    <mergeCell ref="MAU19:MBA19"/>
    <mergeCell ref="MBB19:MBH19"/>
    <mergeCell ref="MBI19:MBO19"/>
    <mergeCell ref="MBP19:MBV19"/>
    <mergeCell ref="MBW19:MCC19"/>
    <mergeCell ref="MCD19:MCJ19"/>
    <mergeCell ref="MCK19:MCQ19"/>
    <mergeCell ref="MCR19:MCX19"/>
    <mergeCell ref="MCY19:MDE19"/>
    <mergeCell ref="LYJ19:LYP19"/>
    <mergeCell ref="LYQ19:LYW19"/>
    <mergeCell ref="LYX19:LZD19"/>
    <mergeCell ref="LZE19:LZK19"/>
    <mergeCell ref="LZL19:LZR19"/>
    <mergeCell ref="LZS19:LZY19"/>
    <mergeCell ref="LZZ19:MAF19"/>
    <mergeCell ref="MAG19:MAM19"/>
    <mergeCell ref="MAN19:MAT19"/>
    <mergeCell ref="LVY19:LWE19"/>
    <mergeCell ref="LWF19:LWL19"/>
    <mergeCell ref="LWM19:LWS19"/>
    <mergeCell ref="LWT19:LWZ19"/>
    <mergeCell ref="LXA19:LXG19"/>
    <mergeCell ref="LXH19:LXN19"/>
    <mergeCell ref="LXO19:LXU19"/>
    <mergeCell ref="LXV19:LYB19"/>
    <mergeCell ref="LYC19:LYI19"/>
    <mergeCell ref="MMX19:MND19"/>
    <mergeCell ref="MNE19:MNK19"/>
    <mergeCell ref="MNL19:MNR19"/>
    <mergeCell ref="MNS19:MNY19"/>
    <mergeCell ref="MNZ19:MOF19"/>
    <mergeCell ref="MOG19:MOM19"/>
    <mergeCell ref="MON19:MOT19"/>
    <mergeCell ref="MOU19:MPA19"/>
    <mergeCell ref="MPB19:MPH19"/>
    <mergeCell ref="MKM19:MKS19"/>
    <mergeCell ref="MKT19:MKZ19"/>
    <mergeCell ref="MLA19:MLG19"/>
    <mergeCell ref="MLH19:MLN19"/>
    <mergeCell ref="MLO19:MLU19"/>
    <mergeCell ref="MLV19:MMB19"/>
    <mergeCell ref="MMC19:MMI19"/>
    <mergeCell ref="MMJ19:MMP19"/>
    <mergeCell ref="MMQ19:MMW19"/>
    <mergeCell ref="MIB19:MIH19"/>
    <mergeCell ref="MII19:MIO19"/>
    <mergeCell ref="MIP19:MIV19"/>
    <mergeCell ref="MIW19:MJC19"/>
    <mergeCell ref="MJD19:MJJ19"/>
    <mergeCell ref="MJK19:MJQ19"/>
    <mergeCell ref="MJR19:MJX19"/>
    <mergeCell ref="MJY19:MKE19"/>
    <mergeCell ref="MKF19:MKL19"/>
    <mergeCell ref="MFQ19:MFW19"/>
    <mergeCell ref="MFX19:MGD19"/>
    <mergeCell ref="MGE19:MGK19"/>
    <mergeCell ref="MGL19:MGR19"/>
    <mergeCell ref="MGS19:MGY19"/>
    <mergeCell ref="MGZ19:MHF19"/>
    <mergeCell ref="MHG19:MHM19"/>
    <mergeCell ref="MHN19:MHT19"/>
    <mergeCell ref="MHU19:MIA19"/>
    <mergeCell ref="MWP19:MWV19"/>
    <mergeCell ref="MWW19:MXC19"/>
    <mergeCell ref="MXD19:MXJ19"/>
    <mergeCell ref="MXK19:MXQ19"/>
    <mergeCell ref="MXR19:MXX19"/>
    <mergeCell ref="MXY19:MYE19"/>
    <mergeCell ref="MYF19:MYL19"/>
    <mergeCell ref="MYM19:MYS19"/>
    <mergeCell ref="MYT19:MYZ19"/>
    <mergeCell ref="MUE19:MUK19"/>
    <mergeCell ref="MUL19:MUR19"/>
    <mergeCell ref="MUS19:MUY19"/>
    <mergeCell ref="MUZ19:MVF19"/>
    <mergeCell ref="MVG19:MVM19"/>
    <mergeCell ref="MVN19:MVT19"/>
    <mergeCell ref="MVU19:MWA19"/>
    <mergeCell ref="MWB19:MWH19"/>
    <mergeCell ref="MWI19:MWO19"/>
    <mergeCell ref="MRT19:MRZ19"/>
    <mergeCell ref="MSA19:MSG19"/>
    <mergeCell ref="MSH19:MSN19"/>
    <mergeCell ref="MSO19:MSU19"/>
    <mergeCell ref="MSV19:MTB19"/>
    <mergeCell ref="MTC19:MTI19"/>
    <mergeCell ref="MTJ19:MTP19"/>
    <mergeCell ref="MTQ19:MTW19"/>
    <mergeCell ref="MTX19:MUD19"/>
    <mergeCell ref="MPI19:MPO19"/>
    <mergeCell ref="MPP19:MPV19"/>
    <mergeCell ref="MPW19:MQC19"/>
    <mergeCell ref="MQD19:MQJ19"/>
    <mergeCell ref="MQK19:MQQ19"/>
    <mergeCell ref="MQR19:MQX19"/>
    <mergeCell ref="MQY19:MRE19"/>
    <mergeCell ref="MRF19:MRL19"/>
    <mergeCell ref="MRM19:MRS19"/>
    <mergeCell ref="NGH19:NGN19"/>
    <mergeCell ref="NGO19:NGU19"/>
    <mergeCell ref="NGV19:NHB19"/>
    <mergeCell ref="NHC19:NHI19"/>
    <mergeCell ref="NHJ19:NHP19"/>
    <mergeCell ref="NHQ19:NHW19"/>
    <mergeCell ref="NHX19:NID19"/>
    <mergeCell ref="NIE19:NIK19"/>
    <mergeCell ref="NIL19:NIR19"/>
    <mergeCell ref="NDW19:NEC19"/>
    <mergeCell ref="NED19:NEJ19"/>
    <mergeCell ref="NEK19:NEQ19"/>
    <mergeCell ref="NER19:NEX19"/>
    <mergeCell ref="NEY19:NFE19"/>
    <mergeCell ref="NFF19:NFL19"/>
    <mergeCell ref="NFM19:NFS19"/>
    <mergeCell ref="NFT19:NFZ19"/>
    <mergeCell ref="NGA19:NGG19"/>
    <mergeCell ref="NBL19:NBR19"/>
    <mergeCell ref="NBS19:NBY19"/>
    <mergeCell ref="NBZ19:NCF19"/>
    <mergeCell ref="NCG19:NCM19"/>
    <mergeCell ref="NCN19:NCT19"/>
    <mergeCell ref="NCU19:NDA19"/>
    <mergeCell ref="NDB19:NDH19"/>
    <mergeCell ref="NDI19:NDO19"/>
    <mergeCell ref="NDP19:NDV19"/>
    <mergeCell ref="MZA19:MZG19"/>
    <mergeCell ref="MZH19:MZN19"/>
    <mergeCell ref="MZO19:MZU19"/>
    <mergeCell ref="MZV19:NAB19"/>
    <mergeCell ref="NAC19:NAI19"/>
    <mergeCell ref="NAJ19:NAP19"/>
    <mergeCell ref="NAQ19:NAW19"/>
    <mergeCell ref="NAX19:NBD19"/>
    <mergeCell ref="NBE19:NBK19"/>
    <mergeCell ref="NPZ19:NQF19"/>
    <mergeCell ref="NQG19:NQM19"/>
    <mergeCell ref="NQN19:NQT19"/>
    <mergeCell ref="NQU19:NRA19"/>
    <mergeCell ref="NRB19:NRH19"/>
    <mergeCell ref="NRI19:NRO19"/>
    <mergeCell ref="NRP19:NRV19"/>
    <mergeCell ref="NRW19:NSC19"/>
    <mergeCell ref="NSD19:NSJ19"/>
    <mergeCell ref="NNO19:NNU19"/>
    <mergeCell ref="NNV19:NOB19"/>
    <mergeCell ref="NOC19:NOI19"/>
    <mergeCell ref="NOJ19:NOP19"/>
    <mergeCell ref="NOQ19:NOW19"/>
    <mergeCell ref="NOX19:NPD19"/>
    <mergeCell ref="NPE19:NPK19"/>
    <mergeCell ref="NPL19:NPR19"/>
    <mergeCell ref="NPS19:NPY19"/>
    <mergeCell ref="NLD19:NLJ19"/>
    <mergeCell ref="NLK19:NLQ19"/>
    <mergeCell ref="NLR19:NLX19"/>
    <mergeCell ref="NLY19:NME19"/>
    <mergeCell ref="NMF19:NML19"/>
    <mergeCell ref="NMM19:NMS19"/>
    <mergeCell ref="NMT19:NMZ19"/>
    <mergeCell ref="NNA19:NNG19"/>
    <mergeCell ref="NNH19:NNN19"/>
    <mergeCell ref="NIS19:NIY19"/>
    <mergeCell ref="NIZ19:NJF19"/>
    <mergeCell ref="NJG19:NJM19"/>
    <mergeCell ref="NJN19:NJT19"/>
    <mergeCell ref="NJU19:NKA19"/>
    <mergeCell ref="NKB19:NKH19"/>
    <mergeCell ref="NKI19:NKO19"/>
    <mergeCell ref="NKP19:NKV19"/>
    <mergeCell ref="NKW19:NLC19"/>
    <mergeCell ref="NZR19:NZX19"/>
    <mergeCell ref="NZY19:OAE19"/>
    <mergeCell ref="OAF19:OAL19"/>
    <mergeCell ref="OAM19:OAS19"/>
    <mergeCell ref="OAT19:OAZ19"/>
    <mergeCell ref="OBA19:OBG19"/>
    <mergeCell ref="OBH19:OBN19"/>
    <mergeCell ref="OBO19:OBU19"/>
    <mergeCell ref="OBV19:OCB19"/>
    <mergeCell ref="NXG19:NXM19"/>
    <mergeCell ref="NXN19:NXT19"/>
    <mergeCell ref="NXU19:NYA19"/>
    <mergeCell ref="NYB19:NYH19"/>
    <mergeCell ref="NYI19:NYO19"/>
    <mergeCell ref="NYP19:NYV19"/>
    <mergeCell ref="NYW19:NZC19"/>
    <mergeCell ref="NZD19:NZJ19"/>
    <mergeCell ref="NZK19:NZQ19"/>
    <mergeCell ref="NUV19:NVB19"/>
    <mergeCell ref="NVC19:NVI19"/>
    <mergeCell ref="NVJ19:NVP19"/>
    <mergeCell ref="NVQ19:NVW19"/>
    <mergeCell ref="NVX19:NWD19"/>
    <mergeCell ref="NWE19:NWK19"/>
    <mergeCell ref="NWL19:NWR19"/>
    <mergeCell ref="NWS19:NWY19"/>
    <mergeCell ref="NWZ19:NXF19"/>
    <mergeCell ref="NSK19:NSQ19"/>
    <mergeCell ref="NSR19:NSX19"/>
    <mergeCell ref="NSY19:NTE19"/>
    <mergeCell ref="NTF19:NTL19"/>
    <mergeCell ref="NTM19:NTS19"/>
    <mergeCell ref="NTT19:NTZ19"/>
    <mergeCell ref="NUA19:NUG19"/>
    <mergeCell ref="NUH19:NUN19"/>
    <mergeCell ref="NUO19:NUU19"/>
    <mergeCell ref="OJJ19:OJP19"/>
    <mergeCell ref="OJQ19:OJW19"/>
    <mergeCell ref="OJX19:OKD19"/>
    <mergeCell ref="OKE19:OKK19"/>
    <mergeCell ref="OKL19:OKR19"/>
    <mergeCell ref="OKS19:OKY19"/>
    <mergeCell ref="OKZ19:OLF19"/>
    <mergeCell ref="OLG19:OLM19"/>
    <mergeCell ref="OLN19:OLT19"/>
    <mergeCell ref="OGY19:OHE19"/>
    <mergeCell ref="OHF19:OHL19"/>
    <mergeCell ref="OHM19:OHS19"/>
    <mergeCell ref="OHT19:OHZ19"/>
    <mergeCell ref="OIA19:OIG19"/>
    <mergeCell ref="OIH19:OIN19"/>
    <mergeCell ref="OIO19:OIU19"/>
    <mergeCell ref="OIV19:OJB19"/>
    <mergeCell ref="OJC19:OJI19"/>
    <mergeCell ref="OEN19:OET19"/>
    <mergeCell ref="OEU19:OFA19"/>
    <mergeCell ref="OFB19:OFH19"/>
    <mergeCell ref="OFI19:OFO19"/>
    <mergeCell ref="OFP19:OFV19"/>
    <mergeCell ref="OFW19:OGC19"/>
    <mergeCell ref="OGD19:OGJ19"/>
    <mergeCell ref="OGK19:OGQ19"/>
    <mergeCell ref="OGR19:OGX19"/>
    <mergeCell ref="OCC19:OCI19"/>
    <mergeCell ref="OCJ19:OCP19"/>
    <mergeCell ref="OCQ19:OCW19"/>
    <mergeCell ref="OCX19:ODD19"/>
    <mergeCell ref="ODE19:ODK19"/>
    <mergeCell ref="ODL19:ODR19"/>
    <mergeCell ref="ODS19:ODY19"/>
    <mergeCell ref="ODZ19:OEF19"/>
    <mergeCell ref="OEG19:OEM19"/>
    <mergeCell ref="OTB19:OTH19"/>
    <mergeCell ref="OTI19:OTO19"/>
    <mergeCell ref="OTP19:OTV19"/>
    <mergeCell ref="OTW19:OUC19"/>
    <mergeCell ref="OUD19:OUJ19"/>
    <mergeCell ref="OUK19:OUQ19"/>
    <mergeCell ref="OUR19:OUX19"/>
    <mergeCell ref="OUY19:OVE19"/>
    <mergeCell ref="OVF19:OVL19"/>
    <mergeCell ref="OQQ19:OQW19"/>
    <mergeCell ref="OQX19:ORD19"/>
    <mergeCell ref="ORE19:ORK19"/>
    <mergeCell ref="ORL19:ORR19"/>
    <mergeCell ref="ORS19:ORY19"/>
    <mergeCell ref="ORZ19:OSF19"/>
    <mergeCell ref="OSG19:OSM19"/>
    <mergeCell ref="OSN19:OST19"/>
    <mergeCell ref="OSU19:OTA19"/>
    <mergeCell ref="OOF19:OOL19"/>
    <mergeCell ref="OOM19:OOS19"/>
    <mergeCell ref="OOT19:OOZ19"/>
    <mergeCell ref="OPA19:OPG19"/>
    <mergeCell ref="OPH19:OPN19"/>
    <mergeCell ref="OPO19:OPU19"/>
    <mergeCell ref="OPV19:OQB19"/>
    <mergeCell ref="OQC19:OQI19"/>
    <mergeCell ref="OQJ19:OQP19"/>
    <mergeCell ref="OLU19:OMA19"/>
    <mergeCell ref="OMB19:OMH19"/>
    <mergeCell ref="OMI19:OMO19"/>
    <mergeCell ref="OMP19:OMV19"/>
    <mergeCell ref="OMW19:ONC19"/>
    <mergeCell ref="OND19:ONJ19"/>
    <mergeCell ref="ONK19:ONQ19"/>
    <mergeCell ref="ONR19:ONX19"/>
    <mergeCell ref="ONY19:OOE19"/>
    <mergeCell ref="PCT19:PCZ19"/>
    <mergeCell ref="PDA19:PDG19"/>
    <mergeCell ref="PDH19:PDN19"/>
    <mergeCell ref="PDO19:PDU19"/>
    <mergeCell ref="PDV19:PEB19"/>
    <mergeCell ref="PEC19:PEI19"/>
    <mergeCell ref="PEJ19:PEP19"/>
    <mergeCell ref="PEQ19:PEW19"/>
    <mergeCell ref="PEX19:PFD19"/>
    <mergeCell ref="PAI19:PAO19"/>
    <mergeCell ref="PAP19:PAV19"/>
    <mergeCell ref="PAW19:PBC19"/>
    <mergeCell ref="PBD19:PBJ19"/>
    <mergeCell ref="PBK19:PBQ19"/>
    <mergeCell ref="PBR19:PBX19"/>
    <mergeCell ref="PBY19:PCE19"/>
    <mergeCell ref="PCF19:PCL19"/>
    <mergeCell ref="PCM19:PCS19"/>
    <mergeCell ref="OXX19:OYD19"/>
    <mergeCell ref="OYE19:OYK19"/>
    <mergeCell ref="OYL19:OYR19"/>
    <mergeCell ref="OYS19:OYY19"/>
    <mergeCell ref="OYZ19:OZF19"/>
    <mergeCell ref="OZG19:OZM19"/>
    <mergeCell ref="OZN19:OZT19"/>
    <mergeCell ref="OZU19:PAA19"/>
    <mergeCell ref="PAB19:PAH19"/>
    <mergeCell ref="OVM19:OVS19"/>
    <mergeCell ref="OVT19:OVZ19"/>
    <mergeCell ref="OWA19:OWG19"/>
    <mergeCell ref="OWH19:OWN19"/>
    <mergeCell ref="OWO19:OWU19"/>
    <mergeCell ref="OWV19:OXB19"/>
    <mergeCell ref="OXC19:OXI19"/>
    <mergeCell ref="OXJ19:OXP19"/>
    <mergeCell ref="OXQ19:OXW19"/>
    <mergeCell ref="PML19:PMR19"/>
    <mergeCell ref="PMS19:PMY19"/>
    <mergeCell ref="PMZ19:PNF19"/>
    <mergeCell ref="PNG19:PNM19"/>
    <mergeCell ref="PNN19:PNT19"/>
    <mergeCell ref="PNU19:POA19"/>
    <mergeCell ref="POB19:POH19"/>
    <mergeCell ref="POI19:POO19"/>
    <mergeCell ref="POP19:POV19"/>
    <mergeCell ref="PKA19:PKG19"/>
    <mergeCell ref="PKH19:PKN19"/>
    <mergeCell ref="PKO19:PKU19"/>
    <mergeCell ref="PKV19:PLB19"/>
    <mergeCell ref="PLC19:PLI19"/>
    <mergeCell ref="PLJ19:PLP19"/>
    <mergeCell ref="PLQ19:PLW19"/>
    <mergeCell ref="PLX19:PMD19"/>
    <mergeCell ref="PME19:PMK19"/>
    <mergeCell ref="PHP19:PHV19"/>
    <mergeCell ref="PHW19:PIC19"/>
    <mergeCell ref="PID19:PIJ19"/>
    <mergeCell ref="PIK19:PIQ19"/>
    <mergeCell ref="PIR19:PIX19"/>
    <mergeCell ref="PIY19:PJE19"/>
    <mergeCell ref="PJF19:PJL19"/>
    <mergeCell ref="PJM19:PJS19"/>
    <mergeCell ref="PJT19:PJZ19"/>
    <mergeCell ref="PFE19:PFK19"/>
    <mergeCell ref="PFL19:PFR19"/>
    <mergeCell ref="PFS19:PFY19"/>
    <mergeCell ref="PFZ19:PGF19"/>
    <mergeCell ref="PGG19:PGM19"/>
    <mergeCell ref="PGN19:PGT19"/>
    <mergeCell ref="PGU19:PHA19"/>
    <mergeCell ref="PHB19:PHH19"/>
    <mergeCell ref="PHI19:PHO19"/>
    <mergeCell ref="PWD19:PWJ19"/>
    <mergeCell ref="PWK19:PWQ19"/>
    <mergeCell ref="PWR19:PWX19"/>
    <mergeCell ref="PWY19:PXE19"/>
    <mergeCell ref="PXF19:PXL19"/>
    <mergeCell ref="PXM19:PXS19"/>
    <mergeCell ref="PXT19:PXZ19"/>
    <mergeCell ref="PYA19:PYG19"/>
    <mergeCell ref="PYH19:PYN19"/>
    <mergeCell ref="PTS19:PTY19"/>
    <mergeCell ref="PTZ19:PUF19"/>
    <mergeCell ref="PUG19:PUM19"/>
    <mergeCell ref="PUN19:PUT19"/>
    <mergeCell ref="PUU19:PVA19"/>
    <mergeCell ref="PVB19:PVH19"/>
    <mergeCell ref="PVI19:PVO19"/>
    <mergeCell ref="PVP19:PVV19"/>
    <mergeCell ref="PVW19:PWC19"/>
    <mergeCell ref="PRH19:PRN19"/>
    <mergeCell ref="PRO19:PRU19"/>
    <mergeCell ref="PRV19:PSB19"/>
    <mergeCell ref="PSC19:PSI19"/>
    <mergeCell ref="PSJ19:PSP19"/>
    <mergeCell ref="PSQ19:PSW19"/>
    <mergeCell ref="PSX19:PTD19"/>
    <mergeCell ref="PTE19:PTK19"/>
    <mergeCell ref="PTL19:PTR19"/>
    <mergeCell ref="POW19:PPC19"/>
    <mergeCell ref="PPD19:PPJ19"/>
    <mergeCell ref="PPK19:PPQ19"/>
    <mergeCell ref="PPR19:PPX19"/>
    <mergeCell ref="PPY19:PQE19"/>
    <mergeCell ref="PQF19:PQL19"/>
    <mergeCell ref="PQM19:PQS19"/>
    <mergeCell ref="PQT19:PQZ19"/>
    <mergeCell ref="PRA19:PRG19"/>
    <mergeCell ref="QFV19:QGB19"/>
    <mergeCell ref="QGC19:QGI19"/>
    <mergeCell ref="QGJ19:QGP19"/>
    <mergeCell ref="QGQ19:QGW19"/>
    <mergeCell ref="QGX19:QHD19"/>
    <mergeCell ref="QHE19:QHK19"/>
    <mergeCell ref="QHL19:QHR19"/>
    <mergeCell ref="QHS19:QHY19"/>
    <mergeCell ref="QHZ19:QIF19"/>
    <mergeCell ref="QDK19:QDQ19"/>
    <mergeCell ref="QDR19:QDX19"/>
    <mergeCell ref="QDY19:QEE19"/>
    <mergeCell ref="QEF19:QEL19"/>
    <mergeCell ref="QEM19:QES19"/>
    <mergeCell ref="QET19:QEZ19"/>
    <mergeCell ref="QFA19:QFG19"/>
    <mergeCell ref="QFH19:QFN19"/>
    <mergeCell ref="QFO19:QFU19"/>
    <mergeCell ref="QAZ19:QBF19"/>
    <mergeCell ref="QBG19:QBM19"/>
    <mergeCell ref="QBN19:QBT19"/>
    <mergeCell ref="QBU19:QCA19"/>
    <mergeCell ref="QCB19:QCH19"/>
    <mergeCell ref="QCI19:QCO19"/>
    <mergeCell ref="QCP19:QCV19"/>
    <mergeCell ref="QCW19:QDC19"/>
    <mergeCell ref="QDD19:QDJ19"/>
    <mergeCell ref="PYO19:PYU19"/>
    <mergeCell ref="PYV19:PZB19"/>
    <mergeCell ref="PZC19:PZI19"/>
    <mergeCell ref="PZJ19:PZP19"/>
    <mergeCell ref="PZQ19:PZW19"/>
    <mergeCell ref="PZX19:QAD19"/>
    <mergeCell ref="QAE19:QAK19"/>
    <mergeCell ref="QAL19:QAR19"/>
    <mergeCell ref="QAS19:QAY19"/>
    <mergeCell ref="QPN19:QPT19"/>
    <mergeCell ref="QPU19:QQA19"/>
    <mergeCell ref="QQB19:QQH19"/>
    <mergeCell ref="QQI19:QQO19"/>
    <mergeCell ref="QQP19:QQV19"/>
    <mergeCell ref="QQW19:QRC19"/>
    <mergeCell ref="QRD19:QRJ19"/>
    <mergeCell ref="QRK19:QRQ19"/>
    <mergeCell ref="QRR19:QRX19"/>
    <mergeCell ref="QNC19:QNI19"/>
    <mergeCell ref="QNJ19:QNP19"/>
    <mergeCell ref="QNQ19:QNW19"/>
    <mergeCell ref="QNX19:QOD19"/>
    <mergeCell ref="QOE19:QOK19"/>
    <mergeCell ref="QOL19:QOR19"/>
    <mergeCell ref="QOS19:QOY19"/>
    <mergeCell ref="QOZ19:QPF19"/>
    <mergeCell ref="QPG19:QPM19"/>
    <mergeCell ref="QKR19:QKX19"/>
    <mergeCell ref="QKY19:QLE19"/>
    <mergeCell ref="QLF19:QLL19"/>
    <mergeCell ref="QLM19:QLS19"/>
    <mergeCell ref="QLT19:QLZ19"/>
    <mergeCell ref="QMA19:QMG19"/>
    <mergeCell ref="QMH19:QMN19"/>
    <mergeCell ref="QMO19:QMU19"/>
    <mergeCell ref="QMV19:QNB19"/>
    <mergeCell ref="QIG19:QIM19"/>
    <mergeCell ref="QIN19:QIT19"/>
    <mergeCell ref="QIU19:QJA19"/>
    <mergeCell ref="QJB19:QJH19"/>
    <mergeCell ref="QJI19:QJO19"/>
    <mergeCell ref="QJP19:QJV19"/>
    <mergeCell ref="QJW19:QKC19"/>
    <mergeCell ref="QKD19:QKJ19"/>
    <mergeCell ref="QKK19:QKQ19"/>
    <mergeCell ref="QZF19:QZL19"/>
    <mergeCell ref="QZM19:QZS19"/>
    <mergeCell ref="QZT19:QZZ19"/>
    <mergeCell ref="RAA19:RAG19"/>
    <mergeCell ref="RAH19:RAN19"/>
    <mergeCell ref="RAO19:RAU19"/>
    <mergeCell ref="RAV19:RBB19"/>
    <mergeCell ref="RBC19:RBI19"/>
    <mergeCell ref="RBJ19:RBP19"/>
    <mergeCell ref="QWU19:QXA19"/>
    <mergeCell ref="QXB19:QXH19"/>
    <mergeCell ref="QXI19:QXO19"/>
    <mergeCell ref="QXP19:QXV19"/>
    <mergeCell ref="QXW19:QYC19"/>
    <mergeCell ref="QYD19:QYJ19"/>
    <mergeCell ref="QYK19:QYQ19"/>
    <mergeCell ref="QYR19:QYX19"/>
    <mergeCell ref="QYY19:QZE19"/>
    <mergeCell ref="QUJ19:QUP19"/>
    <mergeCell ref="QUQ19:QUW19"/>
    <mergeCell ref="QUX19:QVD19"/>
    <mergeCell ref="QVE19:QVK19"/>
    <mergeCell ref="QVL19:QVR19"/>
    <mergeCell ref="QVS19:QVY19"/>
    <mergeCell ref="QVZ19:QWF19"/>
    <mergeCell ref="QWG19:QWM19"/>
    <mergeCell ref="QWN19:QWT19"/>
    <mergeCell ref="QRY19:QSE19"/>
    <mergeCell ref="QSF19:QSL19"/>
    <mergeCell ref="QSM19:QSS19"/>
    <mergeCell ref="QST19:QSZ19"/>
    <mergeCell ref="QTA19:QTG19"/>
    <mergeCell ref="QTH19:QTN19"/>
    <mergeCell ref="QTO19:QTU19"/>
    <mergeCell ref="QTV19:QUB19"/>
    <mergeCell ref="QUC19:QUI19"/>
    <mergeCell ref="RIX19:RJD19"/>
    <mergeCell ref="RJE19:RJK19"/>
    <mergeCell ref="RJL19:RJR19"/>
    <mergeCell ref="RJS19:RJY19"/>
    <mergeCell ref="RJZ19:RKF19"/>
    <mergeCell ref="RKG19:RKM19"/>
    <mergeCell ref="RKN19:RKT19"/>
    <mergeCell ref="RKU19:RLA19"/>
    <mergeCell ref="RLB19:RLH19"/>
    <mergeCell ref="RGM19:RGS19"/>
    <mergeCell ref="RGT19:RGZ19"/>
    <mergeCell ref="RHA19:RHG19"/>
    <mergeCell ref="RHH19:RHN19"/>
    <mergeCell ref="RHO19:RHU19"/>
    <mergeCell ref="RHV19:RIB19"/>
    <mergeCell ref="RIC19:RII19"/>
    <mergeCell ref="RIJ19:RIP19"/>
    <mergeCell ref="RIQ19:RIW19"/>
    <mergeCell ref="REB19:REH19"/>
    <mergeCell ref="REI19:REO19"/>
    <mergeCell ref="REP19:REV19"/>
    <mergeCell ref="REW19:RFC19"/>
    <mergeCell ref="RFD19:RFJ19"/>
    <mergeCell ref="RFK19:RFQ19"/>
    <mergeCell ref="RFR19:RFX19"/>
    <mergeCell ref="RFY19:RGE19"/>
    <mergeCell ref="RGF19:RGL19"/>
    <mergeCell ref="RBQ19:RBW19"/>
    <mergeCell ref="RBX19:RCD19"/>
    <mergeCell ref="RCE19:RCK19"/>
    <mergeCell ref="RCL19:RCR19"/>
    <mergeCell ref="RCS19:RCY19"/>
    <mergeCell ref="RCZ19:RDF19"/>
    <mergeCell ref="RDG19:RDM19"/>
    <mergeCell ref="RDN19:RDT19"/>
    <mergeCell ref="RDU19:REA19"/>
    <mergeCell ref="RSP19:RSV19"/>
    <mergeCell ref="RSW19:RTC19"/>
    <mergeCell ref="RTD19:RTJ19"/>
    <mergeCell ref="RTK19:RTQ19"/>
    <mergeCell ref="RTR19:RTX19"/>
    <mergeCell ref="RTY19:RUE19"/>
    <mergeCell ref="RUF19:RUL19"/>
    <mergeCell ref="RUM19:RUS19"/>
    <mergeCell ref="RUT19:RUZ19"/>
    <mergeCell ref="RQE19:RQK19"/>
    <mergeCell ref="RQL19:RQR19"/>
    <mergeCell ref="RQS19:RQY19"/>
    <mergeCell ref="RQZ19:RRF19"/>
    <mergeCell ref="RRG19:RRM19"/>
    <mergeCell ref="RRN19:RRT19"/>
    <mergeCell ref="RRU19:RSA19"/>
    <mergeCell ref="RSB19:RSH19"/>
    <mergeCell ref="RSI19:RSO19"/>
    <mergeCell ref="RNT19:RNZ19"/>
    <mergeCell ref="ROA19:ROG19"/>
    <mergeCell ref="ROH19:RON19"/>
    <mergeCell ref="ROO19:ROU19"/>
    <mergeCell ref="ROV19:RPB19"/>
    <mergeCell ref="RPC19:RPI19"/>
    <mergeCell ref="RPJ19:RPP19"/>
    <mergeCell ref="RPQ19:RPW19"/>
    <mergeCell ref="RPX19:RQD19"/>
    <mergeCell ref="RLI19:RLO19"/>
    <mergeCell ref="RLP19:RLV19"/>
    <mergeCell ref="RLW19:RMC19"/>
    <mergeCell ref="RMD19:RMJ19"/>
    <mergeCell ref="RMK19:RMQ19"/>
    <mergeCell ref="RMR19:RMX19"/>
    <mergeCell ref="RMY19:RNE19"/>
    <mergeCell ref="RNF19:RNL19"/>
    <mergeCell ref="RNM19:RNS19"/>
    <mergeCell ref="SCH19:SCN19"/>
    <mergeCell ref="SCO19:SCU19"/>
    <mergeCell ref="SCV19:SDB19"/>
    <mergeCell ref="SDC19:SDI19"/>
    <mergeCell ref="SDJ19:SDP19"/>
    <mergeCell ref="SDQ19:SDW19"/>
    <mergeCell ref="SDX19:SED19"/>
    <mergeCell ref="SEE19:SEK19"/>
    <mergeCell ref="SEL19:SER19"/>
    <mergeCell ref="RZW19:SAC19"/>
    <mergeCell ref="SAD19:SAJ19"/>
    <mergeCell ref="SAK19:SAQ19"/>
    <mergeCell ref="SAR19:SAX19"/>
    <mergeCell ref="SAY19:SBE19"/>
    <mergeCell ref="SBF19:SBL19"/>
    <mergeCell ref="SBM19:SBS19"/>
    <mergeCell ref="SBT19:SBZ19"/>
    <mergeCell ref="SCA19:SCG19"/>
    <mergeCell ref="RXL19:RXR19"/>
    <mergeCell ref="RXS19:RXY19"/>
    <mergeCell ref="RXZ19:RYF19"/>
    <mergeCell ref="RYG19:RYM19"/>
    <mergeCell ref="RYN19:RYT19"/>
    <mergeCell ref="RYU19:RZA19"/>
    <mergeCell ref="RZB19:RZH19"/>
    <mergeCell ref="RZI19:RZO19"/>
    <mergeCell ref="RZP19:RZV19"/>
    <mergeCell ref="RVA19:RVG19"/>
    <mergeCell ref="RVH19:RVN19"/>
    <mergeCell ref="RVO19:RVU19"/>
    <mergeCell ref="RVV19:RWB19"/>
    <mergeCell ref="RWC19:RWI19"/>
    <mergeCell ref="RWJ19:RWP19"/>
    <mergeCell ref="RWQ19:RWW19"/>
    <mergeCell ref="RWX19:RXD19"/>
    <mergeCell ref="RXE19:RXK19"/>
    <mergeCell ref="SLZ19:SMF19"/>
    <mergeCell ref="SMG19:SMM19"/>
    <mergeCell ref="SMN19:SMT19"/>
    <mergeCell ref="SMU19:SNA19"/>
    <mergeCell ref="SNB19:SNH19"/>
    <mergeCell ref="SNI19:SNO19"/>
    <mergeCell ref="SNP19:SNV19"/>
    <mergeCell ref="SNW19:SOC19"/>
    <mergeCell ref="SOD19:SOJ19"/>
    <mergeCell ref="SJO19:SJU19"/>
    <mergeCell ref="SJV19:SKB19"/>
    <mergeCell ref="SKC19:SKI19"/>
    <mergeCell ref="SKJ19:SKP19"/>
    <mergeCell ref="SKQ19:SKW19"/>
    <mergeCell ref="SKX19:SLD19"/>
    <mergeCell ref="SLE19:SLK19"/>
    <mergeCell ref="SLL19:SLR19"/>
    <mergeCell ref="SLS19:SLY19"/>
    <mergeCell ref="SHD19:SHJ19"/>
    <mergeCell ref="SHK19:SHQ19"/>
    <mergeCell ref="SHR19:SHX19"/>
    <mergeCell ref="SHY19:SIE19"/>
    <mergeCell ref="SIF19:SIL19"/>
    <mergeCell ref="SIM19:SIS19"/>
    <mergeCell ref="SIT19:SIZ19"/>
    <mergeCell ref="SJA19:SJG19"/>
    <mergeCell ref="SJH19:SJN19"/>
    <mergeCell ref="SES19:SEY19"/>
    <mergeCell ref="SEZ19:SFF19"/>
    <mergeCell ref="SFG19:SFM19"/>
    <mergeCell ref="SFN19:SFT19"/>
    <mergeCell ref="SFU19:SGA19"/>
    <mergeCell ref="SGB19:SGH19"/>
    <mergeCell ref="SGI19:SGO19"/>
    <mergeCell ref="SGP19:SGV19"/>
    <mergeCell ref="SGW19:SHC19"/>
    <mergeCell ref="SVR19:SVX19"/>
    <mergeCell ref="SVY19:SWE19"/>
    <mergeCell ref="SWF19:SWL19"/>
    <mergeCell ref="SWM19:SWS19"/>
    <mergeCell ref="SWT19:SWZ19"/>
    <mergeCell ref="SXA19:SXG19"/>
    <mergeCell ref="SXH19:SXN19"/>
    <mergeCell ref="SXO19:SXU19"/>
    <mergeCell ref="SXV19:SYB19"/>
    <mergeCell ref="STG19:STM19"/>
    <mergeCell ref="STN19:STT19"/>
    <mergeCell ref="STU19:SUA19"/>
    <mergeCell ref="SUB19:SUH19"/>
    <mergeCell ref="SUI19:SUO19"/>
    <mergeCell ref="SUP19:SUV19"/>
    <mergeCell ref="SUW19:SVC19"/>
    <mergeCell ref="SVD19:SVJ19"/>
    <mergeCell ref="SVK19:SVQ19"/>
    <mergeCell ref="SQV19:SRB19"/>
    <mergeCell ref="SRC19:SRI19"/>
    <mergeCell ref="SRJ19:SRP19"/>
    <mergeCell ref="SRQ19:SRW19"/>
    <mergeCell ref="SRX19:SSD19"/>
    <mergeCell ref="SSE19:SSK19"/>
    <mergeCell ref="SSL19:SSR19"/>
    <mergeCell ref="SSS19:SSY19"/>
    <mergeCell ref="SSZ19:STF19"/>
    <mergeCell ref="SOK19:SOQ19"/>
    <mergeCell ref="SOR19:SOX19"/>
    <mergeCell ref="SOY19:SPE19"/>
    <mergeCell ref="SPF19:SPL19"/>
    <mergeCell ref="SPM19:SPS19"/>
    <mergeCell ref="SPT19:SPZ19"/>
    <mergeCell ref="SQA19:SQG19"/>
    <mergeCell ref="SQH19:SQN19"/>
    <mergeCell ref="SQO19:SQU19"/>
    <mergeCell ref="TFJ19:TFP19"/>
    <mergeCell ref="TFQ19:TFW19"/>
    <mergeCell ref="TFX19:TGD19"/>
    <mergeCell ref="TGE19:TGK19"/>
    <mergeCell ref="TGL19:TGR19"/>
    <mergeCell ref="TGS19:TGY19"/>
    <mergeCell ref="TGZ19:THF19"/>
    <mergeCell ref="THG19:THM19"/>
    <mergeCell ref="THN19:THT19"/>
    <mergeCell ref="TCY19:TDE19"/>
    <mergeCell ref="TDF19:TDL19"/>
    <mergeCell ref="TDM19:TDS19"/>
    <mergeCell ref="TDT19:TDZ19"/>
    <mergeCell ref="TEA19:TEG19"/>
    <mergeCell ref="TEH19:TEN19"/>
    <mergeCell ref="TEO19:TEU19"/>
    <mergeCell ref="TEV19:TFB19"/>
    <mergeCell ref="TFC19:TFI19"/>
    <mergeCell ref="TAN19:TAT19"/>
    <mergeCell ref="TAU19:TBA19"/>
    <mergeCell ref="TBB19:TBH19"/>
    <mergeCell ref="TBI19:TBO19"/>
    <mergeCell ref="TBP19:TBV19"/>
    <mergeCell ref="TBW19:TCC19"/>
    <mergeCell ref="TCD19:TCJ19"/>
    <mergeCell ref="TCK19:TCQ19"/>
    <mergeCell ref="TCR19:TCX19"/>
    <mergeCell ref="SYC19:SYI19"/>
    <mergeCell ref="SYJ19:SYP19"/>
    <mergeCell ref="SYQ19:SYW19"/>
    <mergeCell ref="SYX19:SZD19"/>
    <mergeCell ref="SZE19:SZK19"/>
    <mergeCell ref="SZL19:SZR19"/>
    <mergeCell ref="SZS19:SZY19"/>
    <mergeCell ref="SZZ19:TAF19"/>
    <mergeCell ref="TAG19:TAM19"/>
    <mergeCell ref="TPB19:TPH19"/>
    <mergeCell ref="TPI19:TPO19"/>
    <mergeCell ref="TPP19:TPV19"/>
    <mergeCell ref="TPW19:TQC19"/>
    <mergeCell ref="TQD19:TQJ19"/>
    <mergeCell ref="TQK19:TQQ19"/>
    <mergeCell ref="TQR19:TQX19"/>
    <mergeCell ref="TQY19:TRE19"/>
    <mergeCell ref="TRF19:TRL19"/>
    <mergeCell ref="TMQ19:TMW19"/>
    <mergeCell ref="TMX19:TND19"/>
    <mergeCell ref="TNE19:TNK19"/>
    <mergeCell ref="TNL19:TNR19"/>
    <mergeCell ref="TNS19:TNY19"/>
    <mergeCell ref="TNZ19:TOF19"/>
    <mergeCell ref="TOG19:TOM19"/>
    <mergeCell ref="TON19:TOT19"/>
    <mergeCell ref="TOU19:TPA19"/>
    <mergeCell ref="TKF19:TKL19"/>
    <mergeCell ref="TKM19:TKS19"/>
    <mergeCell ref="TKT19:TKZ19"/>
    <mergeCell ref="TLA19:TLG19"/>
    <mergeCell ref="TLH19:TLN19"/>
    <mergeCell ref="TLO19:TLU19"/>
    <mergeCell ref="TLV19:TMB19"/>
    <mergeCell ref="TMC19:TMI19"/>
    <mergeCell ref="TMJ19:TMP19"/>
    <mergeCell ref="THU19:TIA19"/>
    <mergeCell ref="TIB19:TIH19"/>
    <mergeCell ref="TII19:TIO19"/>
    <mergeCell ref="TIP19:TIV19"/>
    <mergeCell ref="TIW19:TJC19"/>
    <mergeCell ref="TJD19:TJJ19"/>
    <mergeCell ref="TJK19:TJQ19"/>
    <mergeCell ref="TJR19:TJX19"/>
    <mergeCell ref="TJY19:TKE19"/>
    <mergeCell ref="TYT19:TYZ19"/>
    <mergeCell ref="TZA19:TZG19"/>
    <mergeCell ref="TZH19:TZN19"/>
    <mergeCell ref="TZO19:TZU19"/>
    <mergeCell ref="TZV19:UAB19"/>
    <mergeCell ref="UAC19:UAI19"/>
    <mergeCell ref="UAJ19:UAP19"/>
    <mergeCell ref="UAQ19:UAW19"/>
    <mergeCell ref="UAX19:UBD19"/>
    <mergeCell ref="TWI19:TWO19"/>
    <mergeCell ref="TWP19:TWV19"/>
    <mergeCell ref="TWW19:TXC19"/>
    <mergeCell ref="TXD19:TXJ19"/>
    <mergeCell ref="TXK19:TXQ19"/>
    <mergeCell ref="TXR19:TXX19"/>
    <mergeCell ref="TXY19:TYE19"/>
    <mergeCell ref="TYF19:TYL19"/>
    <mergeCell ref="TYM19:TYS19"/>
    <mergeCell ref="TTX19:TUD19"/>
    <mergeCell ref="TUE19:TUK19"/>
    <mergeCell ref="TUL19:TUR19"/>
    <mergeCell ref="TUS19:TUY19"/>
    <mergeCell ref="TUZ19:TVF19"/>
    <mergeCell ref="TVG19:TVM19"/>
    <mergeCell ref="TVN19:TVT19"/>
    <mergeCell ref="TVU19:TWA19"/>
    <mergeCell ref="TWB19:TWH19"/>
    <mergeCell ref="TRM19:TRS19"/>
    <mergeCell ref="TRT19:TRZ19"/>
    <mergeCell ref="TSA19:TSG19"/>
    <mergeCell ref="TSH19:TSN19"/>
    <mergeCell ref="TSO19:TSU19"/>
    <mergeCell ref="TSV19:TTB19"/>
    <mergeCell ref="TTC19:TTI19"/>
    <mergeCell ref="TTJ19:TTP19"/>
    <mergeCell ref="TTQ19:TTW19"/>
    <mergeCell ref="UIL19:UIR19"/>
    <mergeCell ref="UIS19:UIY19"/>
    <mergeCell ref="UIZ19:UJF19"/>
    <mergeCell ref="UJG19:UJM19"/>
    <mergeCell ref="UJN19:UJT19"/>
    <mergeCell ref="UJU19:UKA19"/>
    <mergeCell ref="UKB19:UKH19"/>
    <mergeCell ref="UKI19:UKO19"/>
    <mergeCell ref="UKP19:UKV19"/>
    <mergeCell ref="UGA19:UGG19"/>
    <mergeCell ref="UGH19:UGN19"/>
    <mergeCell ref="UGO19:UGU19"/>
    <mergeCell ref="UGV19:UHB19"/>
    <mergeCell ref="UHC19:UHI19"/>
    <mergeCell ref="UHJ19:UHP19"/>
    <mergeCell ref="UHQ19:UHW19"/>
    <mergeCell ref="UHX19:UID19"/>
    <mergeCell ref="UIE19:UIK19"/>
    <mergeCell ref="UDP19:UDV19"/>
    <mergeCell ref="UDW19:UEC19"/>
    <mergeCell ref="UED19:UEJ19"/>
    <mergeCell ref="UEK19:UEQ19"/>
    <mergeCell ref="UER19:UEX19"/>
    <mergeCell ref="UEY19:UFE19"/>
    <mergeCell ref="UFF19:UFL19"/>
    <mergeCell ref="UFM19:UFS19"/>
    <mergeCell ref="UFT19:UFZ19"/>
    <mergeCell ref="UBE19:UBK19"/>
    <mergeCell ref="UBL19:UBR19"/>
    <mergeCell ref="UBS19:UBY19"/>
    <mergeCell ref="UBZ19:UCF19"/>
    <mergeCell ref="UCG19:UCM19"/>
    <mergeCell ref="UCN19:UCT19"/>
    <mergeCell ref="UCU19:UDA19"/>
    <mergeCell ref="UDB19:UDH19"/>
    <mergeCell ref="UDI19:UDO19"/>
    <mergeCell ref="USD19:USJ19"/>
    <mergeCell ref="USK19:USQ19"/>
    <mergeCell ref="USR19:USX19"/>
    <mergeCell ref="USY19:UTE19"/>
    <mergeCell ref="UTF19:UTL19"/>
    <mergeCell ref="UTM19:UTS19"/>
    <mergeCell ref="UTT19:UTZ19"/>
    <mergeCell ref="UUA19:UUG19"/>
    <mergeCell ref="UUH19:UUN19"/>
    <mergeCell ref="UPS19:UPY19"/>
    <mergeCell ref="UPZ19:UQF19"/>
    <mergeCell ref="UQG19:UQM19"/>
    <mergeCell ref="UQN19:UQT19"/>
    <mergeCell ref="UQU19:URA19"/>
    <mergeCell ref="URB19:URH19"/>
    <mergeCell ref="URI19:URO19"/>
    <mergeCell ref="URP19:URV19"/>
    <mergeCell ref="URW19:USC19"/>
    <mergeCell ref="UNH19:UNN19"/>
    <mergeCell ref="UNO19:UNU19"/>
    <mergeCell ref="UNV19:UOB19"/>
    <mergeCell ref="UOC19:UOI19"/>
    <mergeCell ref="UOJ19:UOP19"/>
    <mergeCell ref="UOQ19:UOW19"/>
    <mergeCell ref="UOX19:UPD19"/>
    <mergeCell ref="UPE19:UPK19"/>
    <mergeCell ref="UPL19:UPR19"/>
    <mergeCell ref="UKW19:ULC19"/>
    <mergeCell ref="ULD19:ULJ19"/>
    <mergeCell ref="ULK19:ULQ19"/>
    <mergeCell ref="ULR19:ULX19"/>
    <mergeCell ref="ULY19:UME19"/>
    <mergeCell ref="UMF19:UML19"/>
    <mergeCell ref="UMM19:UMS19"/>
    <mergeCell ref="UMT19:UMZ19"/>
    <mergeCell ref="UNA19:UNG19"/>
    <mergeCell ref="VBV19:VCB19"/>
    <mergeCell ref="VCC19:VCI19"/>
    <mergeCell ref="VCJ19:VCP19"/>
    <mergeCell ref="VCQ19:VCW19"/>
    <mergeCell ref="VCX19:VDD19"/>
    <mergeCell ref="VDE19:VDK19"/>
    <mergeCell ref="VDL19:VDR19"/>
    <mergeCell ref="VDS19:VDY19"/>
    <mergeCell ref="VDZ19:VEF19"/>
    <mergeCell ref="UZK19:UZQ19"/>
    <mergeCell ref="UZR19:UZX19"/>
    <mergeCell ref="UZY19:VAE19"/>
    <mergeCell ref="VAF19:VAL19"/>
    <mergeCell ref="VAM19:VAS19"/>
    <mergeCell ref="VAT19:VAZ19"/>
    <mergeCell ref="VBA19:VBG19"/>
    <mergeCell ref="VBH19:VBN19"/>
    <mergeCell ref="VBO19:VBU19"/>
    <mergeCell ref="UWZ19:UXF19"/>
    <mergeCell ref="UXG19:UXM19"/>
    <mergeCell ref="UXN19:UXT19"/>
    <mergeCell ref="UXU19:UYA19"/>
    <mergeCell ref="UYB19:UYH19"/>
    <mergeCell ref="UYI19:UYO19"/>
    <mergeCell ref="UYP19:UYV19"/>
    <mergeCell ref="UYW19:UZC19"/>
    <mergeCell ref="UZD19:UZJ19"/>
    <mergeCell ref="UUO19:UUU19"/>
    <mergeCell ref="UUV19:UVB19"/>
    <mergeCell ref="UVC19:UVI19"/>
    <mergeCell ref="UVJ19:UVP19"/>
    <mergeCell ref="UVQ19:UVW19"/>
    <mergeCell ref="UVX19:UWD19"/>
    <mergeCell ref="UWE19:UWK19"/>
    <mergeCell ref="UWL19:UWR19"/>
    <mergeCell ref="UWS19:UWY19"/>
    <mergeCell ref="VLN19:VLT19"/>
    <mergeCell ref="VLU19:VMA19"/>
    <mergeCell ref="VMB19:VMH19"/>
    <mergeCell ref="VMI19:VMO19"/>
    <mergeCell ref="VMP19:VMV19"/>
    <mergeCell ref="VMW19:VNC19"/>
    <mergeCell ref="VND19:VNJ19"/>
    <mergeCell ref="VNK19:VNQ19"/>
    <mergeCell ref="VNR19:VNX19"/>
    <mergeCell ref="VJC19:VJI19"/>
    <mergeCell ref="VJJ19:VJP19"/>
    <mergeCell ref="VJQ19:VJW19"/>
    <mergeCell ref="VJX19:VKD19"/>
    <mergeCell ref="VKE19:VKK19"/>
    <mergeCell ref="VKL19:VKR19"/>
    <mergeCell ref="VKS19:VKY19"/>
    <mergeCell ref="VKZ19:VLF19"/>
    <mergeCell ref="VLG19:VLM19"/>
    <mergeCell ref="VGR19:VGX19"/>
    <mergeCell ref="VGY19:VHE19"/>
    <mergeCell ref="VHF19:VHL19"/>
    <mergeCell ref="VHM19:VHS19"/>
    <mergeCell ref="VHT19:VHZ19"/>
    <mergeCell ref="VIA19:VIG19"/>
    <mergeCell ref="VIH19:VIN19"/>
    <mergeCell ref="VIO19:VIU19"/>
    <mergeCell ref="VIV19:VJB19"/>
    <mergeCell ref="VEG19:VEM19"/>
    <mergeCell ref="VEN19:VET19"/>
    <mergeCell ref="VEU19:VFA19"/>
    <mergeCell ref="VFB19:VFH19"/>
    <mergeCell ref="VFI19:VFO19"/>
    <mergeCell ref="VFP19:VFV19"/>
    <mergeCell ref="VFW19:VGC19"/>
    <mergeCell ref="VGD19:VGJ19"/>
    <mergeCell ref="VGK19:VGQ19"/>
    <mergeCell ref="VVF19:VVL19"/>
    <mergeCell ref="VVM19:VVS19"/>
    <mergeCell ref="VVT19:VVZ19"/>
    <mergeCell ref="VWA19:VWG19"/>
    <mergeCell ref="VWH19:VWN19"/>
    <mergeCell ref="VWO19:VWU19"/>
    <mergeCell ref="VWV19:VXB19"/>
    <mergeCell ref="VXC19:VXI19"/>
    <mergeCell ref="VXJ19:VXP19"/>
    <mergeCell ref="VSU19:VTA19"/>
    <mergeCell ref="VTB19:VTH19"/>
    <mergeCell ref="VTI19:VTO19"/>
    <mergeCell ref="VTP19:VTV19"/>
    <mergeCell ref="VTW19:VUC19"/>
    <mergeCell ref="VUD19:VUJ19"/>
    <mergeCell ref="VUK19:VUQ19"/>
    <mergeCell ref="VUR19:VUX19"/>
    <mergeCell ref="VUY19:VVE19"/>
    <mergeCell ref="VQJ19:VQP19"/>
    <mergeCell ref="VQQ19:VQW19"/>
    <mergeCell ref="VQX19:VRD19"/>
    <mergeCell ref="VRE19:VRK19"/>
    <mergeCell ref="VRL19:VRR19"/>
    <mergeCell ref="VRS19:VRY19"/>
    <mergeCell ref="VRZ19:VSF19"/>
    <mergeCell ref="VSG19:VSM19"/>
    <mergeCell ref="VSN19:VST19"/>
    <mergeCell ref="VNY19:VOE19"/>
    <mergeCell ref="VOF19:VOL19"/>
    <mergeCell ref="VOM19:VOS19"/>
    <mergeCell ref="VOT19:VOZ19"/>
    <mergeCell ref="VPA19:VPG19"/>
    <mergeCell ref="VPH19:VPN19"/>
    <mergeCell ref="VPO19:VPU19"/>
    <mergeCell ref="VPV19:VQB19"/>
    <mergeCell ref="VQC19:VQI19"/>
    <mergeCell ref="WEX19:WFD19"/>
    <mergeCell ref="WFE19:WFK19"/>
    <mergeCell ref="WFL19:WFR19"/>
    <mergeCell ref="WFS19:WFY19"/>
    <mergeCell ref="WFZ19:WGF19"/>
    <mergeCell ref="WGG19:WGM19"/>
    <mergeCell ref="WGN19:WGT19"/>
    <mergeCell ref="WGU19:WHA19"/>
    <mergeCell ref="WHB19:WHH19"/>
    <mergeCell ref="WCM19:WCS19"/>
    <mergeCell ref="WCT19:WCZ19"/>
    <mergeCell ref="WDA19:WDG19"/>
    <mergeCell ref="WDH19:WDN19"/>
    <mergeCell ref="WDO19:WDU19"/>
    <mergeCell ref="WDV19:WEB19"/>
    <mergeCell ref="WEC19:WEI19"/>
    <mergeCell ref="WEJ19:WEP19"/>
    <mergeCell ref="WEQ19:WEW19"/>
    <mergeCell ref="WAB19:WAH19"/>
    <mergeCell ref="WAI19:WAO19"/>
    <mergeCell ref="WAP19:WAV19"/>
    <mergeCell ref="WAW19:WBC19"/>
    <mergeCell ref="WBD19:WBJ19"/>
    <mergeCell ref="WBK19:WBQ19"/>
    <mergeCell ref="WBR19:WBX19"/>
    <mergeCell ref="WBY19:WCE19"/>
    <mergeCell ref="WCF19:WCL19"/>
    <mergeCell ref="VXQ19:VXW19"/>
    <mergeCell ref="VXX19:VYD19"/>
    <mergeCell ref="VYE19:VYK19"/>
    <mergeCell ref="VYL19:VYR19"/>
    <mergeCell ref="VYS19:VYY19"/>
    <mergeCell ref="VYZ19:VZF19"/>
    <mergeCell ref="VZG19:VZM19"/>
    <mergeCell ref="VZN19:VZT19"/>
    <mergeCell ref="VZU19:WAA19"/>
    <mergeCell ref="WSC19:WSI19"/>
    <mergeCell ref="WSJ19:WSP19"/>
    <mergeCell ref="WSQ19:WSW19"/>
    <mergeCell ref="WSX19:WTD19"/>
    <mergeCell ref="WTE19:WTK19"/>
    <mergeCell ref="WOP19:WOV19"/>
    <mergeCell ref="WOW19:WPC19"/>
    <mergeCell ref="WPD19:WPJ19"/>
    <mergeCell ref="WPK19:WPQ19"/>
    <mergeCell ref="WPR19:WPX19"/>
    <mergeCell ref="WPY19:WQE19"/>
    <mergeCell ref="WQF19:WQL19"/>
    <mergeCell ref="WQM19:WQS19"/>
    <mergeCell ref="WQT19:WQZ19"/>
    <mergeCell ref="WME19:WMK19"/>
    <mergeCell ref="WML19:WMR19"/>
    <mergeCell ref="WMS19:WMY19"/>
    <mergeCell ref="WMZ19:WNF19"/>
    <mergeCell ref="WNG19:WNM19"/>
    <mergeCell ref="WNN19:WNT19"/>
    <mergeCell ref="WNU19:WOA19"/>
    <mergeCell ref="WOB19:WOH19"/>
    <mergeCell ref="WOI19:WOO19"/>
    <mergeCell ref="WJT19:WJZ19"/>
    <mergeCell ref="WKA19:WKG19"/>
    <mergeCell ref="WKH19:WKN19"/>
    <mergeCell ref="WKO19:WKU19"/>
    <mergeCell ref="WKV19:WLB19"/>
    <mergeCell ref="WLC19:WLI19"/>
    <mergeCell ref="WLJ19:WLP19"/>
    <mergeCell ref="WLQ19:WLW19"/>
    <mergeCell ref="WLX19:WMD19"/>
    <mergeCell ref="WHI19:WHO19"/>
    <mergeCell ref="WHP19:WHV19"/>
    <mergeCell ref="WHW19:WIC19"/>
    <mergeCell ref="WID19:WIJ19"/>
    <mergeCell ref="WIK19:WIQ19"/>
    <mergeCell ref="WIR19:WIX19"/>
    <mergeCell ref="WIY19:WJE19"/>
    <mergeCell ref="WJF19:WJL19"/>
    <mergeCell ref="WJM19:WJS19"/>
    <mergeCell ref="XDD19:XDJ19"/>
    <mergeCell ref="XDK19:XDQ19"/>
    <mergeCell ref="XDR19:XDX19"/>
    <mergeCell ref="XDY19:XEE19"/>
    <mergeCell ref="XEF19:XEL19"/>
    <mergeCell ref="XEM19:XES19"/>
    <mergeCell ref="XET19:XEZ19"/>
    <mergeCell ref="XFA19:XFD19"/>
    <mergeCell ref="H21:N21"/>
    <mergeCell ref="O21:U21"/>
    <mergeCell ref="V21:AB21"/>
    <mergeCell ref="AC21:AI21"/>
    <mergeCell ref="AJ21:AP21"/>
    <mergeCell ref="AQ21:AW21"/>
    <mergeCell ref="AX21:BD21"/>
    <mergeCell ref="BE21:BK21"/>
    <mergeCell ref="BL21:BR21"/>
    <mergeCell ref="BS21:BY21"/>
    <mergeCell ref="BZ21:CF21"/>
    <mergeCell ref="CG21:CM21"/>
    <mergeCell ref="CN21:CT21"/>
    <mergeCell ref="CU21:DA21"/>
    <mergeCell ref="DB21:DH21"/>
    <mergeCell ref="DI21:DO21"/>
    <mergeCell ref="XAS19:XAY19"/>
    <mergeCell ref="XAZ19:XBF19"/>
    <mergeCell ref="XBG19:XBM19"/>
    <mergeCell ref="XBN19:XBT19"/>
    <mergeCell ref="XBU19:XCA19"/>
    <mergeCell ref="XCB19:XCH19"/>
    <mergeCell ref="XCI19:XCO19"/>
    <mergeCell ref="XCP19:XCV19"/>
    <mergeCell ref="XCW19:XDC19"/>
    <mergeCell ref="WYH19:WYN19"/>
    <mergeCell ref="WYO19:WYU19"/>
    <mergeCell ref="WYV19:WZB19"/>
    <mergeCell ref="WZC19:WZI19"/>
    <mergeCell ref="WZJ19:WZP19"/>
    <mergeCell ref="WZQ19:WZW19"/>
    <mergeCell ref="WZX19:XAD19"/>
    <mergeCell ref="XAE19:XAK19"/>
    <mergeCell ref="XAL19:XAR19"/>
    <mergeCell ref="WVW19:WWC19"/>
    <mergeCell ref="WWD19:WWJ19"/>
    <mergeCell ref="WWK19:WWQ19"/>
    <mergeCell ref="WWR19:WWX19"/>
    <mergeCell ref="WWY19:WXE19"/>
    <mergeCell ref="WXF19:WXL19"/>
    <mergeCell ref="WXM19:WXS19"/>
    <mergeCell ref="WXT19:WXZ19"/>
    <mergeCell ref="WYA19:WYG19"/>
    <mergeCell ref="WTL19:WTR19"/>
    <mergeCell ref="WTS19:WTY19"/>
    <mergeCell ref="WTZ19:WUF19"/>
    <mergeCell ref="WUG19:WUM19"/>
    <mergeCell ref="WUN19:WUT19"/>
    <mergeCell ref="WUU19:WVA19"/>
    <mergeCell ref="WVB19:WVH19"/>
    <mergeCell ref="WVI19:WVO19"/>
    <mergeCell ref="WVP19:WVV19"/>
    <mergeCell ref="WRA19:WRG19"/>
    <mergeCell ref="WRH19:WRN19"/>
    <mergeCell ref="WRO19:WRU19"/>
    <mergeCell ref="WRV19:WSB19"/>
    <mergeCell ref="KW21:LC21"/>
    <mergeCell ref="LD21:LJ21"/>
    <mergeCell ref="LK21:LQ21"/>
    <mergeCell ref="LR21:LX21"/>
    <mergeCell ref="LY21:ME21"/>
    <mergeCell ref="MF21:ML21"/>
    <mergeCell ref="MM21:MS21"/>
    <mergeCell ref="MT21:MZ21"/>
    <mergeCell ref="NA21:NG21"/>
    <mergeCell ref="IL21:IR21"/>
    <mergeCell ref="IS21:IY21"/>
    <mergeCell ref="IZ21:JF21"/>
    <mergeCell ref="JG21:JM21"/>
    <mergeCell ref="JN21:JT21"/>
    <mergeCell ref="JU21:KA21"/>
    <mergeCell ref="KB21:KH21"/>
    <mergeCell ref="KI21:KO21"/>
    <mergeCell ref="KP21:KV21"/>
    <mergeCell ref="GA21:GG21"/>
    <mergeCell ref="GH21:GN21"/>
    <mergeCell ref="GO21:GU21"/>
    <mergeCell ref="GV21:HB21"/>
    <mergeCell ref="HC21:HI21"/>
    <mergeCell ref="HJ21:HP21"/>
    <mergeCell ref="HQ21:HW21"/>
    <mergeCell ref="HX21:ID21"/>
    <mergeCell ref="IE21:IK21"/>
    <mergeCell ref="DP21:DV21"/>
    <mergeCell ref="DW21:EC21"/>
    <mergeCell ref="ED21:EJ21"/>
    <mergeCell ref="EK21:EQ21"/>
    <mergeCell ref="ER21:EX21"/>
    <mergeCell ref="EY21:FE21"/>
    <mergeCell ref="FF21:FL21"/>
    <mergeCell ref="FM21:FS21"/>
    <mergeCell ref="FT21:FZ21"/>
    <mergeCell ref="UO21:UU21"/>
    <mergeCell ref="UV21:VB21"/>
    <mergeCell ref="VC21:VI21"/>
    <mergeCell ref="VJ21:VP21"/>
    <mergeCell ref="VQ21:VW21"/>
    <mergeCell ref="VX21:WD21"/>
    <mergeCell ref="WE21:WK21"/>
    <mergeCell ref="WL21:WR21"/>
    <mergeCell ref="WS21:WY21"/>
    <mergeCell ref="SD21:SJ21"/>
    <mergeCell ref="SK21:SQ21"/>
    <mergeCell ref="SR21:SX21"/>
    <mergeCell ref="SY21:TE21"/>
    <mergeCell ref="TF21:TL21"/>
    <mergeCell ref="TM21:TS21"/>
    <mergeCell ref="TT21:TZ21"/>
    <mergeCell ref="UA21:UG21"/>
    <mergeCell ref="UH21:UN21"/>
    <mergeCell ref="PS21:PY21"/>
    <mergeCell ref="PZ21:QF21"/>
    <mergeCell ref="QG21:QM21"/>
    <mergeCell ref="QN21:QT21"/>
    <mergeCell ref="QU21:RA21"/>
    <mergeCell ref="RB21:RH21"/>
    <mergeCell ref="RI21:RO21"/>
    <mergeCell ref="RP21:RV21"/>
    <mergeCell ref="RW21:SC21"/>
    <mergeCell ref="NH21:NN21"/>
    <mergeCell ref="NO21:NU21"/>
    <mergeCell ref="NV21:OB21"/>
    <mergeCell ref="OC21:OI21"/>
    <mergeCell ref="OJ21:OP21"/>
    <mergeCell ref="OQ21:OW21"/>
    <mergeCell ref="OX21:PD21"/>
    <mergeCell ref="PE21:PK21"/>
    <mergeCell ref="PL21:PR21"/>
    <mergeCell ref="AEG21:AEM21"/>
    <mergeCell ref="AEN21:AET21"/>
    <mergeCell ref="AEU21:AFA21"/>
    <mergeCell ref="AFB21:AFH21"/>
    <mergeCell ref="AFI21:AFO21"/>
    <mergeCell ref="AFP21:AFV21"/>
    <mergeCell ref="AFW21:AGC21"/>
    <mergeCell ref="AGD21:AGJ21"/>
    <mergeCell ref="AGK21:AGQ21"/>
    <mergeCell ref="ABV21:ACB21"/>
    <mergeCell ref="ACC21:ACI21"/>
    <mergeCell ref="ACJ21:ACP21"/>
    <mergeCell ref="ACQ21:ACW21"/>
    <mergeCell ref="ACX21:ADD21"/>
    <mergeCell ref="ADE21:ADK21"/>
    <mergeCell ref="ADL21:ADR21"/>
    <mergeCell ref="ADS21:ADY21"/>
    <mergeCell ref="ADZ21:AEF21"/>
    <mergeCell ref="ZK21:ZQ21"/>
    <mergeCell ref="ZR21:ZX21"/>
    <mergeCell ref="ZY21:AAE21"/>
    <mergeCell ref="AAF21:AAL21"/>
    <mergeCell ref="AAM21:AAS21"/>
    <mergeCell ref="AAT21:AAZ21"/>
    <mergeCell ref="ABA21:ABG21"/>
    <mergeCell ref="ABH21:ABN21"/>
    <mergeCell ref="ABO21:ABU21"/>
    <mergeCell ref="WZ21:XF21"/>
    <mergeCell ref="XG21:XM21"/>
    <mergeCell ref="XN21:XT21"/>
    <mergeCell ref="XU21:YA21"/>
    <mergeCell ref="YB21:YH21"/>
    <mergeCell ref="YI21:YO21"/>
    <mergeCell ref="YP21:YV21"/>
    <mergeCell ref="YW21:ZC21"/>
    <mergeCell ref="ZD21:ZJ21"/>
    <mergeCell ref="ANY21:AOE21"/>
    <mergeCell ref="AOF21:AOL21"/>
    <mergeCell ref="AOM21:AOS21"/>
    <mergeCell ref="AOT21:AOZ21"/>
    <mergeCell ref="APA21:APG21"/>
    <mergeCell ref="APH21:APN21"/>
    <mergeCell ref="APO21:APU21"/>
    <mergeCell ref="APV21:AQB21"/>
    <mergeCell ref="AQC21:AQI21"/>
    <mergeCell ref="ALN21:ALT21"/>
    <mergeCell ref="ALU21:AMA21"/>
    <mergeCell ref="AMB21:AMH21"/>
    <mergeCell ref="AMI21:AMO21"/>
    <mergeCell ref="AMP21:AMV21"/>
    <mergeCell ref="AMW21:ANC21"/>
    <mergeCell ref="AND21:ANJ21"/>
    <mergeCell ref="ANK21:ANQ21"/>
    <mergeCell ref="ANR21:ANX21"/>
    <mergeCell ref="AJC21:AJI21"/>
    <mergeCell ref="AJJ21:AJP21"/>
    <mergeCell ref="AJQ21:AJW21"/>
    <mergeCell ref="AJX21:AKD21"/>
    <mergeCell ref="AKE21:AKK21"/>
    <mergeCell ref="AKL21:AKR21"/>
    <mergeCell ref="AKS21:AKY21"/>
    <mergeCell ref="AKZ21:ALF21"/>
    <mergeCell ref="ALG21:ALM21"/>
    <mergeCell ref="AGR21:AGX21"/>
    <mergeCell ref="AGY21:AHE21"/>
    <mergeCell ref="AHF21:AHL21"/>
    <mergeCell ref="AHM21:AHS21"/>
    <mergeCell ref="AHT21:AHZ21"/>
    <mergeCell ref="AIA21:AIG21"/>
    <mergeCell ref="AIH21:AIN21"/>
    <mergeCell ref="AIO21:AIU21"/>
    <mergeCell ref="AIV21:AJB21"/>
    <mergeCell ref="AXQ21:AXW21"/>
    <mergeCell ref="AXX21:AYD21"/>
    <mergeCell ref="AYE21:AYK21"/>
    <mergeCell ref="AYL21:AYR21"/>
    <mergeCell ref="AYS21:AYY21"/>
    <mergeCell ref="AYZ21:AZF21"/>
    <mergeCell ref="AZG21:AZM21"/>
    <mergeCell ref="AZN21:AZT21"/>
    <mergeCell ref="AZU21:BAA21"/>
    <mergeCell ref="AVF21:AVL21"/>
    <mergeCell ref="AVM21:AVS21"/>
    <mergeCell ref="AVT21:AVZ21"/>
    <mergeCell ref="AWA21:AWG21"/>
    <mergeCell ref="AWH21:AWN21"/>
    <mergeCell ref="AWO21:AWU21"/>
    <mergeCell ref="AWV21:AXB21"/>
    <mergeCell ref="AXC21:AXI21"/>
    <mergeCell ref="AXJ21:AXP21"/>
    <mergeCell ref="ASU21:ATA21"/>
    <mergeCell ref="ATB21:ATH21"/>
    <mergeCell ref="ATI21:ATO21"/>
    <mergeCell ref="ATP21:ATV21"/>
    <mergeCell ref="ATW21:AUC21"/>
    <mergeCell ref="AUD21:AUJ21"/>
    <mergeCell ref="AUK21:AUQ21"/>
    <mergeCell ref="AUR21:AUX21"/>
    <mergeCell ref="AUY21:AVE21"/>
    <mergeCell ref="AQJ21:AQP21"/>
    <mergeCell ref="AQQ21:AQW21"/>
    <mergeCell ref="AQX21:ARD21"/>
    <mergeCell ref="ARE21:ARK21"/>
    <mergeCell ref="ARL21:ARR21"/>
    <mergeCell ref="ARS21:ARY21"/>
    <mergeCell ref="ARZ21:ASF21"/>
    <mergeCell ref="ASG21:ASM21"/>
    <mergeCell ref="ASN21:AST21"/>
    <mergeCell ref="BHI21:BHO21"/>
    <mergeCell ref="BHP21:BHV21"/>
    <mergeCell ref="BHW21:BIC21"/>
    <mergeCell ref="BID21:BIJ21"/>
    <mergeCell ref="BIK21:BIQ21"/>
    <mergeCell ref="BIR21:BIX21"/>
    <mergeCell ref="BIY21:BJE21"/>
    <mergeCell ref="BJF21:BJL21"/>
    <mergeCell ref="BJM21:BJS21"/>
    <mergeCell ref="BEX21:BFD21"/>
    <mergeCell ref="BFE21:BFK21"/>
    <mergeCell ref="BFL21:BFR21"/>
    <mergeCell ref="BFS21:BFY21"/>
    <mergeCell ref="BFZ21:BGF21"/>
    <mergeCell ref="BGG21:BGM21"/>
    <mergeCell ref="BGN21:BGT21"/>
    <mergeCell ref="BGU21:BHA21"/>
    <mergeCell ref="BHB21:BHH21"/>
    <mergeCell ref="BCM21:BCS21"/>
    <mergeCell ref="BCT21:BCZ21"/>
    <mergeCell ref="BDA21:BDG21"/>
    <mergeCell ref="BDH21:BDN21"/>
    <mergeCell ref="BDO21:BDU21"/>
    <mergeCell ref="BDV21:BEB21"/>
    <mergeCell ref="BEC21:BEI21"/>
    <mergeCell ref="BEJ21:BEP21"/>
    <mergeCell ref="BEQ21:BEW21"/>
    <mergeCell ref="BAB21:BAH21"/>
    <mergeCell ref="BAI21:BAO21"/>
    <mergeCell ref="BAP21:BAV21"/>
    <mergeCell ref="BAW21:BBC21"/>
    <mergeCell ref="BBD21:BBJ21"/>
    <mergeCell ref="BBK21:BBQ21"/>
    <mergeCell ref="BBR21:BBX21"/>
    <mergeCell ref="BBY21:BCE21"/>
    <mergeCell ref="BCF21:BCL21"/>
    <mergeCell ref="BRA21:BRG21"/>
    <mergeCell ref="BRH21:BRN21"/>
    <mergeCell ref="BRO21:BRU21"/>
    <mergeCell ref="BRV21:BSB21"/>
    <mergeCell ref="BSC21:BSI21"/>
    <mergeCell ref="BSJ21:BSP21"/>
    <mergeCell ref="BSQ21:BSW21"/>
    <mergeCell ref="BSX21:BTD21"/>
    <mergeCell ref="BTE21:BTK21"/>
    <mergeCell ref="BOP21:BOV21"/>
    <mergeCell ref="BOW21:BPC21"/>
    <mergeCell ref="BPD21:BPJ21"/>
    <mergeCell ref="BPK21:BPQ21"/>
    <mergeCell ref="BPR21:BPX21"/>
    <mergeCell ref="BPY21:BQE21"/>
    <mergeCell ref="BQF21:BQL21"/>
    <mergeCell ref="BQM21:BQS21"/>
    <mergeCell ref="BQT21:BQZ21"/>
    <mergeCell ref="BME21:BMK21"/>
    <mergeCell ref="BML21:BMR21"/>
    <mergeCell ref="BMS21:BMY21"/>
    <mergeCell ref="BMZ21:BNF21"/>
    <mergeCell ref="BNG21:BNM21"/>
    <mergeCell ref="BNN21:BNT21"/>
    <mergeCell ref="BNU21:BOA21"/>
    <mergeCell ref="BOB21:BOH21"/>
    <mergeCell ref="BOI21:BOO21"/>
    <mergeCell ref="BJT21:BJZ21"/>
    <mergeCell ref="BKA21:BKG21"/>
    <mergeCell ref="BKH21:BKN21"/>
    <mergeCell ref="BKO21:BKU21"/>
    <mergeCell ref="BKV21:BLB21"/>
    <mergeCell ref="BLC21:BLI21"/>
    <mergeCell ref="BLJ21:BLP21"/>
    <mergeCell ref="BLQ21:BLW21"/>
    <mergeCell ref="BLX21:BMD21"/>
    <mergeCell ref="CAS21:CAY21"/>
    <mergeCell ref="CAZ21:CBF21"/>
    <mergeCell ref="CBG21:CBM21"/>
    <mergeCell ref="CBN21:CBT21"/>
    <mergeCell ref="CBU21:CCA21"/>
    <mergeCell ref="CCB21:CCH21"/>
    <mergeCell ref="CCI21:CCO21"/>
    <mergeCell ref="CCP21:CCV21"/>
    <mergeCell ref="CCW21:CDC21"/>
    <mergeCell ref="BYH21:BYN21"/>
    <mergeCell ref="BYO21:BYU21"/>
    <mergeCell ref="BYV21:BZB21"/>
    <mergeCell ref="BZC21:BZI21"/>
    <mergeCell ref="BZJ21:BZP21"/>
    <mergeCell ref="BZQ21:BZW21"/>
    <mergeCell ref="BZX21:CAD21"/>
    <mergeCell ref="CAE21:CAK21"/>
    <mergeCell ref="CAL21:CAR21"/>
    <mergeCell ref="BVW21:BWC21"/>
    <mergeCell ref="BWD21:BWJ21"/>
    <mergeCell ref="BWK21:BWQ21"/>
    <mergeCell ref="BWR21:BWX21"/>
    <mergeCell ref="BWY21:BXE21"/>
    <mergeCell ref="BXF21:BXL21"/>
    <mergeCell ref="BXM21:BXS21"/>
    <mergeCell ref="BXT21:BXZ21"/>
    <mergeCell ref="BYA21:BYG21"/>
    <mergeCell ref="BTL21:BTR21"/>
    <mergeCell ref="BTS21:BTY21"/>
    <mergeCell ref="BTZ21:BUF21"/>
    <mergeCell ref="BUG21:BUM21"/>
    <mergeCell ref="BUN21:BUT21"/>
    <mergeCell ref="BUU21:BVA21"/>
    <mergeCell ref="BVB21:BVH21"/>
    <mergeCell ref="BVI21:BVO21"/>
    <mergeCell ref="BVP21:BVV21"/>
    <mergeCell ref="CKK21:CKQ21"/>
    <mergeCell ref="CKR21:CKX21"/>
    <mergeCell ref="CKY21:CLE21"/>
    <mergeCell ref="CLF21:CLL21"/>
    <mergeCell ref="CLM21:CLS21"/>
    <mergeCell ref="CLT21:CLZ21"/>
    <mergeCell ref="CMA21:CMG21"/>
    <mergeCell ref="CMH21:CMN21"/>
    <mergeCell ref="CMO21:CMU21"/>
    <mergeCell ref="CHZ21:CIF21"/>
    <mergeCell ref="CIG21:CIM21"/>
    <mergeCell ref="CIN21:CIT21"/>
    <mergeCell ref="CIU21:CJA21"/>
    <mergeCell ref="CJB21:CJH21"/>
    <mergeCell ref="CJI21:CJO21"/>
    <mergeCell ref="CJP21:CJV21"/>
    <mergeCell ref="CJW21:CKC21"/>
    <mergeCell ref="CKD21:CKJ21"/>
    <mergeCell ref="CFO21:CFU21"/>
    <mergeCell ref="CFV21:CGB21"/>
    <mergeCell ref="CGC21:CGI21"/>
    <mergeCell ref="CGJ21:CGP21"/>
    <mergeCell ref="CGQ21:CGW21"/>
    <mergeCell ref="CGX21:CHD21"/>
    <mergeCell ref="CHE21:CHK21"/>
    <mergeCell ref="CHL21:CHR21"/>
    <mergeCell ref="CHS21:CHY21"/>
    <mergeCell ref="CDD21:CDJ21"/>
    <mergeCell ref="CDK21:CDQ21"/>
    <mergeCell ref="CDR21:CDX21"/>
    <mergeCell ref="CDY21:CEE21"/>
    <mergeCell ref="CEF21:CEL21"/>
    <mergeCell ref="CEM21:CES21"/>
    <mergeCell ref="CET21:CEZ21"/>
    <mergeCell ref="CFA21:CFG21"/>
    <mergeCell ref="CFH21:CFN21"/>
    <mergeCell ref="CUC21:CUI21"/>
    <mergeCell ref="CUJ21:CUP21"/>
    <mergeCell ref="CUQ21:CUW21"/>
    <mergeCell ref="CUX21:CVD21"/>
    <mergeCell ref="CVE21:CVK21"/>
    <mergeCell ref="CVL21:CVR21"/>
    <mergeCell ref="CVS21:CVY21"/>
    <mergeCell ref="CVZ21:CWF21"/>
    <mergeCell ref="CWG21:CWM21"/>
    <mergeCell ref="CRR21:CRX21"/>
    <mergeCell ref="CRY21:CSE21"/>
    <mergeCell ref="CSF21:CSL21"/>
    <mergeCell ref="CSM21:CSS21"/>
    <mergeCell ref="CST21:CSZ21"/>
    <mergeCell ref="CTA21:CTG21"/>
    <mergeCell ref="CTH21:CTN21"/>
    <mergeCell ref="CTO21:CTU21"/>
    <mergeCell ref="CTV21:CUB21"/>
    <mergeCell ref="CPG21:CPM21"/>
    <mergeCell ref="CPN21:CPT21"/>
    <mergeCell ref="CPU21:CQA21"/>
    <mergeCell ref="CQB21:CQH21"/>
    <mergeCell ref="CQI21:CQO21"/>
    <mergeCell ref="CQP21:CQV21"/>
    <mergeCell ref="CQW21:CRC21"/>
    <mergeCell ref="CRD21:CRJ21"/>
    <mergeCell ref="CRK21:CRQ21"/>
    <mergeCell ref="CMV21:CNB21"/>
    <mergeCell ref="CNC21:CNI21"/>
    <mergeCell ref="CNJ21:CNP21"/>
    <mergeCell ref="CNQ21:CNW21"/>
    <mergeCell ref="CNX21:COD21"/>
    <mergeCell ref="COE21:COK21"/>
    <mergeCell ref="COL21:COR21"/>
    <mergeCell ref="COS21:COY21"/>
    <mergeCell ref="COZ21:CPF21"/>
    <mergeCell ref="DDU21:DEA21"/>
    <mergeCell ref="DEB21:DEH21"/>
    <mergeCell ref="DEI21:DEO21"/>
    <mergeCell ref="DEP21:DEV21"/>
    <mergeCell ref="DEW21:DFC21"/>
    <mergeCell ref="DFD21:DFJ21"/>
    <mergeCell ref="DFK21:DFQ21"/>
    <mergeCell ref="DFR21:DFX21"/>
    <mergeCell ref="DFY21:DGE21"/>
    <mergeCell ref="DBJ21:DBP21"/>
    <mergeCell ref="DBQ21:DBW21"/>
    <mergeCell ref="DBX21:DCD21"/>
    <mergeCell ref="DCE21:DCK21"/>
    <mergeCell ref="DCL21:DCR21"/>
    <mergeCell ref="DCS21:DCY21"/>
    <mergeCell ref="DCZ21:DDF21"/>
    <mergeCell ref="DDG21:DDM21"/>
    <mergeCell ref="DDN21:DDT21"/>
    <mergeCell ref="CYY21:CZE21"/>
    <mergeCell ref="CZF21:CZL21"/>
    <mergeCell ref="CZM21:CZS21"/>
    <mergeCell ref="CZT21:CZZ21"/>
    <mergeCell ref="DAA21:DAG21"/>
    <mergeCell ref="DAH21:DAN21"/>
    <mergeCell ref="DAO21:DAU21"/>
    <mergeCell ref="DAV21:DBB21"/>
    <mergeCell ref="DBC21:DBI21"/>
    <mergeCell ref="CWN21:CWT21"/>
    <mergeCell ref="CWU21:CXA21"/>
    <mergeCell ref="CXB21:CXH21"/>
    <mergeCell ref="CXI21:CXO21"/>
    <mergeCell ref="CXP21:CXV21"/>
    <mergeCell ref="CXW21:CYC21"/>
    <mergeCell ref="CYD21:CYJ21"/>
    <mergeCell ref="CYK21:CYQ21"/>
    <mergeCell ref="CYR21:CYX21"/>
    <mergeCell ref="DNM21:DNS21"/>
    <mergeCell ref="DNT21:DNZ21"/>
    <mergeCell ref="DOA21:DOG21"/>
    <mergeCell ref="DOH21:DON21"/>
    <mergeCell ref="DOO21:DOU21"/>
    <mergeCell ref="DOV21:DPB21"/>
    <mergeCell ref="DPC21:DPI21"/>
    <mergeCell ref="DPJ21:DPP21"/>
    <mergeCell ref="DPQ21:DPW21"/>
    <mergeCell ref="DLB21:DLH21"/>
    <mergeCell ref="DLI21:DLO21"/>
    <mergeCell ref="DLP21:DLV21"/>
    <mergeCell ref="DLW21:DMC21"/>
    <mergeCell ref="DMD21:DMJ21"/>
    <mergeCell ref="DMK21:DMQ21"/>
    <mergeCell ref="DMR21:DMX21"/>
    <mergeCell ref="DMY21:DNE21"/>
    <mergeCell ref="DNF21:DNL21"/>
    <mergeCell ref="DIQ21:DIW21"/>
    <mergeCell ref="DIX21:DJD21"/>
    <mergeCell ref="DJE21:DJK21"/>
    <mergeCell ref="DJL21:DJR21"/>
    <mergeCell ref="DJS21:DJY21"/>
    <mergeCell ref="DJZ21:DKF21"/>
    <mergeCell ref="DKG21:DKM21"/>
    <mergeCell ref="DKN21:DKT21"/>
    <mergeCell ref="DKU21:DLA21"/>
    <mergeCell ref="DGF21:DGL21"/>
    <mergeCell ref="DGM21:DGS21"/>
    <mergeCell ref="DGT21:DGZ21"/>
    <mergeCell ref="DHA21:DHG21"/>
    <mergeCell ref="DHH21:DHN21"/>
    <mergeCell ref="DHO21:DHU21"/>
    <mergeCell ref="DHV21:DIB21"/>
    <mergeCell ref="DIC21:DII21"/>
    <mergeCell ref="DIJ21:DIP21"/>
    <mergeCell ref="DXE21:DXK21"/>
    <mergeCell ref="DXL21:DXR21"/>
    <mergeCell ref="DXS21:DXY21"/>
    <mergeCell ref="DXZ21:DYF21"/>
    <mergeCell ref="DYG21:DYM21"/>
    <mergeCell ref="DYN21:DYT21"/>
    <mergeCell ref="DYU21:DZA21"/>
    <mergeCell ref="DZB21:DZH21"/>
    <mergeCell ref="DZI21:DZO21"/>
    <mergeCell ref="DUT21:DUZ21"/>
    <mergeCell ref="DVA21:DVG21"/>
    <mergeCell ref="DVH21:DVN21"/>
    <mergeCell ref="DVO21:DVU21"/>
    <mergeCell ref="DVV21:DWB21"/>
    <mergeCell ref="DWC21:DWI21"/>
    <mergeCell ref="DWJ21:DWP21"/>
    <mergeCell ref="DWQ21:DWW21"/>
    <mergeCell ref="DWX21:DXD21"/>
    <mergeCell ref="DSI21:DSO21"/>
    <mergeCell ref="DSP21:DSV21"/>
    <mergeCell ref="DSW21:DTC21"/>
    <mergeCell ref="DTD21:DTJ21"/>
    <mergeCell ref="DTK21:DTQ21"/>
    <mergeCell ref="DTR21:DTX21"/>
    <mergeCell ref="DTY21:DUE21"/>
    <mergeCell ref="DUF21:DUL21"/>
    <mergeCell ref="DUM21:DUS21"/>
    <mergeCell ref="DPX21:DQD21"/>
    <mergeCell ref="DQE21:DQK21"/>
    <mergeCell ref="DQL21:DQR21"/>
    <mergeCell ref="DQS21:DQY21"/>
    <mergeCell ref="DQZ21:DRF21"/>
    <mergeCell ref="DRG21:DRM21"/>
    <mergeCell ref="DRN21:DRT21"/>
    <mergeCell ref="DRU21:DSA21"/>
    <mergeCell ref="DSB21:DSH21"/>
    <mergeCell ref="EGW21:EHC21"/>
    <mergeCell ref="EHD21:EHJ21"/>
    <mergeCell ref="EHK21:EHQ21"/>
    <mergeCell ref="EHR21:EHX21"/>
    <mergeCell ref="EHY21:EIE21"/>
    <mergeCell ref="EIF21:EIL21"/>
    <mergeCell ref="EIM21:EIS21"/>
    <mergeCell ref="EIT21:EIZ21"/>
    <mergeCell ref="EJA21:EJG21"/>
    <mergeCell ref="EEL21:EER21"/>
    <mergeCell ref="EES21:EEY21"/>
    <mergeCell ref="EEZ21:EFF21"/>
    <mergeCell ref="EFG21:EFM21"/>
    <mergeCell ref="EFN21:EFT21"/>
    <mergeCell ref="EFU21:EGA21"/>
    <mergeCell ref="EGB21:EGH21"/>
    <mergeCell ref="EGI21:EGO21"/>
    <mergeCell ref="EGP21:EGV21"/>
    <mergeCell ref="ECA21:ECG21"/>
    <mergeCell ref="ECH21:ECN21"/>
    <mergeCell ref="ECO21:ECU21"/>
    <mergeCell ref="ECV21:EDB21"/>
    <mergeCell ref="EDC21:EDI21"/>
    <mergeCell ref="EDJ21:EDP21"/>
    <mergeCell ref="EDQ21:EDW21"/>
    <mergeCell ref="EDX21:EED21"/>
    <mergeCell ref="EEE21:EEK21"/>
    <mergeCell ref="DZP21:DZV21"/>
    <mergeCell ref="DZW21:EAC21"/>
    <mergeCell ref="EAD21:EAJ21"/>
    <mergeCell ref="EAK21:EAQ21"/>
    <mergeCell ref="EAR21:EAX21"/>
    <mergeCell ref="EAY21:EBE21"/>
    <mergeCell ref="EBF21:EBL21"/>
    <mergeCell ref="EBM21:EBS21"/>
    <mergeCell ref="EBT21:EBZ21"/>
    <mergeCell ref="EQO21:EQU21"/>
    <mergeCell ref="EQV21:ERB21"/>
    <mergeCell ref="ERC21:ERI21"/>
    <mergeCell ref="ERJ21:ERP21"/>
    <mergeCell ref="ERQ21:ERW21"/>
    <mergeCell ref="ERX21:ESD21"/>
    <mergeCell ref="ESE21:ESK21"/>
    <mergeCell ref="ESL21:ESR21"/>
    <mergeCell ref="ESS21:ESY21"/>
    <mergeCell ref="EOD21:EOJ21"/>
    <mergeCell ref="EOK21:EOQ21"/>
    <mergeCell ref="EOR21:EOX21"/>
    <mergeCell ref="EOY21:EPE21"/>
    <mergeCell ref="EPF21:EPL21"/>
    <mergeCell ref="EPM21:EPS21"/>
    <mergeCell ref="EPT21:EPZ21"/>
    <mergeCell ref="EQA21:EQG21"/>
    <mergeCell ref="EQH21:EQN21"/>
    <mergeCell ref="ELS21:ELY21"/>
    <mergeCell ref="ELZ21:EMF21"/>
    <mergeCell ref="EMG21:EMM21"/>
    <mergeCell ref="EMN21:EMT21"/>
    <mergeCell ref="EMU21:ENA21"/>
    <mergeCell ref="ENB21:ENH21"/>
    <mergeCell ref="ENI21:ENO21"/>
    <mergeCell ref="ENP21:ENV21"/>
    <mergeCell ref="ENW21:EOC21"/>
    <mergeCell ref="EJH21:EJN21"/>
    <mergeCell ref="EJO21:EJU21"/>
    <mergeCell ref="EJV21:EKB21"/>
    <mergeCell ref="EKC21:EKI21"/>
    <mergeCell ref="EKJ21:EKP21"/>
    <mergeCell ref="EKQ21:EKW21"/>
    <mergeCell ref="EKX21:ELD21"/>
    <mergeCell ref="ELE21:ELK21"/>
    <mergeCell ref="ELL21:ELR21"/>
    <mergeCell ref="FAG21:FAM21"/>
    <mergeCell ref="FAN21:FAT21"/>
    <mergeCell ref="FAU21:FBA21"/>
    <mergeCell ref="FBB21:FBH21"/>
    <mergeCell ref="FBI21:FBO21"/>
    <mergeCell ref="FBP21:FBV21"/>
    <mergeCell ref="FBW21:FCC21"/>
    <mergeCell ref="FCD21:FCJ21"/>
    <mergeCell ref="FCK21:FCQ21"/>
    <mergeCell ref="EXV21:EYB21"/>
    <mergeCell ref="EYC21:EYI21"/>
    <mergeCell ref="EYJ21:EYP21"/>
    <mergeCell ref="EYQ21:EYW21"/>
    <mergeCell ref="EYX21:EZD21"/>
    <mergeCell ref="EZE21:EZK21"/>
    <mergeCell ref="EZL21:EZR21"/>
    <mergeCell ref="EZS21:EZY21"/>
    <mergeCell ref="EZZ21:FAF21"/>
    <mergeCell ref="EVK21:EVQ21"/>
    <mergeCell ref="EVR21:EVX21"/>
    <mergeCell ref="EVY21:EWE21"/>
    <mergeCell ref="EWF21:EWL21"/>
    <mergeCell ref="EWM21:EWS21"/>
    <mergeCell ref="EWT21:EWZ21"/>
    <mergeCell ref="EXA21:EXG21"/>
    <mergeCell ref="EXH21:EXN21"/>
    <mergeCell ref="EXO21:EXU21"/>
    <mergeCell ref="ESZ21:ETF21"/>
    <mergeCell ref="ETG21:ETM21"/>
    <mergeCell ref="ETN21:ETT21"/>
    <mergeCell ref="ETU21:EUA21"/>
    <mergeCell ref="EUB21:EUH21"/>
    <mergeCell ref="EUI21:EUO21"/>
    <mergeCell ref="EUP21:EUV21"/>
    <mergeCell ref="EUW21:EVC21"/>
    <mergeCell ref="EVD21:EVJ21"/>
    <mergeCell ref="FJY21:FKE21"/>
    <mergeCell ref="FKF21:FKL21"/>
    <mergeCell ref="FKM21:FKS21"/>
    <mergeCell ref="FKT21:FKZ21"/>
    <mergeCell ref="FLA21:FLG21"/>
    <mergeCell ref="FLH21:FLN21"/>
    <mergeCell ref="FLO21:FLU21"/>
    <mergeCell ref="FLV21:FMB21"/>
    <mergeCell ref="FMC21:FMI21"/>
    <mergeCell ref="FHN21:FHT21"/>
    <mergeCell ref="FHU21:FIA21"/>
    <mergeCell ref="FIB21:FIH21"/>
    <mergeCell ref="FII21:FIO21"/>
    <mergeCell ref="FIP21:FIV21"/>
    <mergeCell ref="FIW21:FJC21"/>
    <mergeCell ref="FJD21:FJJ21"/>
    <mergeCell ref="FJK21:FJQ21"/>
    <mergeCell ref="FJR21:FJX21"/>
    <mergeCell ref="FFC21:FFI21"/>
    <mergeCell ref="FFJ21:FFP21"/>
    <mergeCell ref="FFQ21:FFW21"/>
    <mergeCell ref="FFX21:FGD21"/>
    <mergeCell ref="FGE21:FGK21"/>
    <mergeCell ref="FGL21:FGR21"/>
    <mergeCell ref="FGS21:FGY21"/>
    <mergeCell ref="FGZ21:FHF21"/>
    <mergeCell ref="FHG21:FHM21"/>
    <mergeCell ref="FCR21:FCX21"/>
    <mergeCell ref="FCY21:FDE21"/>
    <mergeCell ref="FDF21:FDL21"/>
    <mergeCell ref="FDM21:FDS21"/>
    <mergeCell ref="FDT21:FDZ21"/>
    <mergeCell ref="FEA21:FEG21"/>
    <mergeCell ref="FEH21:FEN21"/>
    <mergeCell ref="FEO21:FEU21"/>
    <mergeCell ref="FEV21:FFB21"/>
    <mergeCell ref="FTQ21:FTW21"/>
    <mergeCell ref="FTX21:FUD21"/>
    <mergeCell ref="FUE21:FUK21"/>
    <mergeCell ref="FUL21:FUR21"/>
    <mergeCell ref="FUS21:FUY21"/>
    <mergeCell ref="FUZ21:FVF21"/>
    <mergeCell ref="FVG21:FVM21"/>
    <mergeCell ref="FVN21:FVT21"/>
    <mergeCell ref="FVU21:FWA21"/>
    <mergeCell ref="FRF21:FRL21"/>
    <mergeCell ref="FRM21:FRS21"/>
    <mergeCell ref="FRT21:FRZ21"/>
    <mergeCell ref="FSA21:FSG21"/>
    <mergeCell ref="FSH21:FSN21"/>
    <mergeCell ref="FSO21:FSU21"/>
    <mergeCell ref="FSV21:FTB21"/>
    <mergeCell ref="FTC21:FTI21"/>
    <mergeCell ref="FTJ21:FTP21"/>
    <mergeCell ref="FOU21:FPA21"/>
    <mergeCell ref="FPB21:FPH21"/>
    <mergeCell ref="FPI21:FPO21"/>
    <mergeCell ref="FPP21:FPV21"/>
    <mergeCell ref="FPW21:FQC21"/>
    <mergeCell ref="FQD21:FQJ21"/>
    <mergeCell ref="FQK21:FQQ21"/>
    <mergeCell ref="FQR21:FQX21"/>
    <mergeCell ref="FQY21:FRE21"/>
    <mergeCell ref="FMJ21:FMP21"/>
    <mergeCell ref="FMQ21:FMW21"/>
    <mergeCell ref="FMX21:FND21"/>
    <mergeCell ref="FNE21:FNK21"/>
    <mergeCell ref="FNL21:FNR21"/>
    <mergeCell ref="FNS21:FNY21"/>
    <mergeCell ref="FNZ21:FOF21"/>
    <mergeCell ref="FOG21:FOM21"/>
    <mergeCell ref="FON21:FOT21"/>
    <mergeCell ref="GDI21:GDO21"/>
    <mergeCell ref="GDP21:GDV21"/>
    <mergeCell ref="GDW21:GEC21"/>
    <mergeCell ref="GED21:GEJ21"/>
    <mergeCell ref="GEK21:GEQ21"/>
    <mergeCell ref="GER21:GEX21"/>
    <mergeCell ref="GEY21:GFE21"/>
    <mergeCell ref="GFF21:GFL21"/>
    <mergeCell ref="GFM21:GFS21"/>
    <mergeCell ref="GAX21:GBD21"/>
    <mergeCell ref="GBE21:GBK21"/>
    <mergeCell ref="GBL21:GBR21"/>
    <mergeCell ref="GBS21:GBY21"/>
    <mergeCell ref="GBZ21:GCF21"/>
    <mergeCell ref="GCG21:GCM21"/>
    <mergeCell ref="GCN21:GCT21"/>
    <mergeCell ref="GCU21:GDA21"/>
    <mergeCell ref="GDB21:GDH21"/>
    <mergeCell ref="FYM21:FYS21"/>
    <mergeCell ref="FYT21:FYZ21"/>
    <mergeCell ref="FZA21:FZG21"/>
    <mergeCell ref="FZH21:FZN21"/>
    <mergeCell ref="FZO21:FZU21"/>
    <mergeCell ref="FZV21:GAB21"/>
    <mergeCell ref="GAC21:GAI21"/>
    <mergeCell ref="GAJ21:GAP21"/>
    <mergeCell ref="GAQ21:GAW21"/>
    <mergeCell ref="FWB21:FWH21"/>
    <mergeCell ref="FWI21:FWO21"/>
    <mergeCell ref="FWP21:FWV21"/>
    <mergeCell ref="FWW21:FXC21"/>
    <mergeCell ref="FXD21:FXJ21"/>
    <mergeCell ref="FXK21:FXQ21"/>
    <mergeCell ref="FXR21:FXX21"/>
    <mergeCell ref="FXY21:FYE21"/>
    <mergeCell ref="FYF21:FYL21"/>
    <mergeCell ref="GNA21:GNG21"/>
    <mergeCell ref="GNH21:GNN21"/>
    <mergeCell ref="GNO21:GNU21"/>
    <mergeCell ref="GNV21:GOB21"/>
    <mergeCell ref="GOC21:GOI21"/>
    <mergeCell ref="GOJ21:GOP21"/>
    <mergeCell ref="GOQ21:GOW21"/>
    <mergeCell ref="GOX21:GPD21"/>
    <mergeCell ref="GPE21:GPK21"/>
    <mergeCell ref="GKP21:GKV21"/>
    <mergeCell ref="GKW21:GLC21"/>
    <mergeCell ref="GLD21:GLJ21"/>
    <mergeCell ref="GLK21:GLQ21"/>
    <mergeCell ref="GLR21:GLX21"/>
    <mergeCell ref="GLY21:GME21"/>
    <mergeCell ref="GMF21:GML21"/>
    <mergeCell ref="GMM21:GMS21"/>
    <mergeCell ref="GMT21:GMZ21"/>
    <mergeCell ref="GIE21:GIK21"/>
    <mergeCell ref="GIL21:GIR21"/>
    <mergeCell ref="GIS21:GIY21"/>
    <mergeCell ref="GIZ21:GJF21"/>
    <mergeCell ref="GJG21:GJM21"/>
    <mergeCell ref="GJN21:GJT21"/>
    <mergeCell ref="GJU21:GKA21"/>
    <mergeCell ref="GKB21:GKH21"/>
    <mergeCell ref="GKI21:GKO21"/>
    <mergeCell ref="GFT21:GFZ21"/>
    <mergeCell ref="GGA21:GGG21"/>
    <mergeCell ref="GGH21:GGN21"/>
    <mergeCell ref="GGO21:GGU21"/>
    <mergeCell ref="GGV21:GHB21"/>
    <mergeCell ref="GHC21:GHI21"/>
    <mergeCell ref="GHJ21:GHP21"/>
    <mergeCell ref="GHQ21:GHW21"/>
    <mergeCell ref="GHX21:GID21"/>
    <mergeCell ref="GWS21:GWY21"/>
    <mergeCell ref="GWZ21:GXF21"/>
    <mergeCell ref="GXG21:GXM21"/>
    <mergeCell ref="GXN21:GXT21"/>
    <mergeCell ref="GXU21:GYA21"/>
    <mergeCell ref="GYB21:GYH21"/>
    <mergeCell ref="GYI21:GYO21"/>
    <mergeCell ref="GYP21:GYV21"/>
    <mergeCell ref="GYW21:GZC21"/>
    <mergeCell ref="GUH21:GUN21"/>
    <mergeCell ref="GUO21:GUU21"/>
    <mergeCell ref="GUV21:GVB21"/>
    <mergeCell ref="GVC21:GVI21"/>
    <mergeCell ref="GVJ21:GVP21"/>
    <mergeCell ref="GVQ21:GVW21"/>
    <mergeCell ref="GVX21:GWD21"/>
    <mergeCell ref="GWE21:GWK21"/>
    <mergeCell ref="GWL21:GWR21"/>
    <mergeCell ref="GRW21:GSC21"/>
    <mergeCell ref="GSD21:GSJ21"/>
    <mergeCell ref="GSK21:GSQ21"/>
    <mergeCell ref="GSR21:GSX21"/>
    <mergeCell ref="GSY21:GTE21"/>
    <mergeCell ref="GTF21:GTL21"/>
    <mergeCell ref="GTM21:GTS21"/>
    <mergeCell ref="GTT21:GTZ21"/>
    <mergeCell ref="GUA21:GUG21"/>
    <mergeCell ref="GPL21:GPR21"/>
    <mergeCell ref="GPS21:GPY21"/>
    <mergeCell ref="GPZ21:GQF21"/>
    <mergeCell ref="GQG21:GQM21"/>
    <mergeCell ref="GQN21:GQT21"/>
    <mergeCell ref="GQU21:GRA21"/>
    <mergeCell ref="GRB21:GRH21"/>
    <mergeCell ref="GRI21:GRO21"/>
    <mergeCell ref="GRP21:GRV21"/>
    <mergeCell ref="HGK21:HGQ21"/>
    <mergeCell ref="HGR21:HGX21"/>
    <mergeCell ref="HGY21:HHE21"/>
    <mergeCell ref="HHF21:HHL21"/>
    <mergeCell ref="HHM21:HHS21"/>
    <mergeCell ref="HHT21:HHZ21"/>
    <mergeCell ref="HIA21:HIG21"/>
    <mergeCell ref="HIH21:HIN21"/>
    <mergeCell ref="HIO21:HIU21"/>
    <mergeCell ref="HDZ21:HEF21"/>
    <mergeCell ref="HEG21:HEM21"/>
    <mergeCell ref="HEN21:HET21"/>
    <mergeCell ref="HEU21:HFA21"/>
    <mergeCell ref="HFB21:HFH21"/>
    <mergeCell ref="HFI21:HFO21"/>
    <mergeCell ref="HFP21:HFV21"/>
    <mergeCell ref="HFW21:HGC21"/>
    <mergeCell ref="HGD21:HGJ21"/>
    <mergeCell ref="HBO21:HBU21"/>
    <mergeCell ref="HBV21:HCB21"/>
    <mergeCell ref="HCC21:HCI21"/>
    <mergeCell ref="HCJ21:HCP21"/>
    <mergeCell ref="HCQ21:HCW21"/>
    <mergeCell ref="HCX21:HDD21"/>
    <mergeCell ref="HDE21:HDK21"/>
    <mergeCell ref="HDL21:HDR21"/>
    <mergeCell ref="HDS21:HDY21"/>
    <mergeCell ref="GZD21:GZJ21"/>
    <mergeCell ref="GZK21:GZQ21"/>
    <mergeCell ref="GZR21:GZX21"/>
    <mergeCell ref="GZY21:HAE21"/>
    <mergeCell ref="HAF21:HAL21"/>
    <mergeCell ref="HAM21:HAS21"/>
    <mergeCell ref="HAT21:HAZ21"/>
    <mergeCell ref="HBA21:HBG21"/>
    <mergeCell ref="HBH21:HBN21"/>
    <mergeCell ref="HQC21:HQI21"/>
    <mergeCell ref="HQJ21:HQP21"/>
    <mergeCell ref="HQQ21:HQW21"/>
    <mergeCell ref="HQX21:HRD21"/>
    <mergeCell ref="HRE21:HRK21"/>
    <mergeCell ref="HRL21:HRR21"/>
    <mergeCell ref="HRS21:HRY21"/>
    <mergeCell ref="HRZ21:HSF21"/>
    <mergeCell ref="HSG21:HSM21"/>
    <mergeCell ref="HNR21:HNX21"/>
    <mergeCell ref="HNY21:HOE21"/>
    <mergeCell ref="HOF21:HOL21"/>
    <mergeCell ref="HOM21:HOS21"/>
    <mergeCell ref="HOT21:HOZ21"/>
    <mergeCell ref="HPA21:HPG21"/>
    <mergeCell ref="HPH21:HPN21"/>
    <mergeCell ref="HPO21:HPU21"/>
    <mergeCell ref="HPV21:HQB21"/>
    <mergeCell ref="HLG21:HLM21"/>
    <mergeCell ref="HLN21:HLT21"/>
    <mergeCell ref="HLU21:HMA21"/>
    <mergeCell ref="HMB21:HMH21"/>
    <mergeCell ref="HMI21:HMO21"/>
    <mergeCell ref="HMP21:HMV21"/>
    <mergeCell ref="HMW21:HNC21"/>
    <mergeCell ref="HND21:HNJ21"/>
    <mergeCell ref="HNK21:HNQ21"/>
    <mergeCell ref="HIV21:HJB21"/>
    <mergeCell ref="HJC21:HJI21"/>
    <mergeCell ref="HJJ21:HJP21"/>
    <mergeCell ref="HJQ21:HJW21"/>
    <mergeCell ref="HJX21:HKD21"/>
    <mergeCell ref="HKE21:HKK21"/>
    <mergeCell ref="HKL21:HKR21"/>
    <mergeCell ref="HKS21:HKY21"/>
    <mergeCell ref="HKZ21:HLF21"/>
    <mergeCell ref="HZU21:IAA21"/>
    <mergeCell ref="IAB21:IAH21"/>
    <mergeCell ref="IAI21:IAO21"/>
    <mergeCell ref="IAP21:IAV21"/>
    <mergeCell ref="IAW21:IBC21"/>
    <mergeCell ref="IBD21:IBJ21"/>
    <mergeCell ref="IBK21:IBQ21"/>
    <mergeCell ref="IBR21:IBX21"/>
    <mergeCell ref="IBY21:ICE21"/>
    <mergeCell ref="HXJ21:HXP21"/>
    <mergeCell ref="HXQ21:HXW21"/>
    <mergeCell ref="HXX21:HYD21"/>
    <mergeCell ref="HYE21:HYK21"/>
    <mergeCell ref="HYL21:HYR21"/>
    <mergeCell ref="HYS21:HYY21"/>
    <mergeCell ref="HYZ21:HZF21"/>
    <mergeCell ref="HZG21:HZM21"/>
    <mergeCell ref="HZN21:HZT21"/>
    <mergeCell ref="HUY21:HVE21"/>
    <mergeCell ref="HVF21:HVL21"/>
    <mergeCell ref="HVM21:HVS21"/>
    <mergeCell ref="HVT21:HVZ21"/>
    <mergeCell ref="HWA21:HWG21"/>
    <mergeCell ref="HWH21:HWN21"/>
    <mergeCell ref="HWO21:HWU21"/>
    <mergeCell ref="HWV21:HXB21"/>
    <mergeCell ref="HXC21:HXI21"/>
    <mergeCell ref="HSN21:HST21"/>
    <mergeCell ref="HSU21:HTA21"/>
    <mergeCell ref="HTB21:HTH21"/>
    <mergeCell ref="HTI21:HTO21"/>
    <mergeCell ref="HTP21:HTV21"/>
    <mergeCell ref="HTW21:HUC21"/>
    <mergeCell ref="HUD21:HUJ21"/>
    <mergeCell ref="HUK21:HUQ21"/>
    <mergeCell ref="HUR21:HUX21"/>
    <mergeCell ref="IJM21:IJS21"/>
    <mergeCell ref="IJT21:IJZ21"/>
    <mergeCell ref="IKA21:IKG21"/>
    <mergeCell ref="IKH21:IKN21"/>
    <mergeCell ref="IKO21:IKU21"/>
    <mergeCell ref="IKV21:ILB21"/>
    <mergeCell ref="ILC21:ILI21"/>
    <mergeCell ref="ILJ21:ILP21"/>
    <mergeCell ref="ILQ21:ILW21"/>
    <mergeCell ref="IHB21:IHH21"/>
    <mergeCell ref="IHI21:IHO21"/>
    <mergeCell ref="IHP21:IHV21"/>
    <mergeCell ref="IHW21:IIC21"/>
    <mergeCell ref="IID21:IIJ21"/>
    <mergeCell ref="IIK21:IIQ21"/>
    <mergeCell ref="IIR21:IIX21"/>
    <mergeCell ref="IIY21:IJE21"/>
    <mergeCell ref="IJF21:IJL21"/>
    <mergeCell ref="IEQ21:IEW21"/>
    <mergeCell ref="IEX21:IFD21"/>
    <mergeCell ref="IFE21:IFK21"/>
    <mergeCell ref="IFL21:IFR21"/>
    <mergeCell ref="IFS21:IFY21"/>
    <mergeCell ref="IFZ21:IGF21"/>
    <mergeCell ref="IGG21:IGM21"/>
    <mergeCell ref="IGN21:IGT21"/>
    <mergeCell ref="IGU21:IHA21"/>
    <mergeCell ref="ICF21:ICL21"/>
    <mergeCell ref="ICM21:ICS21"/>
    <mergeCell ref="ICT21:ICZ21"/>
    <mergeCell ref="IDA21:IDG21"/>
    <mergeCell ref="IDH21:IDN21"/>
    <mergeCell ref="IDO21:IDU21"/>
    <mergeCell ref="IDV21:IEB21"/>
    <mergeCell ref="IEC21:IEI21"/>
    <mergeCell ref="IEJ21:IEP21"/>
    <mergeCell ref="ITE21:ITK21"/>
    <mergeCell ref="ITL21:ITR21"/>
    <mergeCell ref="ITS21:ITY21"/>
    <mergeCell ref="ITZ21:IUF21"/>
    <mergeCell ref="IUG21:IUM21"/>
    <mergeCell ref="IUN21:IUT21"/>
    <mergeCell ref="IUU21:IVA21"/>
    <mergeCell ref="IVB21:IVH21"/>
    <mergeCell ref="IVI21:IVO21"/>
    <mergeCell ref="IQT21:IQZ21"/>
    <mergeCell ref="IRA21:IRG21"/>
    <mergeCell ref="IRH21:IRN21"/>
    <mergeCell ref="IRO21:IRU21"/>
    <mergeCell ref="IRV21:ISB21"/>
    <mergeCell ref="ISC21:ISI21"/>
    <mergeCell ref="ISJ21:ISP21"/>
    <mergeCell ref="ISQ21:ISW21"/>
    <mergeCell ref="ISX21:ITD21"/>
    <mergeCell ref="IOI21:IOO21"/>
    <mergeCell ref="IOP21:IOV21"/>
    <mergeCell ref="IOW21:IPC21"/>
    <mergeCell ref="IPD21:IPJ21"/>
    <mergeCell ref="IPK21:IPQ21"/>
    <mergeCell ref="IPR21:IPX21"/>
    <mergeCell ref="IPY21:IQE21"/>
    <mergeCell ref="IQF21:IQL21"/>
    <mergeCell ref="IQM21:IQS21"/>
    <mergeCell ref="ILX21:IMD21"/>
    <mergeCell ref="IME21:IMK21"/>
    <mergeCell ref="IML21:IMR21"/>
    <mergeCell ref="IMS21:IMY21"/>
    <mergeCell ref="IMZ21:INF21"/>
    <mergeCell ref="ING21:INM21"/>
    <mergeCell ref="INN21:INT21"/>
    <mergeCell ref="INU21:IOA21"/>
    <mergeCell ref="IOB21:IOH21"/>
    <mergeCell ref="JCW21:JDC21"/>
    <mergeCell ref="JDD21:JDJ21"/>
    <mergeCell ref="JDK21:JDQ21"/>
    <mergeCell ref="JDR21:JDX21"/>
    <mergeCell ref="JDY21:JEE21"/>
    <mergeCell ref="JEF21:JEL21"/>
    <mergeCell ref="JEM21:JES21"/>
    <mergeCell ref="JET21:JEZ21"/>
    <mergeCell ref="JFA21:JFG21"/>
    <mergeCell ref="JAL21:JAR21"/>
    <mergeCell ref="JAS21:JAY21"/>
    <mergeCell ref="JAZ21:JBF21"/>
    <mergeCell ref="JBG21:JBM21"/>
    <mergeCell ref="JBN21:JBT21"/>
    <mergeCell ref="JBU21:JCA21"/>
    <mergeCell ref="JCB21:JCH21"/>
    <mergeCell ref="JCI21:JCO21"/>
    <mergeCell ref="JCP21:JCV21"/>
    <mergeCell ref="IYA21:IYG21"/>
    <mergeCell ref="IYH21:IYN21"/>
    <mergeCell ref="IYO21:IYU21"/>
    <mergeCell ref="IYV21:IZB21"/>
    <mergeCell ref="IZC21:IZI21"/>
    <mergeCell ref="IZJ21:IZP21"/>
    <mergeCell ref="IZQ21:IZW21"/>
    <mergeCell ref="IZX21:JAD21"/>
    <mergeCell ref="JAE21:JAK21"/>
    <mergeCell ref="IVP21:IVV21"/>
    <mergeCell ref="IVW21:IWC21"/>
    <mergeCell ref="IWD21:IWJ21"/>
    <mergeCell ref="IWK21:IWQ21"/>
    <mergeCell ref="IWR21:IWX21"/>
    <mergeCell ref="IWY21:IXE21"/>
    <mergeCell ref="IXF21:IXL21"/>
    <mergeCell ref="IXM21:IXS21"/>
    <mergeCell ref="IXT21:IXZ21"/>
    <mergeCell ref="JMO21:JMU21"/>
    <mergeCell ref="JMV21:JNB21"/>
    <mergeCell ref="JNC21:JNI21"/>
    <mergeCell ref="JNJ21:JNP21"/>
    <mergeCell ref="JNQ21:JNW21"/>
    <mergeCell ref="JNX21:JOD21"/>
    <mergeCell ref="JOE21:JOK21"/>
    <mergeCell ref="JOL21:JOR21"/>
    <mergeCell ref="JOS21:JOY21"/>
    <mergeCell ref="JKD21:JKJ21"/>
    <mergeCell ref="JKK21:JKQ21"/>
    <mergeCell ref="JKR21:JKX21"/>
    <mergeCell ref="JKY21:JLE21"/>
    <mergeCell ref="JLF21:JLL21"/>
    <mergeCell ref="JLM21:JLS21"/>
    <mergeCell ref="JLT21:JLZ21"/>
    <mergeCell ref="JMA21:JMG21"/>
    <mergeCell ref="JMH21:JMN21"/>
    <mergeCell ref="JHS21:JHY21"/>
    <mergeCell ref="JHZ21:JIF21"/>
    <mergeCell ref="JIG21:JIM21"/>
    <mergeCell ref="JIN21:JIT21"/>
    <mergeCell ref="JIU21:JJA21"/>
    <mergeCell ref="JJB21:JJH21"/>
    <mergeCell ref="JJI21:JJO21"/>
    <mergeCell ref="JJP21:JJV21"/>
    <mergeCell ref="JJW21:JKC21"/>
    <mergeCell ref="JFH21:JFN21"/>
    <mergeCell ref="JFO21:JFU21"/>
    <mergeCell ref="JFV21:JGB21"/>
    <mergeCell ref="JGC21:JGI21"/>
    <mergeCell ref="JGJ21:JGP21"/>
    <mergeCell ref="JGQ21:JGW21"/>
    <mergeCell ref="JGX21:JHD21"/>
    <mergeCell ref="JHE21:JHK21"/>
    <mergeCell ref="JHL21:JHR21"/>
    <mergeCell ref="JWG21:JWM21"/>
    <mergeCell ref="JWN21:JWT21"/>
    <mergeCell ref="JWU21:JXA21"/>
    <mergeCell ref="JXB21:JXH21"/>
    <mergeCell ref="JXI21:JXO21"/>
    <mergeCell ref="JXP21:JXV21"/>
    <mergeCell ref="JXW21:JYC21"/>
    <mergeCell ref="JYD21:JYJ21"/>
    <mergeCell ref="JYK21:JYQ21"/>
    <mergeCell ref="JTV21:JUB21"/>
    <mergeCell ref="JUC21:JUI21"/>
    <mergeCell ref="JUJ21:JUP21"/>
    <mergeCell ref="JUQ21:JUW21"/>
    <mergeCell ref="JUX21:JVD21"/>
    <mergeCell ref="JVE21:JVK21"/>
    <mergeCell ref="JVL21:JVR21"/>
    <mergeCell ref="JVS21:JVY21"/>
    <mergeCell ref="JVZ21:JWF21"/>
    <mergeCell ref="JRK21:JRQ21"/>
    <mergeCell ref="JRR21:JRX21"/>
    <mergeCell ref="JRY21:JSE21"/>
    <mergeCell ref="JSF21:JSL21"/>
    <mergeCell ref="JSM21:JSS21"/>
    <mergeCell ref="JST21:JSZ21"/>
    <mergeCell ref="JTA21:JTG21"/>
    <mergeCell ref="JTH21:JTN21"/>
    <mergeCell ref="JTO21:JTU21"/>
    <mergeCell ref="JOZ21:JPF21"/>
    <mergeCell ref="JPG21:JPM21"/>
    <mergeCell ref="JPN21:JPT21"/>
    <mergeCell ref="JPU21:JQA21"/>
    <mergeCell ref="JQB21:JQH21"/>
    <mergeCell ref="JQI21:JQO21"/>
    <mergeCell ref="JQP21:JQV21"/>
    <mergeCell ref="JQW21:JRC21"/>
    <mergeCell ref="JRD21:JRJ21"/>
    <mergeCell ref="KFY21:KGE21"/>
    <mergeCell ref="KGF21:KGL21"/>
    <mergeCell ref="KGM21:KGS21"/>
    <mergeCell ref="KGT21:KGZ21"/>
    <mergeCell ref="KHA21:KHG21"/>
    <mergeCell ref="KHH21:KHN21"/>
    <mergeCell ref="KHO21:KHU21"/>
    <mergeCell ref="KHV21:KIB21"/>
    <mergeCell ref="KIC21:KII21"/>
    <mergeCell ref="KDN21:KDT21"/>
    <mergeCell ref="KDU21:KEA21"/>
    <mergeCell ref="KEB21:KEH21"/>
    <mergeCell ref="KEI21:KEO21"/>
    <mergeCell ref="KEP21:KEV21"/>
    <mergeCell ref="KEW21:KFC21"/>
    <mergeCell ref="KFD21:KFJ21"/>
    <mergeCell ref="KFK21:KFQ21"/>
    <mergeCell ref="KFR21:KFX21"/>
    <mergeCell ref="KBC21:KBI21"/>
    <mergeCell ref="KBJ21:KBP21"/>
    <mergeCell ref="KBQ21:KBW21"/>
    <mergeCell ref="KBX21:KCD21"/>
    <mergeCell ref="KCE21:KCK21"/>
    <mergeCell ref="KCL21:KCR21"/>
    <mergeCell ref="KCS21:KCY21"/>
    <mergeCell ref="KCZ21:KDF21"/>
    <mergeCell ref="KDG21:KDM21"/>
    <mergeCell ref="JYR21:JYX21"/>
    <mergeCell ref="JYY21:JZE21"/>
    <mergeCell ref="JZF21:JZL21"/>
    <mergeCell ref="JZM21:JZS21"/>
    <mergeCell ref="JZT21:JZZ21"/>
    <mergeCell ref="KAA21:KAG21"/>
    <mergeCell ref="KAH21:KAN21"/>
    <mergeCell ref="KAO21:KAU21"/>
    <mergeCell ref="KAV21:KBB21"/>
    <mergeCell ref="KPQ21:KPW21"/>
    <mergeCell ref="KPX21:KQD21"/>
    <mergeCell ref="KQE21:KQK21"/>
    <mergeCell ref="KQL21:KQR21"/>
    <mergeCell ref="KQS21:KQY21"/>
    <mergeCell ref="KQZ21:KRF21"/>
    <mergeCell ref="KRG21:KRM21"/>
    <mergeCell ref="KRN21:KRT21"/>
    <mergeCell ref="KRU21:KSA21"/>
    <mergeCell ref="KNF21:KNL21"/>
    <mergeCell ref="KNM21:KNS21"/>
    <mergeCell ref="KNT21:KNZ21"/>
    <mergeCell ref="KOA21:KOG21"/>
    <mergeCell ref="KOH21:KON21"/>
    <mergeCell ref="KOO21:KOU21"/>
    <mergeCell ref="KOV21:KPB21"/>
    <mergeCell ref="KPC21:KPI21"/>
    <mergeCell ref="KPJ21:KPP21"/>
    <mergeCell ref="KKU21:KLA21"/>
    <mergeCell ref="KLB21:KLH21"/>
    <mergeCell ref="KLI21:KLO21"/>
    <mergeCell ref="KLP21:KLV21"/>
    <mergeCell ref="KLW21:KMC21"/>
    <mergeCell ref="KMD21:KMJ21"/>
    <mergeCell ref="KMK21:KMQ21"/>
    <mergeCell ref="KMR21:KMX21"/>
    <mergeCell ref="KMY21:KNE21"/>
    <mergeCell ref="KIJ21:KIP21"/>
    <mergeCell ref="KIQ21:KIW21"/>
    <mergeCell ref="KIX21:KJD21"/>
    <mergeCell ref="KJE21:KJK21"/>
    <mergeCell ref="KJL21:KJR21"/>
    <mergeCell ref="KJS21:KJY21"/>
    <mergeCell ref="KJZ21:KKF21"/>
    <mergeCell ref="KKG21:KKM21"/>
    <mergeCell ref="KKN21:KKT21"/>
    <mergeCell ref="KZI21:KZO21"/>
    <mergeCell ref="KZP21:KZV21"/>
    <mergeCell ref="KZW21:LAC21"/>
    <mergeCell ref="LAD21:LAJ21"/>
    <mergeCell ref="LAK21:LAQ21"/>
    <mergeCell ref="LAR21:LAX21"/>
    <mergeCell ref="LAY21:LBE21"/>
    <mergeCell ref="LBF21:LBL21"/>
    <mergeCell ref="LBM21:LBS21"/>
    <mergeCell ref="KWX21:KXD21"/>
    <mergeCell ref="KXE21:KXK21"/>
    <mergeCell ref="KXL21:KXR21"/>
    <mergeCell ref="KXS21:KXY21"/>
    <mergeCell ref="KXZ21:KYF21"/>
    <mergeCell ref="KYG21:KYM21"/>
    <mergeCell ref="KYN21:KYT21"/>
    <mergeCell ref="KYU21:KZA21"/>
    <mergeCell ref="KZB21:KZH21"/>
    <mergeCell ref="KUM21:KUS21"/>
    <mergeCell ref="KUT21:KUZ21"/>
    <mergeCell ref="KVA21:KVG21"/>
    <mergeCell ref="KVH21:KVN21"/>
    <mergeCell ref="KVO21:KVU21"/>
    <mergeCell ref="KVV21:KWB21"/>
    <mergeCell ref="KWC21:KWI21"/>
    <mergeCell ref="KWJ21:KWP21"/>
    <mergeCell ref="KWQ21:KWW21"/>
    <mergeCell ref="KSB21:KSH21"/>
    <mergeCell ref="KSI21:KSO21"/>
    <mergeCell ref="KSP21:KSV21"/>
    <mergeCell ref="KSW21:KTC21"/>
    <mergeCell ref="KTD21:KTJ21"/>
    <mergeCell ref="KTK21:KTQ21"/>
    <mergeCell ref="KTR21:KTX21"/>
    <mergeCell ref="KTY21:KUE21"/>
    <mergeCell ref="KUF21:KUL21"/>
    <mergeCell ref="LJA21:LJG21"/>
    <mergeCell ref="LJH21:LJN21"/>
    <mergeCell ref="LJO21:LJU21"/>
    <mergeCell ref="LJV21:LKB21"/>
    <mergeCell ref="LKC21:LKI21"/>
    <mergeCell ref="LKJ21:LKP21"/>
    <mergeCell ref="LKQ21:LKW21"/>
    <mergeCell ref="LKX21:LLD21"/>
    <mergeCell ref="LLE21:LLK21"/>
    <mergeCell ref="LGP21:LGV21"/>
    <mergeCell ref="LGW21:LHC21"/>
    <mergeCell ref="LHD21:LHJ21"/>
    <mergeCell ref="LHK21:LHQ21"/>
    <mergeCell ref="LHR21:LHX21"/>
    <mergeCell ref="LHY21:LIE21"/>
    <mergeCell ref="LIF21:LIL21"/>
    <mergeCell ref="LIM21:LIS21"/>
    <mergeCell ref="LIT21:LIZ21"/>
    <mergeCell ref="LEE21:LEK21"/>
    <mergeCell ref="LEL21:LER21"/>
    <mergeCell ref="LES21:LEY21"/>
    <mergeCell ref="LEZ21:LFF21"/>
    <mergeCell ref="LFG21:LFM21"/>
    <mergeCell ref="LFN21:LFT21"/>
    <mergeCell ref="LFU21:LGA21"/>
    <mergeCell ref="LGB21:LGH21"/>
    <mergeCell ref="LGI21:LGO21"/>
    <mergeCell ref="LBT21:LBZ21"/>
    <mergeCell ref="LCA21:LCG21"/>
    <mergeCell ref="LCH21:LCN21"/>
    <mergeCell ref="LCO21:LCU21"/>
    <mergeCell ref="LCV21:LDB21"/>
    <mergeCell ref="LDC21:LDI21"/>
    <mergeCell ref="LDJ21:LDP21"/>
    <mergeCell ref="LDQ21:LDW21"/>
    <mergeCell ref="LDX21:LED21"/>
    <mergeCell ref="LSS21:LSY21"/>
    <mergeCell ref="LSZ21:LTF21"/>
    <mergeCell ref="LTG21:LTM21"/>
    <mergeCell ref="LTN21:LTT21"/>
    <mergeCell ref="LTU21:LUA21"/>
    <mergeCell ref="LUB21:LUH21"/>
    <mergeCell ref="LUI21:LUO21"/>
    <mergeCell ref="LUP21:LUV21"/>
    <mergeCell ref="LUW21:LVC21"/>
    <mergeCell ref="LQH21:LQN21"/>
    <mergeCell ref="LQO21:LQU21"/>
    <mergeCell ref="LQV21:LRB21"/>
    <mergeCell ref="LRC21:LRI21"/>
    <mergeCell ref="LRJ21:LRP21"/>
    <mergeCell ref="LRQ21:LRW21"/>
    <mergeCell ref="LRX21:LSD21"/>
    <mergeCell ref="LSE21:LSK21"/>
    <mergeCell ref="LSL21:LSR21"/>
    <mergeCell ref="LNW21:LOC21"/>
    <mergeCell ref="LOD21:LOJ21"/>
    <mergeCell ref="LOK21:LOQ21"/>
    <mergeCell ref="LOR21:LOX21"/>
    <mergeCell ref="LOY21:LPE21"/>
    <mergeCell ref="LPF21:LPL21"/>
    <mergeCell ref="LPM21:LPS21"/>
    <mergeCell ref="LPT21:LPZ21"/>
    <mergeCell ref="LQA21:LQG21"/>
    <mergeCell ref="LLL21:LLR21"/>
    <mergeCell ref="LLS21:LLY21"/>
    <mergeCell ref="LLZ21:LMF21"/>
    <mergeCell ref="LMG21:LMM21"/>
    <mergeCell ref="LMN21:LMT21"/>
    <mergeCell ref="LMU21:LNA21"/>
    <mergeCell ref="LNB21:LNH21"/>
    <mergeCell ref="LNI21:LNO21"/>
    <mergeCell ref="LNP21:LNV21"/>
    <mergeCell ref="MCK21:MCQ21"/>
    <mergeCell ref="MCR21:MCX21"/>
    <mergeCell ref="MCY21:MDE21"/>
    <mergeCell ref="MDF21:MDL21"/>
    <mergeCell ref="MDM21:MDS21"/>
    <mergeCell ref="MDT21:MDZ21"/>
    <mergeCell ref="MEA21:MEG21"/>
    <mergeCell ref="MEH21:MEN21"/>
    <mergeCell ref="MEO21:MEU21"/>
    <mergeCell ref="LZZ21:MAF21"/>
    <mergeCell ref="MAG21:MAM21"/>
    <mergeCell ref="MAN21:MAT21"/>
    <mergeCell ref="MAU21:MBA21"/>
    <mergeCell ref="MBB21:MBH21"/>
    <mergeCell ref="MBI21:MBO21"/>
    <mergeCell ref="MBP21:MBV21"/>
    <mergeCell ref="MBW21:MCC21"/>
    <mergeCell ref="MCD21:MCJ21"/>
    <mergeCell ref="LXO21:LXU21"/>
    <mergeCell ref="LXV21:LYB21"/>
    <mergeCell ref="LYC21:LYI21"/>
    <mergeCell ref="LYJ21:LYP21"/>
    <mergeCell ref="LYQ21:LYW21"/>
    <mergeCell ref="LYX21:LZD21"/>
    <mergeCell ref="LZE21:LZK21"/>
    <mergeCell ref="LZL21:LZR21"/>
    <mergeCell ref="LZS21:LZY21"/>
    <mergeCell ref="LVD21:LVJ21"/>
    <mergeCell ref="LVK21:LVQ21"/>
    <mergeCell ref="LVR21:LVX21"/>
    <mergeCell ref="LVY21:LWE21"/>
    <mergeCell ref="LWF21:LWL21"/>
    <mergeCell ref="LWM21:LWS21"/>
    <mergeCell ref="LWT21:LWZ21"/>
    <mergeCell ref="LXA21:LXG21"/>
    <mergeCell ref="LXH21:LXN21"/>
    <mergeCell ref="MMC21:MMI21"/>
    <mergeCell ref="MMJ21:MMP21"/>
    <mergeCell ref="MMQ21:MMW21"/>
    <mergeCell ref="MMX21:MND21"/>
    <mergeCell ref="MNE21:MNK21"/>
    <mergeCell ref="MNL21:MNR21"/>
    <mergeCell ref="MNS21:MNY21"/>
    <mergeCell ref="MNZ21:MOF21"/>
    <mergeCell ref="MOG21:MOM21"/>
    <mergeCell ref="MJR21:MJX21"/>
    <mergeCell ref="MJY21:MKE21"/>
    <mergeCell ref="MKF21:MKL21"/>
    <mergeCell ref="MKM21:MKS21"/>
    <mergeCell ref="MKT21:MKZ21"/>
    <mergeCell ref="MLA21:MLG21"/>
    <mergeCell ref="MLH21:MLN21"/>
    <mergeCell ref="MLO21:MLU21"/>
    <mergeCell ref="MLV21:MMB21"/>
    <mergeCell ref="MHG21:MHM21"/>
    <mergeCell ref="MHN21:MHT21"/>
    <mergeCell ref="MHU21:MIA21"/>
    <mergeCell ref="MIB21:MIH21"/>
    <mergeCell ref="MII21:MIO21"/>
    <mergeCell ref="MIP21:MIV21"/>
    <mergeCell ref="MIW21:MJC21"/>
    <mergeCell ref="MJD21:MJJ21"/>
    <mergeCell ref="MJK21:MJQ21"/>
    <mergeCell ref="MEV21:MFB21"/>
    <mergeCell ref="MFC21:MFI21"/>
    <mergeCell ref="MFJ21:MFP21"/>
    <mergeCell ref="MFQ21:MFW21"/>
    <mergeCell ref="MFX21:MGD21"/>
    <mergeCell ref="MGE21:MGK21"/>
    <mergeCell ref="MGL21:MGR21"/>
    <mergeCell ref="MGS21:MGY21"/>
    <mergeCell ref="MGZ21:MHF21"/>
    <mergeCell ref="MVU21:MWA21"/>
    <mergeCell ref="MWB21:MWH21"/>
    <mergeCell ref="MWI21:MWO21"/>
    <mergeCell ref="MWP21:MWV21"/>
    <mergeCell ref="MWW21:MXC21"/>
    <mergeCell ref="MXD21:MXJ21"/>
    <mergeCell ref="MXK21:MXQ21"/>
    <mergeCell ref="MXR21:MXX21"/>
    <mergeCell ref="MXY21:MYE21"/>
    <mergeCell ref="MTJ21:MTP21"/>
    <mergeCell ref="MTQ21:MTW21"/>
    <mergeCell ref="MTX21:MUD21"/>
    <mergeCell ref="MUE21:MUK21"/>
    <mergeCell ref="MUL21:MUR21"/>
    <mergeCell ref="MUS21:MUY21"/>
    <mergeCell ref="MUZ21:MVF21"/>
    <mergeCell ref="MVG21:MVM21"/>
    <mergeCell ref="MVN21:MVT21"/>
    <mergeCell ref="MQY21:MRE21"/>
    <mergeCell ref="MRF21:MRL21"/>
    <mergeCell ref="MRM21:MRS21"/>
    <mergeCell ref="MRT21:MRZ21"/>
    <mergeCell ref="MSA21:MSG21"/>
    <mergeCell ref="MSH21:MSN21"/>
    <mergeCell ref="MSO21:MSU21"/>
    <mergeCell ref="MSV21:MTB21"/>
    <mergeCell ref="MTC21:MTI21"/>
    <mergeCell ref="MON21:MOT21"/>
    <mergeCell ref="MOU21:MPA21"/>
    <mergeCell ref="MPB21:MPH21"/>
    <mergeCell ref="MPI21:MPO21"/>
    <mergeCell ref="MPP21:MPV21"/>
    <mergeCell ref="MPW21:MQC21"/>
    <mergeCell ref="MQD21:MQJ21"/>
    <mergeCell ref="MQK21:MQQ21"/>
    <mergeCell ref="MQR21:MQX21"/>
    <mergeCell ref="NFM21:NFS21"/>
    <mergeCell ref="NFT21:NFZ21"/>
    <mergeCell ref="NGA21:NGG21"/>
    <mergeCell ref="NGH21:NGN21"/>
    <mergeCell ref="NGO21:NGU21"/>
    <mergeCell ref="NGV21:NHB21"/>
    <mergeCell ref="NHC21:NHI21"/>
    <mergeCell ref="NHJ21:NHP21"/>
    <mergeCell ref="NHQ21:NHW21"/>
    <mergeCell ref="NDB21:NDH21"/>
    <mergeCell ref="NDI21:NDO21"/>
    <mergeCell ref="NDP21:NDV21"/>
    <mergeCell ref="NDW21:NEC21"/>
    <mergeCell ref="NED21:NEJ21"/>
    <mergeCell ref="NEK21:NEQ21"/>
    <mergeCell ref="NER21:NEX21"/>
    <mergeCell ref="NEY21:NFE21"/>
    <mergeCell ref="NFF21:NFL21"/>
    <mergeCell ref="NAQ21:NAW21"/>
    <mergeCell ref="NAX21:NBD21"/>
    <mergeCell ref="NBE21:NBK21"/>
    <mergeCell ref="NBL21:NBR21"/>
    <mergeCell ref="NBS21:NBY21"/>
    <mergeCell ref="NBZ21:NCF21"/>
    <mergeCell ref="NCG21:NCM21"/>
    <mergeCell ref="NCN21:NCT21"/>
    <mergeCell ref="NCU21:NDA21"/>
    <mergeCell ref="MYF21:MYL21"/>
    <mergeCell ref="MYM21:MYS21"/>
    <mergeCell ref="MYT21:MYZ21"/>
    <mergeCell ref="MZA21:MZG21"/>
    <mergeCell ref="MZH21:MZN21"/>
    <mergeCell ref="MZO21:MZU21"/>
    <mergeCell ref="MZV21:NAB21"/>
    <mergeCell ref="NAC21:NAI21"/>
    <mergeCell ref="NAJ21:NAP21"/>
    <mergeCell ref="NPE21:NPK21"/>
    <mergeCell ref="NPL21:NPR21"/>
    <mergeCell ref="NPS21:NPY21"/>
    <mergeCell ref="NPZ21:NQF21"/>
    <mergeCell ref="NQG21:NQM21"/>
    <mergeCell ref="NQN21:NQT21"/>
    <mergeCell ref="NQU21:NRA21"/>
    <mergeCell ref="NRB21:NRH21"/>
    <mergeCell ref="NRI21:NRO21"/>
    <mergeCell ref="NMT21:NMZ21"/>
    <mergeCell ref="NNA21:NNG21"/>
    <mergeCell ref="NNH21:NNN21"/>
    <mergeCell ref="NNO21:NNU21"/>
    <mergeCell ref="NNV21:NOB21"/>
    <mergeCell ref="NOC21:NOI21"/>
    <mergeCell ref="NOJ21:NOP21"/>
    <mergeCell ref="NOQ21:NOW21"/>
    <mergeCell ref="NOX21:NPD21"/>
    <mergeCell ref="NKI21:NKO21"/>
    <mergeCell ref="NKP21:NKV21"/>
    <mergeCell ref="NKW21:NLC21"/>
    <mergeCell ref="NLD21:NLJ21"/>
    <mergeCell ref="NLK21:NLQ21"/>
    <mergeCell ref="NLR21:NLX21"/>
    <mergeCell ref="NLY21:NME21"/>
    <mergeCell ref="NMF21:NML21"/>
    <mergeCell ref="NMM21:NMS21"/>
    <mergeCell ref="NHX21:NID21"/>
    <mergeCell ref="NIE21:NIK21"/>
    <mergeCell ref="NIL21:NIR21"/>
    <mergeCell ref="NIS21:NIY21"/>
    <mergeCell ref="NIZ21:NJF21"/>
    <mergeCell ref="NJG21:NJM21"/>
    <mergeCell ref="NJN21:NJT21"/>
    <mergeCell ref="NJU21:NKA21"/>
    <mergeCell ref="NKB21:NKH21"/>
    <mergeCell ref="NYW21:NZC21"/>
    <mergeCell ref="NZD21:NZJ21"/>
    <mergeCell ref="NZK21:NZQ21"/>
    <mergeCell ref="NZR21:NZX21"/>
    <mergeCell ref="NZY21:OAE21"/>
    <mergeCell ref="OAF21:OAL21"/>
    <mergeCell ref="OAM21:OAS21"/>
    <mergeCell ref="OAT21:OAZ21"/>
    <mergeCell ref="OBA21:OBG21"/>
    <mergeCell ref="NWL21:NWR21"/>
    <mergeCell ref="NWS21:NWY21"/>
    <mergeCell ref="NWZ21:NXF21"/>
    <mergeCell ref="NXG21:NXM21"/>
    <mergeCell ref="NXN21:NXT21"/>
    <mergeCell ref="NXU21:NYA21"/>
    <mergeCell ref="NYB21:NYH21"/>
    <mergeCell ref="NYI21:NYO21"/>
    <mergeCell ref="NYP21:NYV21"/>
    <mergeCell ref="NUA21:NUG21"/>
    <mergeCell ref="NUH21:NUN21"/>
    <mergeCell ref="NUO21:NUU21"/>
    <mergeCell ref="NUV21:NVB21"/>
    <mergeCell ref="NVC21:NVI21"/>
    <mergeCell ref="NVJ21:NVP21"/>
    <mergeCell ref="NVQ21:NVW21"/>
    <mergeCell ref="NVX21:NWD21"/>
    <mergeCell ref="NWE21:NWK21"/>
    <mergeCell ref="NRP21:NRV21"/>
    <mergeCell ref="NRW21:NSC21"/>
    <mergeCell ref="NSD21:NSJ21"/>
    <mergeCell ref="NSK21:NSQ21"/>
    <mergeCell ref="NSR21:NSX21"/>
    <mergeCell ref="NSY21:NTE21"/>
    <mergeCell ref="NTF21:NTL21"/>
    <mergeCell ref="NTM21:NTS21"/>
    <mergeCell ref="NTT21:NTZ21"/>
    <mergeCell ref="OIO21:OIU21"/>
    <mergeCell ref="OIV21:OJB21"/>
    <mergeCell ref="OJC21:OJI21"/>
    <mergeCell ref="OJJ21:OJP21"/>
    <mergeCell ref="OJQ21:OJW21"/>
    <mergeCell ref="OJX21:OKD21"/>
    <mergeCell ref="OKE21:OKK21"/>
    <mergeCell ref="OKL21:OKR21"/>
    <mergeCell ref="OKS21:OKY21"/>
    <mergeCell ref="OGD21:OGJ21"/>
    <mergeCell ref="OGK21:OGQ21"/>
    <mergeCell ref="OGR21:OGX21"/>
    <mergeCell ref="OGY21:OHE21"/>
    <mergeCell ref="OHF21:OHL21"/>
    <mergeCell ref="OHM21:OHS21"/>
    <mergeCell ref="OHT21:OHZ21"/>
    <mergeCell ref="OIA21:OIG21"/>
    <mergeCell ref="OIH21:OIN21"/>
    <mergeCell ref="ODS21:ODY21"/>
    <mergeCell ref="ODZ21:OEF21"/>
    <mergeCell ref="OEG21:OEM21"/>
    <mergeCell ref="OEN21:OET21"/>
    <mergeCell ref="OEU21:OFA21"/>
    <mergeCell ref="OFB21:OFH21"/>
    <mergeCell ref="OFI21:OFO21"/>
    <mergeCell ref="OFP21:OFV21"/>
    <mergeCell ref="OFW21:OGC21"/>
    <mergeCell ref="OBH21:OBN21"/>
    <mergeCell ref="OBO21:OBU21"/>
    <mergeCell ref="OBV21:OCB21"/>
    <mergeCell ref="OCC21:OCI21"/>
    <mergeCell ref="OCJ21:OCP21"/>
    <mergeCell ref="OCQ21:OCW21"/>
    <mergeCell ref="OCX21:ODD21"/>
    <mergeCell ref="ODE21:ODK21"/>
    <mergeCell ref="ODL21:ODR21"/>
    <mergeCell ref="OSG21:OSM21"/>
    <mergeCell ref="OSN21:OST21"/>
    <mergeCell ref="OSU21:OTA21"/>
    <mergeCell ref="OTB21:OTH21"/>
    <mergeCell ref="OTI21:OTO21"/>
    <mergeCell ref="OTP21:OTV21"/>
    <mergeCell ref="OTW21:OUC21"/>
    <mergeCell ref="OUD21:OUJ21"/>
    <mergeCell ref="OUK21:OUQ21"/>
    <mergeCell ref="OPV21:OQB21"/>
    <mergeCell ref="OQC21:OQI21"/>
    <mergeCell ref="OQJ21:OQP21"/>
    <mergeCell ref="OQQ21:OQW21"/>
    <mergeCell ref="OQX21:ORD21"/>
    <mergeCell ref="ORE21:ORK21"/>
    <mergeCell ref="ORL21:ORR21"/>
    <mergeCell ref="ORS21:ORY21"/>
    <mergeCell ref="ORZ21:OSF21"/>
    <mergeCell ref="ONK21:ONQ21"/>
    <mergeCell ref="ONR21:ONX21"/>
    <mergeCell ref="ONY21:OOE21"/>
    <mergeCell ref="OOF21:OOL21"/>
    <mergeCell ref="OOM21:OOS21"/>
    <mergeCell ref="OOT21:OOZ21"/>
    <mergeCell ref="OPA21:OPG21"/>
    <mergeCell ref="OPH21:OPN21"/>
    <mergeCell ref="OPO21:OPU21"/>
    <mergeCell ref="OKZ21:OLF21"/>
    <mergeCell ref="OLG21:OLM21"/>
    <mergeCell ref="OLN21:OLT21"/>
    <mergeCell ref="OLU21:OMA21"/>
    <mergeCell ref="OMB21:OMH21"/>
    <mergeCell ref="OMI21:OMO21"/>
    <mergeCell ref="OMP21:OMV21"/>
    <mergeCell ref="OMW21:ONC21"/>
    <mergeCell ref="OND21:ONJ21"/>
    <mergeCell ref="PBY21:PCE21"/>
    <mergeCell ref="PCF21:PCL21"/>
    <mergeCell ref="PCM21:PCS21"/>
    <mergeCell ref="PCT21:PCZ21"/>
    <mergeCell ref="PDA21:PDG21"/>
    <mergeCell ref="PDH21:PDN21"/>
    <mergeCell ref="PDO21:PDU21"/>
    <mergeCell ref="PDV21:PEB21"/>
    <mergeCell ref="PEC21:PEI21"/>
    <mergeCell ref="OZN21:OZT21"/>
    <mergeCell ref="OZU21:PAA21"/>
    <mergeCell ref="PAB21:PAH21"/>
    <mergeCell ref="PAI21:PAO21"/>
    <mergeCell ref="PAP21:PAV21"/>
    <mergeCell ref="PAW21:PBC21"/>
    <mergeCell ref="PBD21:PBJ21"/>
    <mergeCell ref="PBK21:PBQ21"/>
    <mergeCell ref="PBR21:PBX21"/>
    <mergeCell ref="OXC21:OXI21"/>
    <mergeCell ref="OXJ21:OXP21"/>
    <mergeCell ref="OXQ21:OXW21"/>
    <mergeCell ref="OXX21:OYD21"/>
    <mergeCell ref="OYE21:OYK21"/>
    <mergeCell ref="OYL21:OYR21"/>
    <mergeCell ref="OYS21:OYY21"/>
    <mergeCell ref="OYZ21:OZF21"/>
    <mergeCell ref="OZG21:OZM21"/>
    <mergeCell ref="OUR21:OUX21"/>
    <mergeCell ref="OUY21:OVE21"/>
    <mergeCell ref="OVF21:OVL21"/>
    <mergeCell ref="OVM21:OVS21"/>
    <mergeCell ref="OVT21:OVZ21"/>
    <mergeCell ref="OWA21:OWG21"/>
    <mergeCell ref="OWH21:OWN21"/>
    <mergeCell ref="OWO21:OWU21"/>
    <mergeCell ref="OWV21:OXB21"/>
    <mergeCell ref="PLQ21:PLW21"/>
    <mergeCell ref="PLX21:PMD21"/>
    <mergeCell ref="PME21:PMK21"/>
    <mergeCell ref="PML21:PMR21"/>
    <mergeCell ref="PMS21:PMY21"/>
    <mergeCell ref="PMZ21:PNF21"/>
    <mergeCell ref="PNG21:PNM21"/>
    <mergeCell ref="PNN21:PNT21"/>
    <mergeCell ref="PNU21:POA21"/>
    <mergeCell ref="PJF21:PJL21"/>
    <mergeCell ref="PJM21:PJS21"/>
    <mergeCell ref="PJT21:PJZ21"/>
    <mergeCell ref="PKA21:PKG21"/>
    <mergeCell ref="PKH21:PKN21"/>
    <mergeCell ref="PKO21:PKU21"/>
    <mergeCell ref="PKV21:PLB21"/>
    <mergeCell ref="PLC21:PLI21"/>
    <mergeCell ref="PLJ21:PLP21"/>
    <mergeCell ref="PGU21:PHA21"/>
    <mergeCell ref="PHB21:PHH21"/>
    <mergeCell ref="PHI21:PHO21"/>
    <mergeCell ref="PHP21:PHV21"/>
    <mergeCell ref="PHW21:PIC21"/>
    <mergeCell ref="PID21:PIJ21"/>
    <mergeCell ref="PIK21:PIQ21"/>
    <mergeCell ref="PIR21:PIX21"/>
    <mergeCell ref="PIY21:PJE21"/>
    <mergeCell ref="PEJ21:PEP21"/>
    <mergeCell ref="PEQ21:PEW21"/>
    <mergeCell ref="PEX21:PFD21"/>
    <mergeCell ref="PFE21:PFK21"/>
    <mergeCell ref="PFL21:PFR21"/>
    <mergeCell ref="PFS21:PFY21"/>
    <mergeCell ref="PFZ21:PGF21"/>
    <mergeCell ref="PGG21:PGM21"/>
    <mergeCell ref="PGN21:PGT21"/>
    <mergeCell ref="PVI21:PVO21"/>
    <mergeCell ref="PVP21:PVV21"/>
    <mergeCell ref="PVW21:PWC21"/>
    <mergeCell ref="PWD21:PWJ21"/>
    <mergeCell ref="PWK21:PWQ21"/>
    <mergeCell ref="PWR21:PWX21"/>
    <mergeCell ref="PWY21:PXE21"/>
    <mergeCell ref="PXF21:PXL21"/>
    <mergeCell ref="PXM21:PXS21"/>
    <mergeCell ref="PSX21:PTD21"/>
    <mergeCell ref="PTE21:PTK21"/>
    <mergeCell ref="PTL21:PTR21"/>
    <mergeCell ref="PTS21:PTY21"/>
    <mergeCell ref="PTZ21:PUF21"/>
    <mergeCell ref="PUG21:PUM21"/>
    <mergeCell ref="PUN21:PUT21"/>
    <mergeCell ref="PUU21:PVA21"/>
    <mergeCell ref="PVB21:PVH21"/>
    <mergeCell ref="PQM21:PQS21"/>
    <mergeCell ref="PQT21:PQZ21"/>
    <mergeCell ref="PRA21:PRG21"/>
    <mergeCell ref="PRH21:PRN21"/>
    <mergeCell ref="PRO21:PRU21"/>
    <mergeCell ref="PRV21:PSB21"/>
    <mergeCell ref="PSC21:PSI21"/>
    <mergeCell ref="PSJ21:PSP21"/>
    <mergeCell ref="PSQ21:PSW21"/>
    <mergeCell ref="POB21:POH21"/>
    <mergeCell ref="POI21:POO21"/>
    <mergeCell ref="POP21:POV21"/>
    <mergeCell ref="POW21:PPC21"/>
    <mergeCell ref="PPD21:PPJ21"/>
    <mergeCell ref="PPK21:PPQ21"/>
    <mergeCell ref="PPR21:PPX21"/>
    <mergeCell ref="PPY21:PQE21"/>
    <mergeCell ref="PQF21:PQL21"/>
    <mergeCell ref="QFA21:QFG21"/>
    <mergeCell ref="QFH21:QFN21"/>
    <mergeCell ref="QFO21:QFU21"/>
    <mergeCell ref="QFV21:QGB21"/>
    <mergeCell ref="QGC21:QGI21"/>
    <mergeCell ref="QGJ21:QGP21"/>
    <mergeCell ref="QGQ21:QGW21"/>
    <mergeCell ref="QGX21:QHD21"/>
    <mergeCell ref="QHE21:QHK21"/>
    <mergeCell ref="QCP21:QCV21"/>
    <mergeCell ref="QCW21:QDC21"/>
    <mergeCell ref="QDD21:QDJ21"/>
    <mergeCell ref="QDK21:QDQ21"/>
    <mergeCell ref="QDR21:QDX21"/>
    <mergeCell ref="QDY21:QEE21"/>
    <mergeCell ref="QEF21:QEL21"/>
    <mergeCell ref="QEM21:QES21"/>
    <mergeCell ref="QET21:QEZ21"/>
    <mergeCell ref="QAE21:QAK21"/>
    <mergeCell ref="QAL21:QAR21"/>
    <mergeCell ref="QAS21:QAY21"/>
    <mergeCell ref="QAZ21:QBF21"/>
    <mergeCell ref="QBG21:QBM21"/>
    <mergeCell ref="QBN21:QBT21"/>
    <mergeCell ref="QBU21:QCA21"/>
    <mergeCell ref="QCB21:QCH21"/>
    <mergeCell ref="QCI21:QCO21"/>
    <mergeCell ref="PXT21:PXZ21"/>
    <mergeCell ref="PYA21:PYG21"/>
    <mergeCell ref="PYH21:PYN21"/>
    <mergeCell ref="PYO21:PYU21"/>
    <mergeCell ref="PYV21:PZB21"/>
    <mergeCell ref="PZC21:PZI21"/>
    <mergeCell ref="PZJ21:PZP21"/>
    <mergeCell ref="PZQ21:PZW21"/>
    <mergeCell ref="PZX21:QAD21"/>
    <mergeCell ref="QOS21:QOY21"/>
    <mergeCell ref="QOZ21:QPF21"/>
    <mergeCell ref="QPG21:QPM21"/>
    <mergeCell ref="QPN21:QPT21"/>
    <mergeCell ref="QPU21:QQA21"/>
    <mergeCell ref="QQB21:QQH21"/>
    <mergeCell ref="QQI21:QQO21"/>
    <mergeCell ref="QQP21:QQV21"/>
    <mergeCell ref="QQW21:QRC21"/>
    <mergeCell ref="QMH21:QMN21"/>
    <mergeCell ref="QMO21:QMU21"/>
    <mergeCell ref="QMV21:QNB21"/>
    <mergeCell ref="QNC21:QNI21"/>
    <mergeCell ref="QNJ21:QNP21"/>
    <mergeCell ref="QNQ21:QNW21"/>
    <mergeCell ref="QNX21:QOD21"/>
    <mergeCell ref="QOE21:QOK21"/>
    <mergeCell ref="QOL21:QOR21"/>
    <mergeCell ref="QJW21:QKC21"/>
    <mergeCell ref="QKD21:QKJ21"/>
    <mergeCell ref="QKK21:QKQ21"/>
    <mergeCell ref="QKR21:QKX21"/>
    <mergeCell ref="QKY21:QLE21"/>
    <mergeCell ref="QLF21:QLL21"/>
    <mergeCell ref="QLM21:QLS21"/>
    <mergeCell ref="QLT21:QLZ21"/>
    <mergeCell ref="QMA21:QMG21"/>
    <mergeCell ref="QHL21:QHR21"/>
    <mergeCell ref="QHS21:QHY21"/>
    <mergeCell ref="QHZ21:QIF21"/>
    <mergeCell ref="QIG21:QIM21"/>
    <mergeCell ref="QIN21:QIT21"/>
    <mergeCell ref="QIU21:QJA21"/>
    <mergeCell ref="QJB21:QJH21"/>
    <mergeCell ref="QJI21:QJO21"/>
    <mergeCell ref="QJP21:QJV21"/>
    <mergeCell ref="QYK21:QYQ21"/>
    <mergeCell ref="QYR21:QYX21"/>
    <mergeCell ref="QYY21:QZE21"/>
    <mergeCell ref="QZF21:QZL21"/>
    <mergeCell ref="QZM21:QZS21"/>
    <mergeCell ref="QZT21:QZZ21"/>
    <mergeCell ref="RAA21:RAG21"/>
    <mergeCell ref="RAH21:RAN21"/>
    <mergeCell ref="RAO21:RAU21"/>
    <mergeCell ref="QVZ21:QWF21"/>
    <mergeCell ref="QWG21:QWM21"/>
    <mergeCell ref="QWN21:QWT21"/>
    <mergeCell ref="QWU21:QXA21"/>
    <mergeCell ref="QXB21:QXH21"/>
    <mergeCell ref="QXI21:QXO21"/>
    <mergeCell ref="QXP21:QXV21"/>
    <mergeCell ref="QXW21:QYC21"/>
    <mergeCell ref="QYD21:QYJ21"/>
    <mergeCell ref="QTO21:QTU21"/>
    <mergeCell ref="QTV21:QUB21"/>
    <mergeCell ref="QUC21:QUI21"/>
    <mergeCell ref="QUJ21:QUP21"/>
    <mergeCell ref="QUQ21:QUW21"/>
    <mergeCell ref="QUX21:QVD21"/>
    <mergeCell ref="QVE21:QVK21"/>
    <mergeCell ref="QVL21:QVR21"/>
    <mergeCell ref="QVS21:QVY21"/>
    <mergeCell ref="QRD21:QRJ21"/>
    <mergeCell ref="QRK21:QRQ21"/>
    <mergeCell ref="QRR21:QRX21"/>
    <mergeCell ref="QRY21:QSE21"/>
    <mergeCell ref="QSF21:QSL21"/>
    <mergeCell ref="QSM21:QSS21"/>
    <mergeCell ref="QST21:QSZ21"/>
    <mergeCell ref="QTA21:QTG21"/>
    <mergeCell ref="QTH21:QTN21"/>
    <mergeCell ref="RIC21:RII21"/>
    <mergeCell ref="RIJ21:RIP21"/>
    <mergeCell ref="RIQ21:RIW21"/>
    <mergeCell ref="RIX21:RJD21"/>
    <mergeCell ref="RJE21:RJK21"/>
    <mergeCell ref="RJL21:RJR21"/>
    <mergeCell ref="RJS21:RJY21"/>
    <mergeCell ref="RJZ21:RKF21"/>
    <mergeCell ref="RKG21:RKM21"/>
    <mergeCell ref="RFR21:RFX21"/>
    <mergeCell ref="RFY21:RGE21"/>
    <mergeCell ref="RGF21:RGL21"/>
    <mergeCell ref="RGM21:RGS21"/>
    <mergeCell ref="RGT21:RGZ21"/>
    <mergeCell ref="RHA21:RHG21"/>
    <mergeCell ref="RHH21:RHN21"/>
    <mergeCell ref="RHO21:RHU21"/>
    <mergeCell ref="RHV21:RIB21"/>
    <mergeCell ref="RDG21:RDM21"/>
    <mergeCell ref="RDN21:RDT21"/>
    <mergeCell ref="RDU21:REA21"/>
    <mergeCell ref="REB21:REH21"/>
    <mergeCell ref="REI21:REO21"/>
    <mergeCell ref="REP21:REV21"/>
    <mergeCell ref="REW21:RFC21"/>
    <mergeCell ref="RFD21:RFJ21"/>
    <mergeCell ref="RFK21:RFQ21"/>
    <mergeCell ref="RAV21:RBB21"/>
    <mergeCell ref="RBC21:RBI21"/>
    <mergeCell ref="RBJ21:RBP21"/>
    <mergeCell ref="RBQ21:RBW21"/>
    <mergeCell ref="RBX21:RCD21"/>
    <mergeCell ref="RCE21:RCK21"/>
    <mergeCell ref="RCL21:RCR21"/>
    <mergeCell ref="RCS21:RCY21"/>
    <mergeCell ref="RCZ21:RDF21"/>
    <mergeCell ref="RRU21:RSA21"/>
    <mergeCell ref="RSB21:RSH21"/>
    <mergeCell ref="RSI21:RSO21"/>
    <mergeCell ref="RSP21:RSV21"/>
    <mergeCell ref="RSW21:RTC21"/>
    <mergeCell ref="RTD21:RTJ21"/>
    <mergeCell ref="RTK21:RTQ21"/>
    <mergeCell ref="RTR21:RTX21"/>
    <mergeCell ref="RTY21:RUE21"/>
    <mergeCell ref="RPJ21:RPP21"/>
    <mergeCell ref="RPQ21:RPW21"/>
    <mergeCell ref="RPX21:RQD21"/>
    <mergeCell ref="RQE21:RQK21"/>
    <mergeCell ref="RQL21:RQR21"/>
    <mergeCell ref="RQS21:RQY21"/>
    <mergeCell ref="RQZ21:RRF21"/>
    <mergeCell ref="RRG21:RRM21"/>
    <mergeCell ref="RRN21:RRT21"/>
    <mergeCell ref="RMY21:RNE21"/>
    <mergeCell ref="RNF21:RNL21"/>
    <mergeCell ref="RNM21:RNS21"/>
    <mergeCell ref="RNT21:RNZ21"/>
    <mergeCell ref="ROA21:ROG21"/>
    <mergeCell ref="ROH21:RON21"/>
    <mergeCell ref="ROO21:ROU21"/>
    <mergeCell ref="ROV21:RPB21"/>
    <mergeCell ref="RPC21:RPI21"/>
    <mergeCell ref="RKN21:RKT21"/>
    <mergeCell ref="RKU21:RLA21"/>
    <mergeCell ref="RLB21:RLH21"/>
    <mergeCell ref="RLI21:RLO21"/>
    <mergeCell ref="RLP21:RLV21"/>
    <mergeCell ref="RLW21:RMC21"/>
    <mergeCell ref="RMD21:RMJ21"/>
    <mergeCell ref="RMK21:RMQ21"/>
    <mergeCell ref="RMR21:RMX21"/>
    <mergeCell ref="SBM21:SBS21"/>
    <mergeCell ref="SBT21:SBZ21"/>
    <mergeCell ref="SCA21:SCG21"/>
    <mergeCell ref="SCH21:SCN21"/>
    <mergeCell ref="SCO21:SCU21"/>
    <mergeCell ref="SCV21:SDB21"/>
    <mergeCell ref="SDC21:SDI21"/>
    <mergeCell ref="SDJ21:SDP21"/>
    <mergeCell ref="SDQ21:SDW21"/>
    <mergeCell ref="RZB21:RZH21"/>
    <mergeCell ref="RZI21:RZO21"/>
    <mergeCell ref="RZP21:RZV21"/>
    <mergeCell ref="RZW21:SAC21"/>
    <mergeCell ref="SAD21:SAJ21"/>
    <mergeCell ref="SAK21:SAQ21"/>
    <mergeCell ref="SAR21:SAX21"/>
    <mergeCell ref="SAY21:SBE21"/>
    <mergeCell ref="SBF21:SBL21"/>
    <mergeCell ref="RWQ21:RWW21"/>
    <mergeCell ref="RWX21:RXD21"/>
    <mergeCell ref="RXE21:RXK21"/>
    <mergeCell ref="RXL21:RXR21"/>
    <mergeCell ref="RXS21:RXY21"/>
    <mergeCell ref="RXZ21:RYF21"/>
    <mergeCell ref="RYG21:RYM21"/>
    <mergeCell ref="RYN21:RYT21"/>
    <mergeCell ref="RYU21:RZA21"/>
    <mergeCell ref="RUF21:RUL21"/>
    <mergeCell ref="RUM21:RUS21"/>
    <mergeCell ref="RUT21:RUZ21"/>
    <mergeCell ref="RVA21:RVG21"/>
    <mergeCell ref="RVH21:RVN21"/>
    <mergeCell ref="RVO21:RVU21"/>
    <mergeCell ref="RVV21:RWB21"/>
    <mergeCell ref="RWC21:RWI21"/>
    <mergeCell ref="RWJ21:RWP21"/>
    <mergeCell ref="SLE21:SLK21"/>
    <mergeCell ref="SLL21:SLR21"/>
    <mergeCell ref="SLS21:SLY21"/>
    <mergeCell ref="SLZ21:SMF21"/>
    <mergeCell ref="SMG21:SMM21"/>
    <mergeCell ref="SMN21:SMT21"/>
    <mergeCell ref="SMU21:SNA21"/>
    <mergeCell ref="SNB21:SNH21"/>
    <mergeCell ref="SNI21:SNO21"/>
    <mergeCell ref="SIT21:SIZ21"/>
    <mergeCell ref="SJA21:SJG21"/>
    <mergeCell ref="SJH21:SJN21"/>
    <mergeCell ref="SJO21:SJU21"/>
    <mergeCell ref="SJV21:SKB21"/>
    <mergeCell ref="SKC21:SKI21"/>
    <mergeCell ref="SKJ21:SKP21"/>
    <mergeCell ref="SKQ21:SKW21"/>
    <mergeCell ref="SKX21:SLD21"/>
    <mergeCell ref="SGI21:SGO21"/>
    <mergeCell ref="SGP21:SGV21"/>
    <mergeCell ref="SGW21:SHC21"/>
    <mergeCell ref="SHD21:SHJ21"/>
    <mergeCell ref="SHK21:SHQ21"/>
    <mergeCell ref="SHR21:SHX21"/>
    <mergeCell ref="SHY21:SIE21"/>
    <mergeCell ref="SIF21:SIL21"/>
    <mergeCell ref="SIM21:SIS21"/>
    <mergeCell ref="SDX21:SED21"/>
    <mergeCell ref="SEE21:SEK21"/>
    <mergeCell ref="SEL21:SER21"/>
    <mergeCell ref="SES21:SEY21"/>
    <mergeCell ref="SEZ21:SFF21"/>
    <mergeCell ref="SFG21:SFM21"/>
    <mergeCell ref="SFN21:SFT21"/>
    <mergeCell ref="SFU21:SGA21"/>
    <mergeCell ref="SGB21:SGH21"/>
    <mergeCell ref="SUW21:SVC21"/>
    <mergeCell ref="SVD21:SVJ21"/>
    <mergeCell ref="SVK21:SVQ21"/>
    <mergeCell ref="SVR21:SVX21"/>
    <mergeCell ref="SVY21:SWE21"/>
    <mergeCell ref="SWF21:SWL21"/>
    <mergeCell ref="SWM21:SWS21"/>
    <mergeCell ref="SWT21:SWZ21"/>
    <mergeCell ref="SXA21:SXG21"/>
    <mergeCell ref="SSL21:SSR21"/>
    <mergeCell ref="SSS21:SSY21"/>
    <mergeCell ref="SSZ21:STF21"/>
    <mergeCell ref="STG21:STM21"/>
    <mergeCell ref="STN21:STT21"/>
    <mergeCell ref="STU21:SUA21"/>
    <mergeCell ref="SUB21:SUH21"/>
    <mergeCell ref="SUI21:SUO21"/>
    <mergeCell ref="SUP21:SUV21"/>
    <mergeCell ref="SQA21:SQG21"/>
    <mergeCell ref="SQH21:SQN21"/>
    <mergeCell ref="SQO21:SQU21"/>
    <mergeCell ref="SQV21:SRB21"/>
    <mergeCell ref="SRC21:SRI21"/>
    <mergeCell ref="SRJ21:SRP21"/>
    <mergeCell ref="SRQ21:SRW21"/>
    <mergeCell ref="SRX21:SSD21"/>
    <mergeCell ref="SSE21:SSK21"/>
    <mergeCell ref="SNP21:SNV21"/>
    <mergeCell ref="SNW21:SOC21"/>
    <mergeCell ref="SOD21:SOJ21"/>
    <mergeCell ref="SOK21:SOQ21"/>
    <mergeCell ref="SOR21:SOX21"/>
    <mergeCell ref="SOY21:SPE21"/>
    <mergeCell ref="SPF21:SPL21"/>
    <mergeCell ref="SPM21:SPS21"/>
    <mergeCell ref="SPT21:SPZ21"/>
    <mergeCell ref="TEO21:TEU21"/>
    <mergeCell ref="TEV21:TFB21"/>
    <mergeCell ref="TFC21:TFI21"/>
    <mergeCell ref="TFJ21:TFP21"/>
    <mergeCell ref="TFQ21:TFW21"/>
    <mergeCell ref="TFX21:TGD21"/>
    <mergeCell ref="TGE21:TGK21"/>
    <mergeCell ref="TGL21:TGR21"/>
    <mergeCell ref="TGS21:TGY21"/>
    <mergeCell ref="TCD21:TCJ21"/>
    <mergeCell ref="TCK21:TCQ21"/>
    <mergeCell ref="TCR21:TCX21"/>
    <mergeCell ref="TCY21:TDE21"/>
    <mergeCell ref="TDF21:TDL21"/>
    <mergeCell ref="TDM21:TDS21"/>
    <mergeCell ref="TDT21:TDZ21"/>
    <mergeCell ref="TEA21:TEG21"/>
    <mergeCell ref="TEH21:TEN21"/>
    <mergeCell ref="SZS21:SZY21"/>
    <mergeCell ref="SZZ21:TAF21"/>
    <mergeCell ref="TAG21:TAM21"/>
    <mergeCell ref="TAN21:TAT21"/>
    <mergeCell ref="TAU21:TBA21"/>
    <mergeCell ref="TBB21:TBH21"/>
    <mergeCell ref="TBI21:TBO21"/>
    <mergeCell ref="TBP21:TBV21"/>
    <mergeCell ref="TBW21:TCC21"/>
    <mergeCell ref="SXH21:SXN21"/>
    <mergeCell ref="SXO21:SXU21"/>
    <mergeCell ref="SXV21:SYB21"/>
    <mergeCell ref="SYC21:SYI21"/>
    <mergeCell ref="SYJ21:SYP21"/>
    <mergeCell ref="SYQ21:SYW21"/>
    <mergeCell ref="SYX21:SZD21"/>
    <mergeCell ref="SZE21:SZK21"/>
    <mergeCell ref="SZL21:SZR21"/>
    <mergeCell ref="TOG21:TOM21"/>
    <mergeCell ref="TON21:TOT21"/>
    <mergeCell ref="TOU21:TPA21"/>
    <mergeCell ref="TPB21:TPH21"/>
    <mergeCell ref="TPI21:TPO21"/>
    <mergeCell ref="TPP21:TPV21"/>
    <mergeCell ref="TPW21:TQC21"/>
    <mergeCell ref="TQD21:TQJ21"/>
    <mergeCell ref="TQK21:TQQ21"/>
    <mergeCell ref="TLV21:TMB21"/>
    <mergeCell ref="TMC21:TMI21"/>
    <mergeCell ref="TMJ21:TMP21"/>
    <mergeCell ref="TMQ21:TMW21"/>
    <mergeCell ref="TMX21:TND21"/>
    <mergeCell ref="TNE21:TNK21"/>
    <mergeCell ref="TNL21:TNR21"/>
    <mergeCell ref="TNS21:TNY21"/>
    <mergeCell ref="TNZ21:TOF21"/>
    <mergeCell ref="TJK21:TJQ21"/>
    <mergeCell ref="TJR21:TJX21"/>
    <mergeCell ref="TJY21:TKE21"/>
    <mergeCell ref="TKF21:TKL21"/>
    <mergeCell ref="TKM21:TKS21"/>
    <mergeCell ref="TKT21:TKZ21"/>
    <mergeCell ref="TLA21:TLG21"/>
    <mergeCell ref="TLH21:TLN21"/>
    <mergeCell ref="TLO21:TLU21"/>
    <mergeCell ref="TGZ21:THF21"/>
    <mergeCell ref="THG21:THM21"/>
    <mergeCell ref="THN21:THT21"/>
    <mergeCell ref="THU21:TIA21"/>
    <mergeCell ref="TIB21:TIH21"/>
    <mergeCell ref="TII21:TIO21"/>
    <mergeCell ref="TIP21:TIV21"/>
    <mergeCell ref="TIW21:TJC21"/>
    <mergeCell ref="TJD21:TJJ21"/>
    <mergeCell ref="TXY21:TYE21"/>
    <mergeCell ref="TYF21:TYL21"/>
    <mergeCell ref="TYM21:TYS21"/>
    <mergeCell ref="TYT21:TYZ21"/>
    <mergeCell ref="TZA21:TZG21"/>
    <mergeCell ref="TZH21:TZN21"/>
    <mergeCell ref="TZO21:TZU21"/>
    <mergeCell ref="TZV21:UAB21"/>
    <mergeCell ref="UAC21:UAI21"/>
    <mergeCell ref="TVN21:TVT21"/>
    <mergeCell ref="TVU21:TWA21"/>
    <mergeCell ref="TWB21:TWH21"/>
    <mergeCell ref="TWI21:TWO21"/>
    <mergeCell ref="TWP21:TWV21"/>
    <mergeCell ref="TWW21:TXC21"/>
    <mergeCell ref="TXD21:TXJ21"/>
    <mergeCell ref="TXK21:TXQ21"/>
    <mergeCell ref="TXR21:TXX21"/>
    <mergeCell ref="TTC21:TTI21"/>
    <mergeCell ref="TTJ21:TTP21"/>
    <mergeCell ref="TTQ21:TTW21"/>
    <mergeCell ref="TTX21:TUD21"/>
    <mergeCell ref="TUE21:TUK21"/>
    <mergeCell ref="TUL21:TUR21"/>
    <mergeCell ref="TUS21:TUY21"/>
    <mergeCell ref="TUZ21:TVF21"/>
    <mergeCell ref="TVG21:TVM21"/>
    <mergeCell ref="TQR21:TQX21"/>
    <mergeCell ref="TQY21:TRE21"/>
    <mergeCell ref="TRF21:TRL21"/>
    <mergeCell ref="TRM21:TRS21"/>
    <mergeCell ref="TRT21:TRZ21"/>
    <mergeCell ref="TSA21:TSG21"/>
    <mergeCell ref="TSH21:TSN21"/>
    <mergeCell ref="TSO21:TSU21"/>
    <mergeCell ref="TSV21:TTB21"/>
    <mergeCell ref="UHQ21:UHW21"/>
    <mergeCell ref="UHX21:UID21"/>
    <mergeCell ref="UIE21:UIK21"/>
    <mergeCell ref="UIL21:UIR21"/>
    <mergeCell ref="UIS21:UIY21"/>
    <mergeCell ref="UIZ21:UJF21"/>
    <mergeCell ref="UJG21:UJM21"/>
    <mergeCell ref="UJN21:UJT21"/>
    <mergeCell ref="UJU21:UKA21"/>
    <mergeCell ref="UFF21:UFL21"/>
    <mergeCell ref="UFM21:UFS21"/>
    <mergeCell ref="UFT21:UFZ21"/>
    <mergeCell ref="UGA21:UGG21"/>
    <mergeCell ref="UGH21:UGN21"/>
    <mergeCell ref="UGO21:UGU21"/>
    <mergeCell ref="UGV21:UHB21"/>
    <mergeCell ref="UHC21:UHI21"/>
    <mergeCell ref="UHJ21:UHP21"/>
    <mergeCell ref="UCU21:UDA21"/>
    <mergeCell ref="UDB21:UDH21"/>
    <mergeCell ref="UDI21:UDO21"/>
    <mergeCell ref="UDP21:UDV21"/>
    <mergeCell ref="UDW21:UEC21"/>
    <mergeCell ref="UED21:UEJ21"/>
    <mergeCell ref="UEK21:UEQ21"/>
    <mergeCell ref="UER21:UEX21"/>
    <mergeCell ref="UEY21:UFE21"/>
    <mergeCell ref="UAJ21:UAP21"/>
    <mergeCell ref="UAQ21:UAW21"/>
    <mergeCell ref="UAX21:UBD21"/>
    <mergeCell ref="UBE21:UBK21"/>
    <mergeCell ref="UBL21:UBR21"/>
    <mergeCell ref="UBS21:UBY21"/>
    <mergeCell ref="UBZ21:UCF21"/>
    <mergeCell ref="UCG21:UCM21"/>
    <mergeCell ref="UCN21:UCT21"/>
    <mergeCell ref="URI21:URO21"/>
    <mergeCell ref="URP21:URV21"/>
    <mergeCell ref="URW21:USC21"/>
    <mergeCell ref="USD21:USJ21"/>
    <mergeCell ref="USK21:USQ21"/>
    <mergeCell ref="USR21:USX21"/>
    <mergeCell ref="USY21:UTE21"/>
    <mergeCell ref="UTF21:UTL21"/>
    <mergeCell ref="UTM21:UTS21"/>
    <mergeCell ref="UOX21:UPD21"/>
    <mergeCell ref="UPE21:UPK21"/>
    <mergeCell ref="UPL21:UPR21"/>
    <mergeCell ref="UPS21:UPY21"/>
    <mergeCell ref="UPZ21:UQF21"/>
    <mergeCell ref="UQG21:UQM21"/>
    <mergeCell ref="UQN21:UQT21"/>
    <mergeCell ref="UQU21:URA21"/>
    <mergeCell ref="URB21:URH21"/>
    <mergeCell ref="UMM21:UMS21"/>
    <mergeCell ref="UMT21:UMZ21"/>
    <mergeCell ref="UNA21:UNG21"/>
    <mergeCell ref="UNH21:UNN21"/>
    <mergeCell ref="UNO21:UNU21"/>
    <mergeCell ref="UNV21:UOB21"/>
    <mergeCell ref="UOC21:UOI21"/>
    <mergeCell ref="UOJ21:UOP21"/>
    <mergeCell ref="UOQ21:UOW21"/>
    <mergeCell ref="UKB21:UKH21"/>
    <mergeCell ref="UKI21:UKO21"/>
    <mergeCell ref="UKP21:UKV21"/>
    <mergeCell ref="UKW21:ULC21"/>
    <mergeCell ref="ULD21:ULJ21"/>
    <mergeCell ref="ULK21:ULQ21"/>
    <mergeCell ref="ULR21:ULX21"/>
    <mergeCell ref="ULY21:UME21"/>
    <mergeCell ref="UMF21:UML21"/>
    <mergeCell ref="VBA21:VBG21"/>
    <mergeCell ref="VBH21:VBN21"/>
    <mergeCell ref="VBO21:VBU21"/>
    <mergeCell ref="VBV21:VCB21"/>
    <mergeCell ref="VCC21:VCI21"/>
    <mergeCell ref="VCJ21:VCP21"/>
    <mergeCell ref="VCQ21:VCW21"/>
    <mergeCell ref="VCX21:VDD21"/>
    <mergeCell ref="VDE21:VDK21"/>
    <mergeCell ref="UYP21:UYV21"/>
    <mergeCell ref="UYW21:UZC21"/>
    <mergeCell ref="UZD21:UZJ21"/>
    <mergeCell ref="UZK21:UZQ21"/>
    <mergeCell ref="UZR21:UZX21"/>
    <mergeCell ref="UZY21:VAE21"/>
    <mergeCell ref="VAF21:VAL21"/>
    <mergeCell ref="VAM21:VAS21"/>
    <mergeCell ref="VAT21:VAZ21"/>
    <mergeCell ref="UWE21:UWK21"/>
    <mergeCell ref="UWL21:UWR21"/>
    <mergeCell ref="UWS21:UWY21"/>
    <mergeCell ref="UWZ21:UXF21"/>
    <mergeCell ref="UXG21:UXM21"/>
    <mergeCell ref="UXN21:UXT21"/>
    <mergeCell ref="UXU21:UYA21"/>
    <mergeCell ref="UYB21:UYH21"/>
    <mergeCell ref="UYI21:UYO21"/>
    <mergeCell ref="UTT21:UTZ21"/>
    <mergeCell ref="UUA21:UUG21"/>
    <mergeCell ref="UUH21:UUN21"/>
    <mergeCell ref="UUO21:UUU21"/>
    <mergeCell ref="UUV21:UVB21"/>
    <mergeCell ref="UVC21:UVI21"/>
    <mergeCell ref="UVJ21:UVP21"/>
    <mergeCell ref="UVQ21:UVW21"/>
    <mergeCell ref="UVX21:UWD21"/>
    <mergeCell ref="VKS21:VKY21"/>
    <mergeCell ref="VKZ21:VLF21"/>
    <mergeCell ref="VLG21:VLM21"/>
    <mergeCell ref="VLN21:VLT21"/>
    <mergeCell ref="VLU21:VMA21"/>
    <mergeCell ref="VMB21:VMH21"/>
    <mergeCell ref="VMI21:VMO21"/>
    <mergeCell ref="VMP21:VMV21"/>
    <mergeCell ref="VMW21:VNC21"/>
    <mergeCell ref="VIH21:VIN21"/>
    <mergeCell ref="VIO21:VIU21"/>
    <mergeCell ref="VIV21:VJB21"/>
    <mergeCell ref="VJC21:VJI21"/>
    <mergeCell ref="VJJ21:VJP21"/>
    <mergeCell ref="VJQ21:VJW21"/>
    <mergeCell ref="VJX21:VKD21"/>
    <mergeCell ref="VKE21:VKK21"/>
    <mergeCell ref="VKL21:VKR21"/>
    <mergeCell ref="VFW21:VGC21"/>
    <mergeCell ref="VGD21:VGJ21"/>
    <mergeCell ref="VGK21:VGQ21"/>
    <mergeCell ref="VGR21:VGX21"/>
    <mergeCell ref="VGY21:VHE21"/>
    <mergeCell ref="VHF21:VHL21"/>
    <mergeCell ref="VHM21:VHS21"/>
    <mergeCell ref="VHT21:VHZ21"/>
    <mergeCell ref="VIA21:VIG21"/>
    <mergeCell ref="VDL21:VDR21"/>
    <mergeCell ref="VDS21:VDY21"/>
    <mergeCell ref="VDZ21:VEF21"/>
    <mergeCell ref="VEG21:VEM21"/>
    <mergeCell ref="VEN21:VET21"/>
    <mergeCell ref="VEU21:VFA21"/>
    <mergeCell ref="VFB21:VFH21"/>
    <mergeCell ref="VFI21:VFO21"/>
    <mergeCell ref="VFP21:VFV21"/>
    <mergeCell ref="VUK21:VUQ21"/>
    <mergeCell ref="VUR21:VUX21"/>
    <mergeCell ref="VUY21:VVE21"/>
    <mergeCell ref="VVF21:VVL21"/>
    <mergeCell ref="VVM21:VVS21"/>
    <mergeCell ref="VVT21:VVZ21"/>
    <mergeCell ref="VWA21:VWG21"/>
    <mergeCell ref="VWH21:VWN21"/>
    <mergeCell ref="VWO21:VWU21"/>
    <mergeCell ref="VRZ21:VSF21"/>
    <mergeCell ref="VSG21:VSM21"/>
    <mergeCell ref="VSN21:VST21"/>
    <mergeCell ref="VSU21:VTA21"/>
    <mergeCell ref="VTB21:VTH21"/>
    <mergeCell ref="VTI21:VTO21"/>
    <mergeCell ref="VTP21:VTV21"/>
    <mergeCell ref="VTW21:VUC21"/>
    <mergeCell ref="VUD21:VUJ21"/>
    <mergeCell ref="VPO21:VPU21"/>
    <mergeCell ref="VPV21:VQB21"/>
    <mergeCell ref="VQC21:VQI21"/>
    <mergeCell ref="VQJ21:VQP21"/>
    <mergeCell ref="VQQ21:VQW21"/>
    <mergeCell ref="VQX21:VRD21"/>
    <mergeCell ref="VRE21:VRK21"/>
    <mergeCell ref="VRL21:VRR21"/>
    <mergeCell ref="VRS21:VRY21"/>
    <mergeCell ref="VND21:VNJ21"/>
    <mergeCell ref="VNK21:VNQ21"/>
    <mergeCell ref="VNR21:VNX21"/>
    <mergeCell ref="VNY21:VOE21"/>
    <mergeCell ref="VOF21:VOL21"/>
    <mergeCell ref="VOM21:VOS21"/>
    <mergeCell ref="VOT21:VOZ21"/>
    <mergeCell ref="VPA21:VPG21"/>
    <mergeCell ref="VPH21:VPN21"/>
    <mergeCell ref="WEC21:WEI21"/>
    <mergeCell ref="WEJ21:WEP21"/>
    <mergeCell ref="WEQ21:WEW21"/>
    <mergeCell ref="WEX21:WFD21"/>
    <mergeCell ref="WFE21:WFK21"/>
    <mergeCell ref="WFL21:WFR21"/>
    <mergeCell ref="WFS21:WFY21"/>
    <mergeCell ref="WFZ21:WGF21"/>
    <mergeCell ref="WGG21:WGM21"/>
    <mergeCell ref="WBR21:WBX21"/>
    <mergeCell ref="WBY21:WCE21"/>
    <mergeCell ref="WCF21:WCL21"/>
    <mergeCell ref="WCM21:WCS21"/>
    <mergeCell ref="WCT21:WCZ21"/>
    <mergeCell ref="WDA21:WDG21"/>
    <mergeCell ref="WDH21:WDN21"/>
    <mergeCell ref="WDO21:WDU21"/>
    <mergeCell ref="WDV21:WEB21"/>
    <mergeCell ref="VZG21:VZM21"/>
    <mergeCell ref="VZN21:VZT21"/>
    <mergeCell ref="VZU21:WAA21"/>
    <mergeCell ref="WAB21:WAH21"/>
    <mergeCell ref="WAI21:WAO21"/>
    <mergeCell ref="WAP21:WAV21"/>
    <mergeCell ref="WAW21:WBC21"/>
    <mergeCell ref="WBD21:WBJ21"/>
    <mergeCell ref="WBK21:WBQ21"/>
    <mergeCell ref="VWV21:VXB21"/>
    <mergeCell ref="VXC21:VXI21"/>
    <mergeCell ref="VXJ21:VXP21"/>
    <mergeCell ref="VXQ21:VXW21"/>
    <mergeCell ref="VXX21:VYD21"/>
    <mergeCell ref="VYE21:VYK21"/>
    <mergeCell ref="VYL21:VYR21"/>
    <mergeCell ref="VYS21:VYY21"/>
    <mergeCell ref="VYZ21:VZF21"/>
    <mergeCell ref="WSJ21:WSP21"/>
    <mergeCell ref="WNU21:WOA21"/>
    <mergeCell ref="WOB21:WOH21"/>
    <mergeCell ref="WOI21:WOO21"/>
    <mergeCell ref="WOP21:WOV21"/>
    <mergeCell ref="WOW21:WPC21"/>
    <mergeCell ref="WPD21:WPJ21"/>
    <mergeCell ref="WPK21:WPQ21"/>
    <mergeCell ref="WPR21:WPX21"/>
    <mergeCell ref="WPY21:WQE21"/>
    <mergeCell ref="WLJ21:WLP21"/>
    <mergeCell ref="WLQ21:WLW21"/>
    <mergeCell ref="WLX21:WMD21"/>
    <mergeCell ref="WME21:WMK21"/>
    <mergeCell ref="WML21:WMR21"/>
    <mergeCell ref="WMS21:WMY21"/>
    <mergeCell ref="WMZ21:WNF21"/>
    <mergeCell ref="WNG21:WNM21"/>
    <mergeCell ref="WNN21:WNT21"/>
    <mergeCell ref="WIY21:WJE21"/>
    <mergeCell ref="WJF21:WJL21"/>
    <mergeCell ref="WJM21:WJS21"/>
    <mergeCell ref="WJT21:WJZ21"/>
    <mergeCell ref="WKA21:WKG21"/>
    <mergeCell ref="WKH21:WKN21"/>
    <mergeCell ref="WKO21:WKU21"/>
    <mergeCell ref="WKV21:WLB21"/>
    <mergeCell ref="WLC21:WLI21"/>
    <mergeCell ref="WGN21:WGT21"/>
    <mergeCell ref="WGU21:WHA21"/>
    <mergeCell ref="WHB21:WHH21"/>
    <mergeCell ref="WHI21:WHO21"/>
    <mergeCell ref="WHP21:WHV21"/>
    <mergeCell ref="WHW21:WIC21"/>
    <mergeCell ref="WID21:WIJ21"/>
    <mergeCell ref="WIK21:WIQ21"/>
    <mergeCell ref="WIR21:WIX21"/>
    <mergeCell ref="B217:E217"/>
    <mergeCell ref="B221:E221"/>
    <mergeCell ref="A197:G197"/>
    <mergeCell ref="A201:G201"/>
    <mergeCell ref="A199:G199"/>
    <mergeCell ref="A203:G203"/>
    <mergeCell ref="E205:F205"/>
    <mergeCell ref="E207:F207"/>
    <mergeCell ref="E212:F212"/>
    <mergeCell ref="XET21:XEZ21"/>
    <mergeCell ref="XFA21:XFD21"/>
    <mergeCell ref="XCI21:XCO21"/>
    <mergeCell ref="XCP21:XCV21"/>
    <mergeCell ref="XCW21:XDC21"/>
    <mergeCell ref="XDD21:XDJ21"/>
    <mergeCell ref="XDK21:XDQ21"/>
    <mergeCell ref="XDR21:XDX21"/>
    <mergeCell ref="XDY21:XEE21"/>
    <mergeCell ref="XEF21:XEL21"/>
    <mergeCell ref="XEM21:XES21"/>
    <mergeCell ref="WZX21:XAD21"/>
    <mergeCell ref="XAE21:XAK21"/>
    <mergeCell ref="XAL21:XAR21"/>
    <mergeCell ref="XAS21:XAY21"/>
    <mergeCell ref="XAZ21:XBF21"/>
    <mergeCell ref="XBG21:XBM21"/>
    <mergeCell ref="XBN21:XBT21"/>
    <mergeCell ref="XBU21:XCA21"/>
    <mergeCell ref="XCB21:XCH21"/>
    <mergeCell ref="WXM21:WXS21"/>
    <mergeCell ref="WXT21:WXZ21"/>
    <mergeCell ref="WYA21:WYG21"/>
    <mergeCell ref="WYH21:WYN21"/>
    <mergeCell ref="WYO21:WYU21"/>
    <mergeCell ref="WYV21:WZB21"/>
    <mergeCell ref="WZC21:WZI21"/>
    <mergeCell ref="WZJ21:WZP21"/>
    <mergeCell ref="WZQ21:WZW21"/>
    <mergeCell ref="WVB21:WVH21"/>
    <mergeCell ref="WVI21:WVO21"/>
    <mergeCell ref="WVP21:WVV21"/>
    <mergeCell ref="WVW21:WWC21"/>
    <mergeCell ref="WWD21:WWJ21"/>
    <mergeCell ref="WWK21:WWQ21"/>
    <mergeCell ref="WWR21:WWX21"/>
    <mergeCell ref="WWY21:WXE21"/>
    <mergeCell ref="WXF21:WXL21"/>
    <mergeCell ref="WSQ21:WSW21"/>
    <mergeCell ref="WSX21:WTD21"/>
    <mergeCell ref="WTE21:WTK21"/>
    <mergeCell ref="WTL21:WTR21"/>
    <mergeCell ref="WTS21:WTY21"/>
    <mergeCell ref="WTZ21:WUF21"/>
    <mergeCell ref="WUG21:WUM21"/>
    <mergeCell ref="WUN21:WUT21"/>
    <mergeCell ref="WUU21:WVA21"/>
    <mergeCell ref="WQF21:WQL21"/>
    <mergeCell ref="WQM21:WQS21"/>
    <mergeCell ref="WQT21:WQZ21"/>
    <mergeCell ref="WRA21:WRG21"/>
    <mergeCell ref="WRH21:WRN21"/>
    <mergeCell ref="WRO21:WRU21"/>
    <mergeCell ref="WRV21:WSB21"/>
    <mergeCell ref="WSC21:WSI21"/>
  </mergeCells>
  <conditionalFormatting sqref="B28:B55">
    <cfRule type="containsText" dxfId="97" priority="163" operator="containsText" text="скрыть">
      <formula>NOT(ISERROR(SEARCH("скрыть",B28)))</formula>
    </cfRule>
    <cfRule type="containsText" dxfId="96" priority="170" operator="containsText" text="СКРЫТЬ СТРОКУ">
      <formula>NOT(ISERROR(SEARCH("СКРЫТЬ СТРОКУ",B28)))</formula>
    </cfRule>
  </conditionalFormatting>
  <conditionalFormatting sqref="B27">
    <cfRule type="containsText" dxfId="95" priority="165" operator="containsText" text="Скрыть">
      <formula>NOT(ISERROR(SEARCH("Скрыть",B27)))</formula>
    </cfRule>
    <cfRule type="containsText" dxfId="94" priority="169" operator="containsText" text="СКРЫТЬ ВЕСЬ 2 РАЗДЕЛ">
      <formula>NOT(ISERROR(SEARCH("СКРЫТЬ ВЕСЬ 2 РАЗДЕЛ",B27)))</formula>
    </cfRule>
  </conditionalFormatting>
  <conditionalFormatting sqref="B112:B150">
    <cfRule type="containsText" dxfId="93" priority="166" operator="containsText" text="СКРЫТЬ СТРОКУ">
      <formula>NOT(ISERROR(SEARCH("СКРЫТЬ СТРОКУ",B112)))</formula>
    </cfRule>
  </conditionalFormatting>
  <conditionalFormatting sqref="B112:B150">
    <cfRule type="containsText" dxfId="92" priority="164" operator="containsText" text="скрыть">
      <formula>NOT(ISERROR(SEARCH("скрыть",B112)))</formula>
    </cfRule>
  </conditionalFormatting>
  <conditionalFormatting sqref="B151">
    <cfRule type="containsText" dxfId="91" priority="162" operator="containsText" text="СКРЫТЬ СТРОКУ">
      <formula>NOT(ISERROR(SEARCH("СКРЫТЬ СТРОКУ",B151)))</formula>
    </cfRule>
  </conditionalFormatting>
  <conditionalFormatting sqref="B151">
    <cfRule type="containsText" dxfId="90" priority="161" operator="containsText" text="скрыть">
      <formula>NOT(ISERROR(SEARCH("скрыть",B151)))</formula>
    </cfRule>
  </conditionalFormatting>
  <conditionalFormatting sqref="B95">
    <cfRule type="containsText" dxfId="89" priority="127" operator="containsText" text="скрыть">
      <formula>NOT(ISERROR(SEARCH("скрыть",B95)))</formula>
    </cfRule>
    <cfRule type="containsText" dxfId="88" priority="128" operator="containsText" text="СКРЫТЬ СТРОКУ">
      <formula>NOT(ISERROR(SEARCH("СКРЫТЬ СТРОКУ",B95)))</formula>
    </cfRule>
  </conditionalFormatting>
  <conditionalFormatting sqref="B96:B98">
    <cfRule type="containsText" dxfId="87" priority="125" operator="containsText" text="скрыть">
      <formula>NOT(ISERROR(SEARCH("скрыть",B96)))</formula>
    </cfRule>
    <cfRule type="containsText" dxfId="86" priority="126" operator="containsText" text="СКРЫТЬ СТРОКУ">
      <formula>NOT(ISERROR(SEARCH("СКРЫТЬ СТРОКУ",B96)))</formula>
    </cfRule>
  </conditionalFormatting>
  <conditionalFormatting sqref="B99">
    <cfRule type="containsText" dxfId="85" priority="123" operator="containsText" text="скрыть">
      <formula>NOT(ISERROR(SEARCH("скрыть",B99)))</formula>
    </cfRule>
    <cfRule type="containsText" dxfId="84" priority="124" operator="containsText" text="СКРЫТЬ СТРОКУ">
      <formula>NOT(ISERROR(SEARCH("СКРЫТЬ СТРОКУ",B99)))</formula>
    </cfRule>
  </conditionalFormatting>
  <conditionalFormatting sqref="B100:B103">
    <cfRule type="containsText" dxfId="83" priority="121" operator="containsText" text="скрыть">
      <formula>NOT(ISERROR(SEARCH("скрыть",B100)))</formula>
    </cfRule>
    <cfRule type="containsText" dxfId="82" priority="122" operator="containsText" text="СКРЫТЬ СТРОКУ">
      <formula>NOT(ISERROR(SEARCH("СКРЫТЬ СТРОКУ",B100)))</formula>
    </cfRule>
  </conditionalFormatting>
  <conditionalFormatting sqref="B94">
    <cfRule type="containsText" dxfId="81" priority="86" operator="containsText" text="скрыть">
      <formula>NOT(ISERROR(SEARCH("скрыть",B94)))</formula>
    </cfRule>
  </conditionalFormatting>
  <conditionalFormatting sqref="B104">
    <cfRule type="containsText" dxfId="80" priority="84" operator="containsText" text="скрыть">
      <formula>NOT(ISERROR(SEARCH("скрыть",B104)))</formula>
    </cfRule>
    <cfRule type="containsText" dxfId="79" priority="85" operator="containsText" text="СКРЫТЬ СТРОКУ">
      <formula>NOT(ISERROR(SEARCH("СКРЫТЬ СТРОКУ",B104)))</formula>
    </cfRule>
  </conditionalFormatting>
  <conditionalFormatting sqref="B106">
    <cfRule type="containsText" dxfId="78" priority="82" operator="containsText" text="скрыть">
      <formula>NOT(ISERROR(SEARCH("скрыть",B106)))</formula>
    </cfRule>
    <cfRule type="containsText" dxfId="77" priority="83" operator="containsText" text="СКРЫТЬ СТРОКУ">
      <formula>NOT(ISERROR(SEARCH("СКРЫТЬ СТРОКУ",B106)))</formula>
    </cfRule>
  </conditionalFormatting>
  <conditionalFormatting sqref="B107:B108">
    <cfRule type="containsText" dxfId="76" priority="80" operator="containsText" text="скрыть">
      <formula>NOT(ISERROR(SEARCH("скрыть",B107)))</formula>
    </cfRule>
    <cfRule type="containsText" dxfId="75" priority="81" operator="containsText" text="СКРЫТЬ СТРОКУ">
      <formula>NOT(ISERROR(SEARCH("СКРЫТЬ СТРОКУ",B107)))</formula>
    </cfRule>
  </conditionalFormatting>
  <conditionalFormatting sqref="B109">
    <cfRule type="containsText" dxfId="74" priority="78" operator="containsText" text="скрыть">
      <formula>NOT(ISERROR(SEARCH("скрыть",B109)))</formula>
    </cfRule>
    <cfRule type="containsText" dxfId="73" priority="79" operator="containsText" text="СКРЫТЬ СТРОКУ">
      <formula>NOT(ISERROR(SEARCH("СКРЫТЬ СТРОКУ",B109)))</formula>
    </cfRule>
  </conditionalFormatting>
  <conditionalFormatting sqref="B152">
    <cfRule type="containsText" dxfId="72" priority="76" operator="containsText" text="скрыть">
      <formula>NOT(ISERROR(SEARCH("скрыть",B152)))</formula>
    </cfRule>
    <cfRule type="containsText" dxfId="71" priority="77" operator="containsText" text="СКРЫТЬ СТРОКУ">
      <formula>NOT(ISERROR(SEARCH("СКРЫТЬ СТРОКУ",B152)))</formula>
    </cfRule>
  </conditionalFormatting>
  <conditionalFormatting sqref="B153:B154">
    <cfRule type="containsText" dxfId="70" priority="74" operator="containsText" text="скрыть">
      <formula>NOT(ISERROR(SEARCH("скрыть",B153)))</formula>
    </cfRule>
    <cfRule type="containsText" dxfId="69" priority="75" operator="containsText" text="СКРЫТЬ СТРОКУ">
      <formula>NOT(ISERROR(SEARCH("СКРЫТЬ СТРОКУ",B153)))</formula>
    </cfRule>
  </conditionalFormatting>
  <conditionalFormatting sqref="B155">
    <cfRule type="containsText" dxfId="68" priority="72" operator="containsText" text="скрыть">
      <formula>NOT(ISERROR(SEARCH("скрыть",B155)))</formula>
    </cfRule>
    <cfRule type="containsText" dxfId="67" priority="73" operator="containsText" text="СКРЫТЬ СТРОКУ">
      <formula>NOT(ISERROR(SEARCH("СКРЫТЬ СТРОКУ",B155)))</formula>
    </cfRule>
  </conditionalFormatting>
  <conditionalFormatting sqref="B193">
    <cfRule type="containsText" dxfId="66" priority="53" operator="containsText" text="скрыть">
      <formula>NOT(ISERROR(SEARCH("скрыть",B193)))</formula>
    </cfRule>
    <cfRule type="containsText" dxfId="65" priority="54" operator="containsText" text="СКРЫТЬ СТРОКУ">
      <formula>NOT(ISERROR(SEARCH("СКРЫТЬ СТРОКУ",B193)))</formula>
    </cfRule>
  </conditionalFormatting>
  <conditionalFormatting sqref="B159:B160">
    <cfRule type="containsText" dxfId="64" priority="71" operator="containsText" text="скрыть">
      <formula>NOT(ISERROR(SEARCH("скрыть",B159)))</formula>
    </cfRule>
  </conditionalFormatting>
  <conditionalFormatting sqref="B163:B165">
    <cfRule type="containsText" dxfId="63" priority="69" operator="containsText" text="скрыть">
      <formula>NOT(ISERROR(SEARCH("скрыть",B163)))</formula>
    </cfRule>
    <cfRule type="containsText" dxfId="62" priority="70" operator="containsText" text="СКРЫТЬ СТРОКУ">
      <formula>NOT(ISERROR(SEARCH("СКРЫТЬ СТРОКУ",B163)))</formula>
    </cfRule>
  </conditionalFormatting>
  <conditionalFormatting sqref="B166:B167">
    <cfRule type="containsText" dxfId="61" priority="68" operator="containsText" text="скрыть">
      <formula>NOT(ISERROR(SEARCH("скрыть",B166)))</formula>
    </cfRule>
  </conditionalFormatting>
  <conditionalFormatting sqref="B168:B169">
    <cfRule type="containsText" dxfId="60" priority="67" operator="containsText" text="скрыть">
      <formula>NOT(ISERROR(SEARCH("скрыть",B168)))</formula>
    </cfRule>
  </conditionalFormatting>
  <conditionalFormatting sqref="B181">
    <cfRule type="containsText" dxfId="59" priority="65" operator="containsText" text="скрыть">
      <formula>NOT(ISERROR(SEARCH("скрыть",B181)))</formula>
    </cfRule>
    <cfRule type="containsText" dxfId="58" priority="66" operator="containsText" text="СКРЫТЬ СТРОКУ">
      <formula>NOT(ISERROR(SEARCH("СКРЫТЬ СТРОКУ",B181)))</formula>
    </cfRule>
  </conditionalFormatting>
  <conditionalFormatting sqref="B185">
    <cfRule type="containsText" dxfId="57" priority="63" operator="containsText" text="скрыть">
      <formula>NOT(ISERROR(SEARCH("скрыть",B185)))</formula>
    </cfRule>
    <cfRule type="containsText" dxfId="56" priority="64" operator="containsText" text="СКРЫТЬ СТРОКУ">
      <formula>NOT(ISERROR(SEARCH("СКРЫТЬ СТРОКУ",B185)))</formula>
    </cfRule>
  </conditionalFormatting>
  <conditionalFormatting sqref="B186">
    <cfRule type="containsText" dxfId="55" priority="61" operator="containsText" text="скрыть">
      <formula>NOT(ISERROR(SEARCH("скрыть",B186)))</formula>
    </cfRule>
    <cfRule type="containsText" dxfId="54" priority="62" operator="containsText" text="СКРЫТЬ СТРОКУ">
      <formula>NOT(ISERROR(SEARCH("СКРЫТЬ СТРОКУ",B186)))</formula>
    </cfRule>
  </conditionalFormatting>
  <conditionalFormatting sqref="B187">
    <cfRule type="containsText" dxfId="53" priority="59" operator="containsText" text="скрыть">
      <formula>NOT(ISERROR(SEARCH("скрыть",B187)))</formula>
    </cfRule>
    <cfRule type="containsText" dxfId="52" priority="60" operator="containsText" text="СКРЫТЬ СТРОКУ">
      <formula>NOT(ISERROR(SEARCH("СКРЫТЬ СТРОКУ",B187)))</formula>
    </cfRule>
  </conditionalFormatting>
  <conditionalFormatting sqref="B191">
    <cfRule type="containsText" dxfId="51" priority="57" operator="containsText" text="скрыть">
      <formula>NOT(ISERROR(SEARCH("скрыть",B191)))</formula>
    </cfRule>
    <cfRule type="containsText" dxfId="50" priority="58" operator="containsText" text="СКРЫТЬ СТРОКУ">
      <formula>NOT(ISERROR(SEARCH("СКРЫТЬ СТРОКУ",B191)))</formula>
    </cfRule>
  </conditionalFormatting>
  <conditionalFormatting sqref="B192">
    <cfRule type="containsText" dxfId="49" priority="55" operator="containsText" text="скрыть">
      <formula>NOT(ISERROR(SEARCH("скрыть",B192)))</formula>
    </cfRule>
    <cfRule type="containsText" dxfId="48" priority="56" operator="containsText" text="СКРЫТЬ СТРОКУ">
      <formula>NOT(ISERROR(SEARCH("СКРЫТЬ СТРОКУ",B192)))</formula>
    </cfRule>
  </conditionalFormatting>
  <conditionalFormatting sqref="B93">
    <cfRule type="containsText" dxfId="47" priority="52" operator="containsText" text="СКРЫТЬ">
      <formula>NOT(ISERROR(SEARCH("СКРЫТЬ",B93)))</formula>
    </cfRule>
  </conditionalFormatting>
  <conditionalFormatting sqref="B110:B111">
    <cfRule type="containsText" dxfId="46" priority="50" operator="containsText" text="скрыть">
      <formula>NOT(ISERROR(SEARCH("скрыть",B110)))</formula>
    </cfRule>
    <cfRule type="containsText" dxfId="45" priority="51" operator="containsText" text="СКРЫТЬ СТРОКУ">
      <formula>NOT(ISERROR(SEARCH("СКРЫТЬ СТРОКУ",B110)))</formula>
    </cfRule>
  </conditionalFormatting>
  <conditionalFormatting sqref="B62">
    <cfRule type="containsText" dxfId="44" priority="48" operator="containsText" text="скрыть">
      <formula>NOT(ISERROR(SEARCH("скрыть",B62)))</formula>
    </cfRule>
    <cfRule type="containsText" dxfId="43" priority="49" operator="containsText" text="СКРЫТЬ СТРОКУ">
      <formula>NOT(ISERROR(SEARCH("СКРЫТЬ СТРОКУ",B62)))</formula>
    </cfRule>
  </conditionalFormatting>
  <conditionalFormatting sqref="B63">
    <cfRule type="containsText" dxfId="42" priority="46" operator="containsText" text="скрыть">
      <formula>NOT(ISERROR(SEARCH("скрыть",B63)))</formula>
    </cfRule>
    <cfRule type="containsText" dxfId="41" priority="47" operator="containsText" text="СКРЫТЬ СТРОКУ">
      <formula>NOT(ISERROR(SEARCH("СКРЫТЬ СТРОКУ",B63)))</formula>
    </cfRule>
  </conditionalFormatting>
  <conditionalFormatting sqref="B64">
    <cfRule type="containsText" dxfId="40" priority="44" operator="containsText" text="скрыть">
      <formula>NOT(ISERROR(SEARCH("скрыть",B64)))</formula>
    </cfRule>
    <cfRule type="containsText" dxfId="39" priority="45" operator="containsText" text="СКРЫТЬ СТРОКУ">
      <formula>NOT(ISERROR(SEARCH("СКРЫТЬ СТРОКУ",B64)))</formula>
    </cfRule>
  </conditionalFormatting>
  <conditionalFormatting sqref="B65">
    <cfRule type="containsText" dxfId="38" priority="42" operator="containsText" text="скрыть">
      <formula>NOT(ISERROR(SEARCH("скрыть",B65)))</formula>
    </cfRule>
    <cfRule type="containsText" dxfId="37" priority="43" operator="containsText" text="СКРЫТЬ СТРОКУ">
      <formula>NOT(ISERROR(SEARCH("СКРЫТЬ СТРОКУ",B65)))</formula>
    </cfRule>
  </conditionalFormatting>
  <conditionalFormatting sqref="B66">
    <cfRule type="containsText" dxfId="36" priority="40" operator="containsText" text="скрыть">
      <formula>NOT(ISERROR(SEARCH("скрыть",B66)))</formula>
    </cfRule>
    <cfRule type="containsText" dxfId="35" priority="41" operator="containsText" text="СКРЫТЬ СТРОКУ">
      <formula>NOT(ISERROR(SEARCH("СКРЫТЬ СТРОКУ",B66)))</formula>
    </cfRule>
  </conditionalFormatting>
  <conditionalFormatting sqref="B67">
    <cfRule type="containsText" dxfId="34" priority="38" operator="containsText" text="скрыть">
      <formula>NOT(ISERROR(SEARCH("скрыть",B67)))</formula>
    </cfRule>
    <cfRule type="containsText" dxfId="33" priority="39" operator="containsText" text="СКРЫТЬ СТРОКУ">
      <formula>NOT(ISERROR(SEARCH("СКРЫТЬ СТРОКУ",B67)))</formula>
    </cfRule>
  </conditionalFormatting>
  <conditionalFormatting sqref="B68">
    <cfRule type="containsText" dxfId="32" priority="36" operator="containsText" text="скрыть">
      <formula>NOT(ISERROR(SEARCH("скрыть",B68)))</formula>
    </cfRule>
    <cfRule type="containsText" dxfId="31" priority="37" operator="containsText" text="СКРЫТЬ СТРОКУ">
      <formula>NOT(ISERROR(SEARCH("СКРЫТЬ СТРОКУ",B68)))</formula>
    </cfRule>
  </conditionalFormatting>
  <conditionalFormatting sqref="B69">
    <cfRule type="containsText" dxfId="30" priority="34" operator="containsText" text="скрыть">
      <formula>NOT(ISERROR(SEARCH("скрыть",B69)))</formula>
    </cfRule>
    <cfRule type="containsText" dxfId="29" priority="35" operator="containsText" text="СКРЫТЬ СТРОКУ">
      <formula>NOT(ISERROR(SEARCH("СКРЫТЬ СТРОКУ",B69)))</formula>
    </cfRule>
  </conditionalFormatting>
  <conditionalFormatting sqref="B70">
    <cfRule type="containsText" dxfId="28" priority="32" operator="containsText" text="скрыть">
      <formula>NOT(ISERROR(SEARCH("скрыть",B70)))</formula>
    </cfRule>
    <cfRule type="containsText" dxfId="27" priority="33" operator="containsText" text="СКРЫТЬ СТРОКУ">
      <formula>NOT(ISERROR(SEARCH("СКРЫТЬ СТРОКУ",B70)))</formula>
    </cfRule>
  </conditionalFormatting>
  <conditionalFormatting sqref="B71">
    <cfRule type="containsText" dxfId="26" priority="30" operator="containsText" text="скрыть">
      <formula>NOT(ISERROR(SEARCH("скрыть",B71)))</formula>
    </cfRule>
    <cfRule type="containsText" dxfId="25" priority="31" operator="containsText" text="СКРЫТЬ СТРОКУ">
      <formula>NOT(ISERROR(SEARCH("СКРЫТЬ СТРОКУ",B71)))</formula>
    </cfRule>
  </conditionalFormatting>
  <conditionalFormatting sqref="B73">
    <cfRule type="containsText" dxfId="24" priority="28" operator="containsText" text="скрыть">
      <formula>NOT(ISERROR(SEARCH("скрыть",B73)))</formula>
    </cfRule>
    <cfRule type="containsText" dxfId="23" priority="29" operator="containsText" text="СКРЫТЬ СТРОКУ">
      <formula>NOT(ISERROR(SEARCH("СКРЫТЬ СТРОКУ",B73)))</formula>
    </cfRule>
  </conditionalFormatting>
  <conditionalFormatting sqref="B75">
    <cfRule type="containsText" dxfId="22" priority="26" operator="containsText" text="скрыть">
      <formula>NOT(ISERROR(SEARCH("скрыть",B75)))</formula>
    </cfRule>
    <cfRule type="containsText" dxfId="21" priority="27" operator="containsText" text="СКРЫТЬ СТРОКУ">
      <formula>NOT(ISERROR(SEARCH("СКРЫТЬ СТРОКУ",B75)))</formula>
    </cfRule>
  </conditionalFormatting>
  <conditionalFormatting sqref="B190">
    <cfRule type="containsText" dxfId="20" priority="24" operator="containsText" text="скрыть">
      <formula>NOT(ISERROR(SEARCH("скрыть",B190)))</formula>
    </cfRule>
    <cfRule type="containsText" dxfId="19" priority="25" operator="containsText" text="СКРЫТЬ СТРОКУ">
      <formula>NOT(ISERROR(SEARCH("СКРЫТЬ СТРОКУ",B190)))</formula>
    </cfRule>
  </conditionalFormatting>
  <conditionalFormatting sqref="B156">
    <cfRule type="containsText" dxfId="18" priority="18" operator="containsText" text="скрыть">
      <formula>NOT(ISERROR(SEARCH("скрыть",B156)))</formula>
    </cfRule>
    <cfRule type="containsText" dxfId="17" priority="19" operator="containsText" text="СКРЫТЬ СТРОКУ">
      <formula>NOT(ISERROR(SEARCH("СКРЫТЬ СТРОКУ",B156)))</formula>
    </cfRule>
  </conditionalFormatting>
  <conditionalFormatting sqref="B157">
    <cfRule type="containsText" dxfId="16" priority="16" operator="containsText" text="скрыть">
      <formula>NOT(ISERROR(SEARCH("скрыть",B157)))</formula>
    </cfRule>
    <cfRule type="containsText" dxfId="15" priority="17" operator="containsText" text="СКРЫТЬ СТРОКУ">
      <formula>NOT(ISERROR(SEARCH("СКРЫТЬ СТРОКУ",B157)))</formula>
    </cfRule>
  </conditionalFormatting>
  <conditionalFormatting sqref="B161">
    <cfRule type="containsText" dxfId="14" priority="14" operator="containsText" text="скрыть">
      <formula>NOT(ISERROR(SEARCH("скрыть",B161)))</formula>
    </cfRule>
    <cfRule type="containsText" dxfId="13" priority="15" operator="containsText" text="СКРЫТЬ СТРОКУ">
      <formula>NOT(ISERROR(SEARCH("СКРЫТЬ СТРОКУ",B161)))</formula>
    </cfRule>
  </conditionalFormatting>
  <conditionalFormatting sqref="B170:B171">
    <cfRule type="containsText" dxfId="12" priority="13" operator="containsText" text="скрыть">
      <formula>NOT(ISERROR(SEARCH("скрыть",B170)))</formula>
    </cfRule>
  </conditionalFormatting>
  <conditionalFormatting sqref="B172">
    <cfRule type="containsText" dxfId="11" priority="11" operator="containsText" text="скрыть">
      <formula>NOT(ISERROR(SEARCH("скрыть",B172)))</formula>
    </cfRule>
    <cfRule type="containsText" dxfId="10" priority="12" operator="containsText" text="СКРЫТЬ СТРОКУ">
      <formula>NOT(ISERROR(SEARCH("СКРЫТЬ СТРОКУ",B172)))</formula>
    </cfRule>
  </conditionalFormatting>
  <conditionalFormatting sqref="B173">
    <cfRule type="containsText" dxfId="9" priority="9" operator="containsText" text="скрыть">
      <formula>NOT(ISERROR(SEARCH("скрыть",B173)))</formula>
    </cfRule>
    <cfRule type="containsText" dxfId="8" priority="10" operator="containsText" text="СКРЫТЬ СТРОКУ">
      <formula>NOT(ISERROR(SEARCH("СКРЫТЬ СТРОКУ",B173)))</formula>
    </cfRule>
  </conditionalFormatting>
  <conditionalFormatting sqref="B176">
    <cfRule type="containsText" dxfId="7" priority="7" operator="containsText" text="скрыть">
      <formula>NOT(ISERROR(SEARCH("скрыть",B176)))</formula>
    </cfRule>
    <cfRule type="containsText" dxfId="6" priority="8" operator="containsText" text="СКРЫТЬ СТРОКУ">
      <formula>NOT(ISERROR(SEARCH("СКРЫТЬ СТРОКУ",B176)))</formula>
    </cfRule>
  </conditionalFormatting>
  <conditionalFormatting sqref="B174">
    <cfRule type="containsText" dxfId="5" priority="5" operator="containsText" text="скрыть">
      <formula>NOT(ISERROR(SEARCH("скрыть",B174)))</formula>
    </cfRule>
    <cfRule type="containsText" dxfId="4" priority="6" operator="containsText" text="СКРЫТЬ СТРОКУ">
      <formula>NOT(ISERROR(SEARCH("СКРЫТЬ СТРОКУ",B174)))</formula>
    </cfRule>
  </conditionalFormatting>
  <conditionalFormatting sqref="B175">
    <cfRule type="containsText" dxfId="3" priority="3" operator="containsText" text="скрыть">
      <formula>NOT(ISERROR(SEARCH("скрыть",B175)))</formula>
    </cfRule>
    <cfRule type="containsText" dxfId="2" priority="4" operator="containsText" text="СКРЫТЬ СТРОКУ">
      <formula>NOT(ISERROR(SEARCH("СКРЫТЬ СТРОКУ",B175)))</formula>
    </cfRule>
  </conditionalFormatting>
  <conditionalFormatting sqref="B184">
    <cfRule type="containsText" dxfId="1" priority="1" operator="containsText" text="скрыть">
      <formula>NOT(ISERROR(SEARCH("скрыть",B184)))</formula>
    </cfRule>
    <cfRule type="containsText" dxfId="0" priority="2" operator="containsText" text="СКРЫТЬ СТРОКУ">
      <formula>NOT(ISERROR(SEARCH("СКРЫТЬ СТРОКУ",B184)))</formula>
    </cfRule>
  </conditionalFormatting>
  <pageMargins left="0.27559055118110237" right="0.27559055118110237" top="0.39370078740157483" bottom="0.39370078740157483" header="0.31496062992125984" footer="0.31496062992125984"/>
  <pageSetup paperSize="9" fitToHeight="9" orientation="landscape" r:id="rId1"/>
  <colBreaks count="1" manualBreakCount="1">
    <brk id="7" max="1048575" man="1"/>
  </colBreaks>
  <ignoredErrors>
    <ignoredError sqref="A9 H9 B207"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opLeftCell="A4" zoomScaleNormal="100" zoomScaleSheetLayoutView="85" workbookViewId="0">
      <selection activeCell="A68" sqref="A68"/>
    </sheetView>
  </sheetViews>
  <sheetFormatPr defaultRowHeight="14.4" x14ac:dyDescent="0.3"/>
  <cols>
    <col min="1" max="1" width="41.44140625" customWidth="1"/>
    <col min="2" max="2" width="31.44140625" customWidth="1"/>
    <col min="3" max="3" width="30.6640625" bestFit="1" customWidth="1"/>
    <col min="4" max="4" width="25.109375" bestFit="1" customWidth="1"/>
    <col min="5" max="5" width="22.44140625" bestFit="1" customWidth="1"/>
    <col min="6" max="6" width="20.6640625" bestFit="1" customWidth="1"/>
    <col min="7" max="7" width="24.6640625" customWidth="1"/>
    <col min="8" max="8" width="18.6640625" bestFit="1" customWidth="1"/>
    <col min="9" max="9" width="19.109375" bestFit="1" customWidth="1"/>
  </cols>
  <sheetData>
    <row r="1" spans="1:9" ht="15.6" x14ac:dyDescent="0.3">
      <c r="A1" s="268" t="s">
        <v>405</v>
      </c>
      <c r="B1" s="268"/>
      <c r="C1" s="268"/>
      <c r="D1" s="268"/>
    </row>
    <row r="2" spans="1:9" x14ac:dyDescent="0.3">
      <c r="A2" s="88" t="s">
        <v>279</v>
      </c>
      <c r="B2" s="88" t="s">
        <v>277</v>
      </c>
      <c r="C2" s="88" t="s">
        <v>280</v>
      </c>
      <c r="D2" s="88" t="s">
        <v>281</v>
      </c>
    </row>
    <row r="3" spans="1:9" x14ac:dyDescent="0.3">
      <c r="A3" s="90" t="s">
        <v>706</v>
      </c>
      <c r="B3" s="90" t="s">
        <v>705</v>
      </c>
      <c r="C3" s="90" t="s">
        <v>703</v>
      </c>
      <c r="D3" s="90" t="s">
        <v>704</v>
      </c>
      <c r="E3" t="str">
        <f>CONCATENATE(A3," ",$A$9," ",B3," по доверенности ",C3)</f>
        <v>Первый заместитель генерального директора - главный инженер АО «ПОЛИЭФ» Романенко Павел Михайлович по доверенности от 25.04.2018г. №30/1ПФ</v>
      </c>
    </row>
    <row r="4" spans="1:9" x14ac:dyDescent="0.3">
      <c r="A4" s="90"/>
      <c r="B4" s="90"/>
      <c r="C4" s="90"/>
      <c r="D4" s="90"/>
      <c r="E4" t="str">
        <f t="shared" ref="E4:E5" si="0">CONCATENATE(A4," ",$A$9," ",B4," по доверенности ",C4)</f>
        <v xml:space="preserve"> АО «ПОЛИЭФ»  по доверенности </v>
      </c>
    </row>
    <row r="5" spans="1:9" x14ac:dyDescent="0.3">
      <c r="A5" s="90"/>
      <c r="B5" s="90"/>
      <c r="C5" s="90"/>
      <c r="D5" s="90"/>
      <c r="E5" t="str">
        <f t="shared" si="0"/>
        <v xml:space="preserve"> АО «ПОЛИЭФ»  по доверенности </v>
      </c>
    </row>
    <row r="7" spans="1:9" ht="15.6" x14ac:dyDescent="0.3">
      <c r="A7" s="268" t="s">
        <v>401</v>
      </c>
      <c r="B7" s="268"/>
      <c r="C7" s="268"/>
      <c r="D7" s="268"/>
      <c r="E7" s="268"/>
      <c r="F7" s="268"/>
      <c r="G7" s="269" t="s">
        <v>595</v>
      </c>
      <c r="H7" s="269"/>
      <c r="I7" s="269"/>
    </row>
    <row r="8" spans="1:9" x14ac:dyDescent="0.3">
      <c r="A8" s="87" t="s">
        <v>402</v>
      </c>
      <c r="B8" s="87" t="s">
        <v>282</v>
      </c>
      <c r="C8" s="92" t="s">
        <v>275</v>
      </c>
      <c r="D8" s="93" t="s">
        <v>276</v>
      </c>
      <c r="E8" s="92" t="s">
        <v>277</v>
      </c>
      <c r="F8" s="92" t="s">
        <v>278</v>
      </c>
      <c r="G8" s="89" t="s">
        <v>403</v>
      </c>
      <c r="H8" s="94" t="s">
        <v>399</v>
      </c>
      <c r="I8" s="94" t="s">
        <v>400</v>
      </c>
    </row>
    <row r="9" spans="1:9" ht="57.6" x14ac:dyDescent="0.3">
      <c r="A9" s="91" t="s">
        <v>623</v>
      </c>
      <c r="B9" s="64" t="s">
        <v>624</v>
      </c>
      <c r="C9" s="91" t="s">
        <v>625</v>
      </c>
      <c r="D9" s="91" t="s">
        <v>626</v>
      </c>
      <c r="E9" s="91" t="s">
        <v>627</v>
      </c>
      <c r="F9" s="91" t="s">
        <v>628</v>
      </c>
      <c r="G9" s="95" t="s">
        <v>629</v>
      </c>
      <c r="H9" s="95" t="s">
        <v>630</v>
      </c>
      <c r="I9" s="95" t="s">
        <v>710</v>
      </c>
    </row>
    <row r="10" spans="1:9" ht="28.8" x14ac:dyDescent="0.3">
      <c r="A10" s="11"/>
      <c r="B10" s="11"/>
      <c r="C10" s="91" t="s">
        <v>631</v>
      </c>
      <c r="D10" s="91" t="s">
        <v>626</v>
      </c>
      <c r="E10" s="183" t="s">
        <v>632</v>
      </c>
      <c r="F10" s="183" t="s">
        <v>633</v>
      </c>
    </row>
    <row r="11" spans="1:9" ht="28.8" x14ac:dyDescent="0.3">
      <c r="A11" s="11"/>
      <c r="B11" s="11"/>
      <c r="C11" s="91" t="s">
        <v>634</v>
      </c>
      <c r="D11" s="91" t="s">
        <v>626</v>
      </c>
      <c r="E11" s="183" t="s">
        <v>635</v>
      </c>
      <c r="F11" s="183" t="s">
        <v>636</v>
      </c>
    </row>
    <row r="12" spans="1:9" ht="28.8" x14ac:dyDescent="0.3">
      <c r="A12" s="11"/>
      <c r="B12" s="11"/>
      <c r="C12" s="91" t="s">
        <v>637</v>
      </c>
      <c r="D12" s="91" t="s">
        <v>626</v>
      </c>
      <c r="E12" s="183" t="s">
        <v>638</v>
      </c>
      <c r="F12" s="183" t="s">
        <v>639</v>
      </c>
    </row>
    <row r="13" spans="1:9" ht="28.8" x14ac:dyDescent="0.3">
      <c r="A13" s="11"/>
      <c r="B13" s="11"/>
      <c r="C13" s="183" t="s">
        <v>640</v>
      </c>
      <c r="D13" s="91" t="s">
        <v>626</v>
      </c>
      <c r="E13" s="183" t="s">
        <v>641</v>
      </c>
      <c r="F13" s="183" t="s">
        <v>642</v>
      </c>
    </row>
    <row r="14" spans="1:9" ht="28.8" x14ac:dyDescent="0.3">
      <c r="A14" s="11"/>
      <c r="B14" s="11"/>
      <c r="C14" s="183" t="s">
        <v>643</v>
      </c>
      <c r="D14" s="91" t="s">
        <v>626</v>
      </c>
      <c r="E14" s="183" t="s">
        <v>644</v>
      </c>
      <c r="F14" s="183" t="s">
        <v>645</v>
      </c>
    </row>
    <row r="15" spans="1:9" ht="28.8" x14ac:dyDescent="0.3">
      <c r="A15" s="11"/>
      <c r="B15" s="11"/>
      <c r="C15" s="183" t="s">
        <v>646</v>
      </c>
      <c r="D15" s="91" t="s">
        <v>626</v>
      </c>
      <c r="E15" s="183" t="s">
        <v>647</v>
      </c>
      <c r="F15" s="183" t="s">
        <v>648</v>
      </c>
    </row>
    <row r="16" spans="1:9" ht="43.2" x14ac:dyDescent="0.3">
      <c r="A16" s="11"/>
      <c r="B16" s="11"/>
      <c r="C16" s="183" t="s">
        <v>712</v>
      </c>
      <c r="D16" s="91" t="s">
        <v>626</v>
      </c>
      <c r="E16" s="183" t="s">
        <v>649</v>
      </c>
      <c r="F16" s="183" t="s">
        <v>650</v>
      </c>
    </row>
    <row r="17" spans="1:6" ht="28.8" x14ac:dyDescent="0.3">
      <c r="A17" s="11"/>
      <c r="B17" s="11"/>
      <c r="C17" s="183" t="s">
        <v>651</v>
      </c>
      <c r="D17" s="91" t="s">
        <v>626</v>
      </c>
      <c r="E17" s="183" t="s">
        <v>652</v>
      </c>
      <c r="F17" s="183" t="s">
        <v>653</v>
      </c>
    </row>
    <row r="18" spans="1:6" ht="28.8" x14ac:dyDescent="0.3">
      <c r="A18" s="11"/>
      <c r="B18" s="11"/>
      <c r="C18" s="183" t="s">
        <v>707</v>
      </c>
      <c r="D18" s="91" t="s">
        <v>626</v>
      </c>
      <c r="E18" s="183" t="s">
        <v>700</v>
      </c>
      <c r="F18" s="183" t="s">
        <v>701</v>
      </c>
    </row>
    <row r="19" spans="1:6" ht="28.8" x14ac:dyDescent="0.3">
      <c r="A19" s="11"/>
      <c r="B19" s="11"/>
      <c r="C19" s="183" t="s">
        <v>654</v>
      </c>
      <c r="D19" s="91" t="s">
        <v>626</v>
      </c>
      <c r="E19" s="183" t="s">
        <v>655</v>
      </c>
      <c r="F19" s="183" t="s">
        <v>656</v>
      </c>
    </row>
    <row r="20" spans="1:6" ht="28.8" x14ac:dyDescent="0.3">
      <c r="A20" s="11"/>
      <c r="B20" s="11"/>
      <c r="C20" s="183" t="s">
        <v>657</v>
      </c>
      <c r="D20" s="91" t="s">
        <v>626</v>
      </c>
      <c r="E20" s="183" t="s">
        <v>658</v>
      </c>
      <c r="F20" s="183" t="s">
        <v>659</v>
      </c>
    </row>
    <row r="21" spans="1:6" ht="43.2" x14ac:dyDescent="0.3">
      <c r="A21" s="11"/>
      <c r="B21" s="11"/>
      <c r="C21" s="183" t="s">
        <v>711</v>
      </c>
      <c r="D21" s="183" t="s">
        <v>626</v>
      </c>
      <c r="E21" s="183" t="s">
        <v>708</v>
      </c>
      <c r="F21" s="183" t="s">
        <v>709</v>
      </c>
    </row>
    <row r="22" spans="1:6" ht="28.8" x14ac:dyDescent="0.3">
      <c r="A22" s="11"/>
      <c r="B22" s="11"/>
      <c r="C22" s="183" t="s">
        <v>660</v>
      </c>
      <c r="D22" s="183" t="s">
        <v>661</v>
      </c>
      <c r="E22" s="183" t="s">
        <v>662</v>
      </c>
      <c r="F22" s="183" t="s">
        <v>663</v>
      </c>
    </row>
    <row r="23" spans="1:6" ht="28.8" x14ac:dyDescent="0.3">
      <c r="A23" s="11"/>
      <c r="B23" s="11"/>
      <c r="C23" s="183" t="s">
        <v>664</v>
      </c>
      <c r="D23" s="183" t="s">
        <v>661</v>
      </c>
      <c r="E23" s="183" t="s">
        <v>665</v>
      </c>
      <c r="F23" s="183" t="s">
        <v>666</v>
      </c>
    </row>
    <row r="24" spans="1:6" ht="28.8" x14ac:dyDescent="0.3">
      <c r="A24" s="11"/>
      <c r="B24" s="11"/>
      <c r="C24" s="183" t="s">
        <v>667</v>
      </c>
      <c r="D24" s="183" t="s">
        <v>661</v>
      </c>
      <c r="E24" s="183" t="s">
        <v>668</v>
      </c>
      <c r="F24" s="183" t="s">
        <v>669</v>
      </c>
    </row>
    <row r="25" spans="1:6" ht="28.8" x14ac:dyDescent="0.3">
      <c r="A25" s="11"/>
      <c r="B25" s="11"/>
      <c r="C25" s="183" t="s">
        <v>670</v>
      </c>
      <c r="D25" s="183" t="s">
        <v>671</v>
      </c>
      <c r="E25" s="183" t="s">
        <v>672</v>
      </c>
      <c r="F25" s="183" t="s">
        <v>673</v>
      </c>
    </row>
    <row r="26" spans="1:6" ht="28.8" x14ac:dyDescent="0.3">
      <c r="A26" s="11"/>
      <c r="B26" s="11"/>
      <c r="C26" s="184" t="s">
        <v>674</v>
      </c>
      <c r="D26" s="183" t="s">
        <v>675</v>
      </c>
      <c r="E26" s="183" t="s">
        <v>676</v>
      </c>
      <c r="F26" s="183" t="s">
        <v>677</v>
      </c>
    </row>
    <row r="27" spans="1:6" x14ac:dyDescent="0.3">
      <c r="A27" s="11"/>
      <c r="B27" s="11"/>
      <c r="C27" s="8"/>
      <c r="D27" s="8"/>
      <c r="E27" s="8"/>
      <c r="F27" s="8"/>
    </row>
    <row r="28" spans="1:6" x14ac:dyDescent="0.3">
      <c r="A28" s="11"/>
      <c r="B28" s="11"/>
      <c r="C28" s="99"/>
      <c r="D28" s="90"/>
      <c r="E28" s="90"/>
      <c r="F28" s="90"/>
    </row>
    <row r="29" spans="1:6" x14ac:dyDescent="0.3">
      <c r="A29" s="11"/>
      <c r="B29" s="11"/>
      <c r="C29" s="8"/>
      <c r="D29" s="8"/>
      <c r="E29" s="8"/>
      <c r="F29" s="8"/>
    </row>
    <row r="30" spans="1:6" x14ac:dyDescent="0.3">
      <c r="A30" s="11"/>
      <c r="B30" s="11"/>
      <c r="C30" s="8"/>
      <c r="D30" s="8"/>
      <c r="E30" s="8"/>
      <c r="F30" s="8"/>
    </row>
    <row r="31" spans="1:6" x14ac:dyDescent="0.3">
      <c r="A31" s="11"/>
      <c r="B31" s="11"/>
      <c r="C31" s="8"/>
      <c r="D31" s="8"/>
      <c r="E31" s="8"/>
      <c r="F31" s="8"/>
    </row>
    <row r="32" spans="1:6" x14ac:dyDescent="0.3">
      <c r="A32" s="11"/>
      <c r="B32" s="11"/>
      <c r="C32" s="8"/>
      <c r="D32" s="8"/>
      <c r="E32" s="8"/>
      <c r="F32" s="8"/>
    </row>
    <row r="33" spans="1:6" x14ac:dyDescent="0.3">
      <c r="A33" s="11"/>
      <c r="B33" s="11"/>
      <c r="C33" s="8"/>
      <c r="D33" s="8"/>
      <c r="E33" s="8"/>
      <c r="F33" s="8"/>
    </row>
    <row r="34" spans="1:6" x14ac:dyDescent="0.3">
      <c r="A34" s="11"/>
      <c r="B34" s="11"/>
      <c r="C34" s="8"/>
      <c r="D34" s="8"/>
      <c r="E34" s="8"/>
      <c r="F34" s="8"/>
    </row>
    <row r="35" spans="1:6" x14ac:dyDescent="0.3">
      <c r="A35" s="11"/>
      <c r="B35" s="11"/>
      <c r="C35" s="8"/>
      <c r="D35" s="8"/>
      <c r="E35" s="8"/>
      <c r="F35" s="8"/>
    </row>
    <row r="36" spans="1:6" x14ac:dyDescent="0.3">
      <c r="A36" s="11"/>
      <c r="B36" s="11"/>
      <c r="C36" s="8"/>
      <c r="D36" s="8"/>
      <c r="E36" s="8"/>
      <c r="F36" s="8"/>
    </row>
    <row r="37" spans="1:6" x14ac:dyDescent="0.3">
      <c r="A37" s="11"/>
      <c r="B37" s="11"/>
      <c r="C37" s="8"/>
      <c r="D37" s="8"/>
      <c r="E37" s="8"/>
      <c r="F37" s="8"/>
    </row>
    <row r="39" spans="1:6" ht="28.8" x14ac:dyDescent="0.3">
      <c r="A39" s="86" t="s">
        <v>291</v>
      </c>
    </row>
    <row r="40" spans="1:6" x14ac:dyDescent="0.3">
      <c r="A40" s="107" t="s">
        <v>318</v>
      </c>
      <c r="F40">
        <v>1</v>
      </c>
    </row>
    <row r="41" spans="1:6" x14ac:dyDescent="0.3">
      <c r="A41" s="107" t="s">
        <v>678</v>
      </c>
      <c r="F41">
        <v>2</v>
      </c>
    </row>
    <row r="42" spans="1:6" x14ac:dyDescent="0.3">
      <c r="A42" s="189" t="s">
        <v>695</v>
      </c>
      <c r="F42">
        <v>3</v>
      </c>
    </row>
    <row r="43" spans="1:6" x14ac:dyDescent="0.3">
      <c r="A43" s="107" t="s">
        <v>679</v>
      </c>
      <c r="F43">
        <v>4</v>
      </c>
    </row>
    <row r="44" spans="1:6" x14ac:dyDescent="0.3">
      <c r="A44" s="185" t="s">
        <v>680</v>
      </c>
      <c r="F44">
        <v>5</v>
      </c>
    </row>
    <row r="45" spans="1:6" x14ac:dyDescent="0.3">
      <c r="A45" s="107" t="s">
        <v>713</v>
      </c>
      <c r="F45">
        <v>6</v>
      </c>
    </row>
    <row r="46" spans="1:6" x14ac:dyDescent="0.3">
      <c r="A46" s="107" t="s">
        <v>714</v>
      </c>
      <c r="F46">
        <v>7</v>
      </c>
    </row>
    <row r="47" spans="1:6" x14ac:dyDescent="0.3">
      <c r="A47" s="107" t="s">
        <v>398</v>
      </c>
    </row>
    <row r="48" spans="1:6" x14ac:dyDescent="0.3">
      <c r="A48" s="107" t="s">
        <v>319</v>
      </c>
    </row>
    <row r="49" spans="1:6" x14ac:dyDescent="0.3">
      <c r="A49" s="107" t="s">
        <v>714</v>
      </c>
      <c r="F49">
        <v>8</v>
      </c>
    </row>
    <row r="50" spans="1:6" x14ac:dyDescent="0.3">
      <c r="A50" s="107" t="s">
        <v>702</v>
      </c>
      <c r="F50">
        <v>9</v>
      </c>
    </row>
    <row r="51" spans="1:6" x14ac:dyDescent="0.3">
      <c r="A51" s="107" t="s">
        <v>681</v>
      </c>
      <c r="F51">
        <v>10</v>
      </c>
    </row>
    <row r="52" spans="1:6" x14ac:dyDescent="0.3">
      <c r="A52" s="107" t="s">
        <v>702</v>
      </c>
      <c r="F52">
        <v>11</v>
      </c>
    </row>
    <row r="53" spans="1:6" x14ac:dyDescent="0.3">
      <c r="A53" s="107" t="s">
        <v>702</v>
      </c>
      <c r="F53">
        <v>12</v>
      </c>
    </row>
    <row r="54" spans="1:6" x14ac:dyDescent="0.3">
      <c r="A54" s="107" t="s">
        <v>682</v>
      </c>
      <c r="F54">
        <v>13</v>
      </c>
    </row>
    <row r="55" spans="1:6" x14ac:dyDescent="0.3">
      <c r="A55" s="189" t="s">
        <v>715</v>
      </c>
      <c r="F55">
        <v>14</v>
      </c>
    </row>
    <row r="56" spans="1:6" x14ac:dyDescent="0.3">
      <c r="A56" s="189" t="s">
        <v>715</v>
      </c>
      <c r="F56">
        <v>15</v>
      </c>
    </row>
    <row r="57" spans="1:6" x14ac:dyDescent="0.3">
      <c r="A57" s="189" t="s">
        <v>715</v>
      </c>
      <c r="F57">
        <v>16</v>
      </c>
    </row>
    <row r="58" spans="1:6" x14ac:dyDescent="0.3">
      <c r="A58" s="107" t="s">
        <v>696</v>
      </c>
      <c r="F58">
        <v>17</v>
      </c>
    </row>
    <row r="59" spans="1:6" x14ac:dyDescent="0.3">
      <c r="A59" s="186" t="s">
        <v>686</v>
      </c>
      <c r="F59">
        <v>18</v>
      </c>
    </row>
    <row r="60" spans="1:6" x14ac:dyDescent="0.3">
      <c r="A60" s="107" t="s">
        <v>683</v>
      </c>
      <c r="F60">
        <v>19</v>
      </c>
    </row>
    <row r="61" spans="1:6" x14ac:dyDescent="0.3">
      <c r="A61" s="107" t="s">
        <v>684</v>
      </c>
      <c r="B61" s="90" t="s">
        <v>685</v>
      </c>
      <c r="F61">
        <v>20</v>
      </c>
    </row>
    <row r="62" spans="1:6" x14ac:dyDescent="0.3">
      <c r="A62" s="107" t="s">
        <v>716</v>
      </c>
      <c r="F62">
        <v>21</v>
      </c>
    </row>
    <row r="63" spans="1:6" x14ac:dyDescent="0.3">
      <c r="A63" s="107" t="s">
        <v>687</v>
      </c>
      <c r="F63">
        <v>22</v>
      </c>
    </row>
    <row r="64" spans="1:6" x14ac:dyDescent="0.3">
      <c r="A64" s="107" t="s">
        <v>688</v>
      </c>
      <c r="F64">
        <v>23</v>
      </c>
    </row>
    <row r="65" spans="1:6" x14ac:dyDescent="0.3">
      <c r="A65" s="107" t="s">
        <v>689</v>
      </c>
      <c r="F65">
        <v>24</v>
      </c>
    </row>
    <row r="66" spans="1:6" x14ac:dyDescent="0.3">
      <c r="A66" s="107" t="s">
        <v>690</v>
      </c>
      <c r="F66">
        <v>25</v>
      </c>
    </row>
    <row r="67" spans="1:6" x14ac:dyDescent="0.3">
      <c r="A67" s="107" t="s">
        <v>691</v>
      </c>
      <c r="F67">
        <v>26</v>
      </c>
    </row>
    <row r="68" spans="1:6" x14ac:dyDescent="0.3">
      <c r="A68" s="107" t="s">
        <v>692</v>
      </c>
    </row>
    <row r="69" spans="1:6" x14ac:dyDescent="0.3">
      <c r="A69" s="107" t="s">
        <v>693</v>
      </c>
    </row>
    <row r="70" spans="1:6" x14ac:dyDescent="0.3">
      <c r="A70" s="107" t="s">
        <v>694</v>
      </c>
    </row>
    <row r="71" spans="1:6" x14ac:dyDescent="0.3">
      <c r="A71" s="187"/>
    </row>
  </sheetData>
  <mergeCells count="3">
    <mergeCell ref="A1:D1"/>
    <mergeCell ref="A7:F7"/>
    <mergeCell ref="G7:I7"/>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Документ" ma:contentTypeID="0x010100FD72D62EFDB83D4FA95EE71FC0FC0252" ma:contentTypeVersion="0" ma:contentTypeDescription="Создание документа." ma:contentTypeScope="" ma:versionID="4e5304c6c3067d4360ab9d1835976413">
  <xsd:schema xmlns:xsd="http://www.w3.org/2001/XMLSchema" xmlns:xs="http://www.w3.org/2001/XMLSchema" xmlns:p="http://schemas.microsoft.com/office/2006/metadata/properties" xmlns:ns2="644c5f9c-d264-48b6-9923-35ca1164f75b" targetNamespace="http://schemas.microsoft.com/office/2006/metadata/properties" ma:root="true" ma:fieldsID="a6e9e3e0c6f3591d884497a8fc972d88" ns2:_="">
    <xsd:import namespace="644c5f9c-d264-48b6-9923-35ca1164f75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4c5f9c-d264-48b6-9923-35ca1164f75b"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44c5f9c-d264-48b6-9923-35ca1164f75b">RA2PSSEPCKMS-10-65</_dlc_DocId>
    <_dlc_DocIdUrl xmlns="644c5f9c-d264-48b6-9923-35ca1164f75b">
      <Url>https://s001cl-spswfe01/otpb/_layouts/15/DocIdRedir.aspx?ID=RA2PSSEPCKMS-10-65</Url>
      <Description>RA2PSSEPCKMS-10-65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735265-9381-47F8-AAE2-80F47A78D90E}">
  <ds:schemaRefs>
    <ds:schemaRef ds:uri="http://schemas.microsoft.com/sharepoint/events"/>
  </ds:schemaRefs>
</ds:datastoreItem>
</file>

<file path=customXml/itemProps2.xml><?xml version="1.0" encoding="utf-8"?>
<ds:datastoreItem xmlns:ds="http://schemas.openxmlformats.org/officeDocument/2006/customXml" ds:itemID="{D059E8A6-F6B8-40F5-BF0C-9F5A417685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4c5f9c-d264-48b6-9923-35ca1164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BD94D-8F9E-4A3C-8E49-D39EE960A672}">
  <ds:schemaRefs>
    <ds:schemaRef ds:uri="http://purl.org/dc/terms/"/>
    <ds:schemaRef ds:uri="644c5f9c-d264-48b6-9923-35ca1164f75b"/>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D5619745-9BEB-46A0-914C-FF4C4D5F9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Опросный_лист</vt:lpstr>
      <vt:lpstr>Ключевые требования</vt:lpstr>
      <vt:lpstr>Матрица СИЗ</vt:lpstr>
      <vt:lpstr>Акт-допуск</vt:lpstr>
      <vt:lpstr>Ввод данных площадки</vt:lpstr>
      <vt:lpstr>'Акт-допуск'!Область_печати</vt:lpstr>
      <vt:lpstr>'Ключевые требования'!Область_печати</vt:lpstr>
      <vt:lpstr>Опросный_лист!Область_печати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2019-11-26T11:47:33Z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0x010100FD72D62EFDB83D4FA95EE71FC0FC0252</vt:lpwstr>
  </property>
  <property fmtid="{D5CDD505-2E9C-101B-9397-08002B2CF9AE}" pid="3" name="_dlc_DocIdItemGuid">
    <vt:lpwstr>a4d4b4d6-b3be-45c0-b029-ca52a43c6ab3</vt:lpwstr>
  </property>
</Properties>
</file>