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eytnerea\Desktop\_РАБОЧИЙ СТОЛ\_ТЕМЫ\2020\12\Раскрытие информации\111\"/>
    </mc:Choice>
  </mc:AlternateContent>
  <bookViews>
    <workbookView xWindow="75" yWindow="5430" windowWidth="20700" windowHeight="6990" tabRatio="880" activeTab="20"/>
  </bookViews>
  <sheets>
    <sheet name="Инструкция" sheetId="1091" r:id="rId1"/>
    <sheet name="modInstruction" sheetId="1092" state="veryHidden" r:id="rId2"/>
    <sheet name="TECHSHEET" sheetId="968" state="veryHidden" r:id="rId3"/>
    <sheet name="RST_LIST_ORG" sheetId="1127" state="veryHidden" r:id="rId4"/>
    <sheet name="UNREG_LIST_ORG" sheetId="1124" state="veryHidden" r:id="rId5"/>
    <sheet name="PRICEZONE_LIST_ORG" sheetId="1129" state="veryHidden" r:id="rId6"/>
    <sheet name="ACCESSIBILITY_LIST_ORG" sheetId="1128" state="veryHidden" r:id="rId7"/>
    <sheet name="REESTR_MO" sheetId="1116" state="veryHidden" r:id="rId8"/>
    <sheet name="AUTHORISATION" sheetId="1118" state="veryHidden" r:id="rId9"/>
    <sheet name="OKTMO_HISTORY" sheetId="1126" state="veryHidden" r:id="rId10"/>
    <sheet name="RPT_STATISTICS" sheetId="1113" state="veryHidden" r:id="rId11"/>
    <sheet name="DICTIONARIES" sheetId="1119" state="veryHidden" r:id="rId12"/>
    <sheet name="modGetGeoBase" sheetId="1094" state="veryHidden" r:id="rId13"/>
    <sheet name="Лог обновления" sheetId="1093" state="veryHidden" r:id="rId14"/>
    <sheet name="modInfo" sheetId="1112" state="veryHidden" r:id="rId15"/>
    <sheet name="modHelp" sheetId="1114" state="veryHidden" r:id="rId16"/>
    <sheet name="modCommonProcedures" sheetId="1115" state="veryHidden" r:id="rId17"/>
    <sheet name="Титульный" sheetId="936" r:id="rId18"/>
    <sheet name="Отпуск ТЭ" sheetId="1109" r:id="rId19"/>
    <sheet name="Комментарии" sheetId="997" r:id="rId20"/>
    <sheet name="Проверка" sheetId="157" r:id="rId21"/>
    <sheet name="modVLDIntegrityProv" sheetId="1076" state="veryHidden" r:id="rId22"/>
    <sheet name="modRequestSpecificData" sheetId="1120" state="veryHidden" r:id="rId23"/>
    <sheet name="modRequestReestrData" sheetId="1121" state="veryHidden" r:id="rId24"/>
    <sheet name="modfrmReportMode" sheetId="1122" state="veryHidden" r:id="rId25"/>
    <sheet name="modSheetTitle" sheetId="980" state="veryHidden" r:id="rId26"/>
    <sheet name="modfrmRegion" sheetId="983" state="veryHidden" r:id="rId27"/>
    <sheet name="modfrmReestr" sheetId="1030" state="veryHidden" r:id="rId28"/>
    <sheet name="modUpdTemplMain" sheetId="849" state="veryHidden" r:id="rId29"/>
    <sheet name="modfrmCheckUpdates" sheetId="850" state="veryHidden" r:id="rId30"/>
    <sheet name="modIHLCommandBar" sheetId="922" state="veryHidden" r:id="rId31"/>
  </sheets>
  <definedNames>
    <definedName name="_xlnm._FilterDatabase" localSheetId="20" hidden="1">Проверка!$E$11:$H$11</definedName>
    <definedName name="ACCESSIBILITY_LIST_ORG_RANGE">ACCESSIBILITY_LIST_ORG!$A$2:$D$2</definedName>
    <definedName name="ATH_SCHEME">TECHSHEET!$S$3</definedName>
    <definedName name="AUTHORISATION_RANGE">AUTHORISATION!$A$2:$B$2</definedName>
    <definedName name="chkGetUpdatesValue">Инструкция!$AA$95</definedName>
    <definedName name="chkNoUpdatesValue">Инструкция!$AA$97</definedName>
    <definedName name="code">Инструкция!$B$2</definedName>
    <definedName name="DATA_SOURCE">Титульный!$H$20</definedName>
    <definedName name="DNS">TECHSHEET!$I$2</definedName>
    <definedName name="ETO_STATUS">Титульный!$H$29</definedName>
    <definedName name="F46_DICTIONARY_LIST">DICTIONARIES!$A$2:$D$13</definedName>
    <definedName name="FIL_ID">Титульный!$O$24</definedName>
    <definedName name="FirstLine">Инструкция!$A$6</definedName>
    <definedName name="GEO_BASE_REGION">TECHSHEET!$C$87</definedName>
    <definedName name="HEATING_MONTH">Титульный!$H$12</definedName>
    <definedName name="HEATING_PERIOD">TECHSHEET!$G$7:$G$11</definedName>
    <definedName name="INN">Титульный!$H$25</definedName>
    <definedName name="INN_ID">Титульный!$O$25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Инструкция!$70:$75</definedName>
    <definedName name="Instr_7">Инструкция!$76:$92</definedName>
    <definedName name="Instr_8">Инструкция!$93:$107</definedName>
    <definedName name="IpGeoBaseRegions">TECHSHEET!$C$1:$C$86</definedName>
    <definedName name="ISSUE_COMMENTS_AREA">'Отпуск ТЭ'!$R$15:$R$89</definedName>
    <definedName name="ISSUE_CST_NEGATIVE_AREA">'Отпуск ТЭ'!$P$15:$P$89</definedName>
    <definedName name="ISSUE_HORISONTAL_AREA">'Отпуск ТЭ'!$D$13:$DZ$13</definedName>
    <definedName name="ISSUE_HOT_WATER_AREA">'Отпуск ТЭ'!$I$15:$P$51</definedName>
    <definedName name="ISSUE_MAIN_AREA">'Отпуск ТЭ'!$I$15:$P$130</definedName>
    <definedName name="ISSUE_STEAM_AREA">'Отпуск ТЭ'!$I$53:$P$89</definedName>
    <definedName name="ISSUE_UI_STEAM_TOTAL">'Отпуск ТЭ'!$I$89</definedName>
    <definedName name="ISSUE_UI_WATER_TOTAL">'Отпуск ТЭ'!$I$51</definedName>
    <definedName name="ISSUE_VERTICAL_AREA">'Отпуск ТЭ'!$H$13:$H$130</definedName>
    <definedName name="ISSUE_VLM_NEGATIVE_AREA">'Отпуск ТЭ'!$L$15:$L$89</definedName>
    <definedName name="JUSTIFICATION_SAMPLE_URL">TECHSHEET!$I$38</definedName>
    <definedName name="JUSTIFICATION_URL">Титульный!$H$60</definedName>
    <definedName name="KPP">Титульный!$H$26</definedName>
    <definedName name="KPP_ID">Титульный!$O$26</definedName>
    <definedName name="LastUpdateDate_INDICATORS">Титульный!$E$58</definedName>
    <definedName name="LastUpdateDate_MO">Титульный!$E$55</definedName>
    <definedName name="LastUpdateDate_ORG">Титульный!$E$56</definedName>
    <definedName name="LIST_MR_MO_OKTMO">REESTR_MO!$A$2:$D$301</definedName>
    <definedName name="LIST_OKTMO_HISTORY">OKTMO_HISTORY!$A$2:$D$324</definedName>
    <definedName name="LOGIN">TECHSHEET!$S$1</definedName>
    <definedName name="MANDATORY_FIELDS">Титульный!$H$7,Титульный!$H$9:$H$10,Титульный!$H$12,Титульный!$H$15:$H$18,Титульный!$H$23:$H$30,Титульный!$H$34,Титульный!$H$36,Титульный!$H$41:$H$42,Титульный!$H$44:$H$45,Титульный!$H$47:$H$48,Титульный!$H$50:$H$53</definedName>
    <definedName name="MAX_PRICE">DICTIONARIES!$B$2</definedName>
    <definedName name="MIN_PRICE">DICTIONARIES!$B$3</definedName>
    <definedName name="MO">Титульный!$H$16</definedName>
    <definedName name="MO_END_DATE">TECHSHEET!$P$14</definedName>
    <definedName name="MO_LIST_10">REESTR_MO!$B$83:$B$99</definedName>
    <definedName name="MO_LIST_11">REESTR_MO!$B$100:$B$122</definedName>
    <definedName name="MO_LIST_12">REESTR_MO!$B$123:$B$136</definedName>
    <definedName name="MO_LIST_13">REESTR_MO!$B$137:$B$154</definedName>
    <definedName name="MO_LIST_14">REESTR_MO!$B$155:$B$163</definedName>
    <definedName name="MO_LIST_15">REESTR_MO!$B$164:$B$174</definedName>
    <definedName name="MO_LIST_16">REESTR_MO!$B$175:$B$182</definedName>
    <definedName name="MO_LIST_17">REESTR_MO!$B$183:$B$205</definedName>
    <definedName name="MO_LIST_18">REESTR_MO!$B$206:$B$226</definedName>
    <definedName name="MO_LIST_19">REESTR_MO!$B$227:$B$240</definedName>
    <definedName name="MO_LIST_2">REESTR_MO!$B$2:$B$13</definedName>
    <definedName name="MO_LIST_20">REESTR_MO!$B$241:$B$255</definedName>
    <definedName name="MO_LIST_21">REESTR_MO!$B$256:$B$266</definedName>
    <definedName name="MO_LIST_22">REESTR_MO!$B$267:$B$282</definedName>
    <definedName name="MO_LIST_23">REESTR_MO!$B$283:$B$297</definedName>
    <definedName name="MO_LIST_24">REESTR_MO!$B$298</definedName>
    <definedName name="MO_LIST_25">REESTR_MO!$B$299</definedName>
    <definedName name="MO_LIST_26">REESTR_MO!$B$300</definedName>
    <definedName name="MO_LIST_27">REESTR_MO!$B$301</definedName>
    <definedName name="MO_LIST_3">REESTR_MO!$B$14:$B$23</definedName>
    <definedName name="MO_LIST_4">REESTR_MO!$B$24:$B$35</definedName>
    <definedName name="MO_LIST_5">REESTR_MO!$B$36:$B$45</definedName>
    <definedName name="MO_LIST_6">REESTR_MO!$B$46:$B$65</definedName>
    <definedName name="MO_LIST_7">REESTR_MO!$B$66:$B$80</definedName>
    <definedName name="MO_LIST_8">REESTR_MO!$B$81</definedName>
    <definedName name="MO_LIST_9">REESTR_MO!$B$82</definedName>
    <definedName name="MO_START_DATE">TECHSHEET!$P$13</definedName>
    <definedName name="MONTH">Титульный!$H$10</definedName>
    <definedName name="MONTH_LIST">TECHSHEET!$K$2:$K$14</definedName>
    <definedName name="MONTH_SEQUENCE">Титульный!$O$10</definedName>
    <definedName name="MONTH_VS_SEQUENCE_LIST">TECHSHEET!$K$2:$L$14</definedName>
    <definedName name="MR">Титульный!$H$15</definedName>
    <definedName name="MR_LIST">REESTR_MO!$E$2:$E$27</definedName>
    <definedName name="OBFUSCATED_PASSWORD">TECHSHEET!$S$6</definedName>
    <definedName name="OKPO">Титульный!$H$27</definedName>
    <definedName name="OKTMO">Титульный!$H$17</definedName>
    <definedName name="OKTMO_COULD_BE_UNLOCKED">DICTIONARIES!$B$4</definedName>
    <definedName name="OKTMO_HISTORY_VS_TYPE_LIST">OKTMO_HISTORY!$C$2:$D$324</definedName>
    <definedName name="OKTMO_ID">Титульный!$O$17</definedName>
    <definedName name="OKTMO_TYPE">Титульный!$H$18</definedName>
    <definedName name="OKTMO_VS_TYPE_LIST">REESTR_MO!$C$2:$D$301</definedName>
    <definedName name="ORG">Титульный!$H$23</definedName>
    <definedName name="ORG_DATA_AREA">Титульный!$H$23:$H$26</definedName>
    <definedName name="ORG_END_DATE">TECHSHEET!$P$6</definedName>
    <definedName name="ORG_START_DATE">TECHSHEET!$P$5</definedName>
    <definedName name="OVERDUE_INTERVAL">Титульный!$H$66</definedName>
    <definedName name="PASSWORD">TECHSHEET!$S$2</definedName>
    <definedName name="PERIOD">TECHSHEET!$P$2</definedName>
    <definedName name="PREVIOUS_DATA_BLOCK">'Отпуск ТЭ'!$T$15:$AQ$130</definedName>
    <definedName name="PROTECT_MARKER">TECHSHEET!$N$2</definedName>
    <definedName name="PROXY_ADDRESS">Инструкция!$R$104</definedName>
    <definedName name="PROXY_PORT">Инструкция!$R$105</definedName>
    <definedName name="REGION">TECHSHEET!$A$1:$A$86</definedName>
    <definedName name="REGION_NAME">Титульный!$H$7</definedName>
    <definedName name="REPORT_EXISTENCE_STATUS">DICTIONARIES!$B$5</definedName>
    <definedName name="REPORT_MODE">Титульный!$O$4</definedName>
    <definedName name="REPORT_MODE_LIST">TECHSHEET!$K$19:$L$23</definedName>
    <definedName name="REPORT_MONTH_ABSENCE">DICTIONARIES!$B$6</definedName>
    <definedName name="REPORT_OVERDUE_INTERVAL">DICTIONARIES!$B$7</definedName>
    <definedName name="REPORT_YEAR_CONSISTENCY_STATUS">DICTIONARIES!$B$8</definedName>
    <definedName name="REPORT_YEAR_LESS_MONTH_STATUS">DICTIONARIES!$B$9</definedName>
    <definedName name="RETAIN_PASSWORD">TECHSHEET!$S$4</definedName>
    <definedName name="RPT_AREA_APR">'Отпуск ТЭ'!$Z$15:$AA$130</definedName>
    <definedName name="RPT_AREA_AUG">'Отпуск ТЭ'!$AH$15:$AI$130</definedName>
    <definedName name="RPT_AREA_DEC">'Отпуск ТЭ'!$AP$15:$AQ$130</definedName>
    <definedName name="RPT_AREA_FEB">'Отпуск ТЭ'!$V$15:$W$130</definedName>
    <definedName name="RPT_AREA_JAN">'Отпуск ТЭ'!$T$15:$U$130</definedName>
    <definedName name="RPT_AREA_JUL">'Отпуск ТЭ'!$AF$15:$AG$130</definedName>
    <definedName name="RPT_AREA_JUN">'Отпуск ТЭ'!$AD$15:$AE$130</definedName>
    <definedName name="RPT_AREA_MAR">'Отпуск ТЭ'!$X$15:$Y$130</definedName>
    <definedName name="RPT_AREA_MAY">'Отпуск ТЭ'!$AB$15:$AC$130</definedName>
    <definedName name="RPT_AREA_NOV">'Отпуск ТЭ'!$AN$15:$AO$130</definedName>
    <definedName name="RPT_AREA_OCT">'Отпуск ТЭ'!$AL$15:$AM$130</definedName>
    <definedName name="RPT_AREA_SEP">'Отпуск ТЭ'!$AJ$15:$AK$130</definedName>
    <definedName name="RPT_BLOCK_MARKER">'Отпуск ТЭ'!$T$4:$AQ$4</definedName>
    <definedName name="RPT_EXISTENCE_ALLOW_AREA">'Отпуск ТЭ'!$DM$9:$DX$9</definedName>
    <definedName name="RPT_EXISTENCE_VALIDATE_AREA">'Отпуск ТЭ'!$DM$11:$DX$11</definedName>
    <definedName name="RPT_META_AREA">'Отпуск ТЭ'!$T$4:$AQ$5</definedName>
    <definedName name="RPT_STATISTICS_RANGE">RPT_STATISTICS!$A$2:$M$11</definedName>
    <definedName name="RPT_STATUS_APR">'Отпуск ТЭ'!$AA$4</definedName>
    <definedName name="RPT_STATUS_AUG">'Отпуск ТЭ'!$AI$4</definedName>
    <definedName name="RPT_STATUS_DEC">'Отпуск ТЭ'!$AQ$4</definedName>
    <definedName name="RPT_STATUS_FEB">'Отпуск ТЭ'!$W$4</definedName>
    <definedName name="RPT_STATUS_JAN">'Отпуск ТЭ'!$U$4</definedName>
    <definedName name="RPT_STATUS_JUL">'Отпуск ТЭ'!$AG$4</definedName>
    <definedName name="RPT_STATUS_JUN">'Отпуск ТЭ'!$AE$4</definedName>
    <definedName name="RPT_STATUS_MAR">'Отпуск ТЭ'!$Y$4</definedName>
    <definedName name="RPT_STATUS_MAY">'Отпуск ТЭ'!$AC$4</definedName>
    <definedName name="RPT_STATUS_NOV">'Отпуск ТЭ'!$AO$4</definedName>
    <definedName name="RPT_STATUS_OCT">'Отпуск ТЭ'!$AM$4</definedName>
    <definedName name="RPT_STATUS_SEP">'Отпуск ТЭ'!$AK$4</definedName>
    <definedName name="RPT_STEAM_STATISTICS_AREA">'Отпуск ТЭ'!$T$89:$AQ$89</definedName>
    <definedName name="RPT_WATER_STATISTICS_AREA">'Отпуск ТЭ'!$T$51:$AQ$51</definedName>
    <definedName name="RST_LIST_ORG_RANGE">RST_LIST_ORG!$A$2:$Q$421</definedName>
    <definedName name="RST_ORG_ID">Титульный!$H$21</definedName>
    <definedName name="SAX_PARSER_FEATURE">TECHSHEET!$I$15</definedName>
    <definedName name="SESSION_ID">TECHSHEET!$S$5</definedName>
    <definedName name="SETTING_SAVE_AS_XLSB">Титульный!$H$64</definedName>
    <definedName name="STEAM_YEAR_CONSISTENCY_AREA">'Отпуск ТЭ'!$DG$89:$DJ$89</definedName>
    <definedName name="SUBSIDIARY">Титульный!$H$24</definedName>
    <definedName name="SUBSIDIARY_COULD_BE_UNLOCKED">DICTIONARIES!$B$10</definedName>
    <definedName name="SUBSIDIARY_LIST">DICTIONARIES!$B$12:$B$13</definedName>
    <definedName name="TAX_SYSTEM_LIST">TECHSHEET!$G$15:$G$20</definedName>
    <definedName name="TF">Титульный!$H$30</definedName>
    <definedName name="TF_LIST">TECHSHEET!$G$40:$G$41</definedName>
    <definedName name="TOTAL_ISSUE_IS_NEGATIVE">DICTIONARIES!$B$11</definedName>
    <definedName name="UNREG_MARKER">Титульный!$H$36</definedName>
    <definedName name="UPDATE_INDICATORS_MARKER">Титульный!$E$4</definedName>
    <definedName name="UpdStatus">Инструкция!$AA$1</definedName>
    <definedName name="USE_DNS_SERVICE">Инструкция!$R$41</definedName>
    <definedName name="USE_PROXY_SETTING">Инструкция!$R$103:$Y$103</definedName>
    <definedName name="VDET">Титульный!$H$28</definedName>
    <definedName name="VDET_END_DATE">TECHSHEET!$P$10</definedName>
    <definedName name="VDET_ID">Титульный!$O$28</definedName>
    <definedName name="VDET_LIST">TECHSHEET!$G$24:$G$36</definedName>
    <definedName name="VDET_START_DATE">TECHSHEET!$P$9</definedName>
    <definedName name="version">Инструкция!$B$3</definedName>
    <definedName name="WATER_YEAR_CONSISTENCY_AREA">'Отпуск ТЭ'!$DG$51:$DJ$51</definedName>
    <definedName name="XML_ACCESSIBILITY_LIST_ORG_TAG_NAMES">TECHSHEET!$E$85:$E$88</definedName>
    <definedName name="XML_AUTHORISATION_TAG_NAMES">TECHSHEET!$I$42:$I$43</definedName>
    <definedName name="XML_DICTIONARIES_TAG_NAMES">TECHSHEET!$E$62:$E$65</definedName>
    <definedName name="XML_MR_MO_OKTMO_LIST_TAG_NAMES">TECHSHEET!$I$6:$I$11</definedName>
    <definedName name="XML_OKTMO_HISTORY_LIST_TAG_NAMES">TECHSHEET!$I$47:$I$50</definedName>
    <definedName name="XML_ORG_LIST_TAG_NAMES">TECHSHEET!$I$19:$I$34</definedName>
    <definedName name="XML_PRICEZONE_HEAT_LIST_ORG_TAG_NAMES">TECHSHEET!$E$42:$E$58</definedName>
    <definedName name="XML_RPT_STATISTICS_TAG_NAMES">TECHSHEET!$E$69:$E$81</definedName>
    <definedName name="XML_RST_HEAT_LIST_ORG_TAG_NAMES">TECHSHEET!$E$2:$E$18</definedName>
    <definedName name="XML_UNREG_HEAT_LIST_ORG_TAG_NAMES">TECHSHEET!$E$22:$E$38</definedName>
    <definedName name="YEAR">Титульный!$H$9</definedName>
    <definedName name="YES_NO">TECHSHEET!$G$2:$G$3</definedName>
  </definedNames>
  <calcPr calcId="162913"/>
</workbook>
</file>

<file path=xl/calcChain.xml><?xml version="1.0" encoding="utf-8"?>
<calcChain xmlns="http://schemas.openxmlformats.org/spreadsheetml/2006/main">
  <c r="E38" i="936" l="1"/>
  <c r="E23" i="936"/>
  <c r="E32" i="936"/>
  <c r="H18" i="936"/>
  <c r="DX10" i="1109"/>
  <c r="DW10" i="1109"/>
  <c r="DV10" i="1109"/>
  <c r="DU10" i="1109"/>
  <c r="DT10" i="1109"/>
  <c r="DS10" i="1109"/>
  <c r="DR10" i="1109"/>
  <c r="DQ10" i="1109"/>
  <c r="DP10" i="1109"/>
  <c r="DO10" i="1109"/>
  <c r="DN10" i="1109"/>
  <c r="DM10" i="1109"/>
  <c r="O10" i="936"/>
  <c r="DM8" i="1109" s="1"/>
  <c r="DH89" i="1109"/>
  <c r="DG89" i="1109"/>
  <c r="DH51" i="1109"/>
  <c r="DG51" i="1109"/>
  <c r="P105" i="1076"/>
  <c r="O105" i="1076"/>
  <c r="N105" i="1076"/>
  <c r="L105" i="1076"/>
  <c r="K105" i="1076"/>
  <c r="J105" i="1076"/>
  <c r="P103" i="1076"/>
  <c r="O103" i="1076"/>
  <c r="N103" i="1076"/>
  <c r="L103" i="1076"/>
  <c r="K103" i="1076"/>
  <c r="J103" i="1076"/>
  <c r="P102" i="1076"/>
  <c r="O102" i="1076"/>
  <c r="N102" i="1076"/>
  <c r="L102" i="1076"/>
  <c r="K102" i="1076"/>
  <c r="J102" i="1076"/>
  <c r="P98" i="1076"/>
  <c r="O98" i="1076"/>
  <c r="N98" i="1076"/>
  <c r="L98" i="1076"/>
  <c r="K98" i="1076"/>
  <c r="J98" i="1076"/>
  <c r="P97" i="1076"/>
  <c r="O97" i="1076"/>
  <c r="N97" i="1076"/>
  <c r="L97" i="1076"/>
  <c r="K97" i="1076"/>
  <c r="J97" i="1076"/>
  <c r="P96" i="1076"/>
  <c r="O96" i="1076"/>
  <c r="N96" i="1076"/>
  <c r="L96" i="1076"/>
  <c r="K96" i="1076"/>
  <c r="J96" i="1076"/>
  <c r="P92" i="1076"/>
  <c r="O92" i="1076"/>
  <c r="N92" i="1076"/>
  <c r="L92" i="1076"/>
  <c r="K92" i="1076"/>
  <c r="J92" i="1076"/>
  <c r="M85" i="1076"/>
  <c r="I85" i="1076"/>
  <c r="M83" i="1076"/>
  <c r="I83" i="1076"/>
  <c r="M82" i="1076"/>
  <c r="I82" i="1076"/>
  <c r="M78" i="1076"/>
  <c r="I78" i="1076"/>
  <c r="M77" i="1076"/>
  <c r="I77" i="1076"/>
  <c r="M76" i="1076"/>
  <c r="I76" i="1076"/>
  <c r="P73" i="1076"/>
  <c r="P88" i="1076" s="1"/>
  <c r="O73" i="1076"/>
  <c r="O86" i="1076"/>
  <c r="N73" i="1076"/>
  <c r="N87" i="1076" s="1"/>
  <c r="L73" i="1076"/>
  <c r="L86" i="1076" s="1"/>
  <c r="K73" i="1076"/>
  <c r="K87" i="1076"/>
  <c r="J73" i="1076"/>
  <c r="J86" i="1076" s="1"/>
  <c r="M72" i="1076"/>
  <c r="I72" i="1076"/>
  <c r="M67" i="1076"/>
  <c r="I67" i="1076"/>
  <c r="M65" i="1076"/>
  <c r="I65" i="1076"/>
  <c r="M64" i="1076"/>
  <c r="I64" i="1076"/>
  <c r="M60" i="1076"/>
  <c r="I60" i="1076"/>
  <c r="M59" i="1076"/>
  <c r="I59" i="1076"/>
  <c r="M58" i="1076"/>
  <c r="I58" i="1076"/>
  <c r="P55" i="1076"/>
  <c r="P68" i="1076" s="1"/>
  <c r="O55" i="1076"/>
  <c r="O70" i="1076"/>
  <c r="O89" i="1076" s="1"/>
  <c r="N55" i="1076"/>
  <c r="N68" i="1076" s="1"/>
  <c r="L55" i="1076"/>
  <c r="L69" i="1076"/>
  <c r="K55" i="1076"/>
  <c r="K70" i="1076" s="1"/>
  <c r="K89" i="1076" s="1"/>
  <c r="J55" i="1076"/>
  <c r="J68" i="1076" s="1"/>
  <c r="M54" i="1076"/>
  <c r="I54" i="1076"/>
  <c r="M47" i="1076"/>
  <c r="I47" i="1076"/>
  <c r="M45" i="1076"/>
  <c r="I45" i="1076"/>
  <c r="M44" i="1076"/>
  <c r="I44" i="1076"/>
  <c r="M40" i="1076"/>
  <c r="I40" i="1076"/>
  <c r="M39" i="1076"/>
  <c r="I39" i="1076"/>
  <c r="M38" i="1076"/>
  <c r="I38" i="1076"/>
  <c r="P35" i="1076"/>
  <c r="P50" i="1076" s="1"/>
  <c r="P49" i="1076"/>
  <c r="O35" i="1076"/>
  <c r="N35" i="1076"/>
  <c r="L35" i="1076"/>
  <c r="L49" i="1076" s="1"/>
  <c r="K35" i="1076"/>
  <c r="K50" i="1076" s="1"/>
  <c r="J35" i="1076"/>
  <c r="M34" i="1076"/>
  <c r="I34" i="1076"/>
  <c r="M29" i="1076"/>
  <c r="M105" i="1076" s="1"/>
  <c r="I29" i="1076"/>
  <c r="M27" i="1076"/>
  <c r="M103" i="1076" s="1"/>
  <c r="I27" i="1076"/>
  <c r="I103" i="1076" s="1"/>
  <c r="M26" i="1076"/>
  <c r="M102" i="1076" s="1"/>
  <c r="I26" i="1076"/>
  <c r="M22" i="1076"/>
  <c r="I22" i="1076"/>
  <c r="M21" i="1076"/>
  <c r="M97" i="1076" s="1"/>
  <c r="I21" i="1076"/>
  <c r="M20" i="1076"/>
  <c r="M96" i="1076" s="1"/>
  <c r="I20" i="1076"/>
  <c r="P17" i="1076"/>
  <c r="P93" i="1076" s="1"/>
  <c r="O17" i="1076"/>
  <c r="N17" i="1076"/>
  <c r="M17" i="1076" s="1"/>
  <c r="L17" i="1076"/>
  <c r="L32" i="1076" s="1"/>
  <c r="K17" i="1076"/>
  <c r="J17" i="1076"/>
  <c r="J32" i="1076"/>
  <c r="M16" i="1076"/>
  <c r="M31" i="1076" s="1"/>
  <c r="I16" i="1076"/>
  <c r="P105" i="1109"/>
  <c r="O105" i="1109"/>
  <c r="N105" i="1109"/>
  <c r="L105" i="1109"/>
  <c r="K105" i="1109"/>
  <c r="J105" i="1109"/>
  <c r="P103" i="1109"/>
  <c r="O103" i="1109"/>
  <c r="N103" i="1109"/>
  <c r="L103" i="1109"/>
  <c r="K103" i="1109"/>
  <c r="J103" i="1109"/>
  <c r="P102" i="1109"/>
  <c r="O102" i="1109"/>
  <c r="N102" i="1109"/>
  <c r="L102" i="1109"/>
  <c r="K102" i="1109"/>
  <c r="J102" i="1109"/>
  <c r="P98" i="1109"/>
  <c r="O98" i="1109"/>
  <c r="N98" i="1109"/>
  <c r="L98" i="1109"/>
  <c r="K98" i="1109"/>
  <c r="J98" i="1109"/>
  <c r="P97" i="1109"/>
  <c r="O97" i="1109"/>
  <c r="N97" i="1109"/>
  <c r="L97" i="1109"/>
  <c r="K97" i="1109"/>
  <c r="J97" i="1109"/>
  <c r="P96" i="1109"/>
  <c r="O96" i="1109"/>
  <c r="N96" i="1109"/>
  <c r="L96" i="1109"/>
  <c r="K96" i="1109"/>
  <c r="J96" i="1109"/>
  <c r="P92" i="1109"/>
  <c r="O92" i="1109"/>
  <c r="N92" i="1109"/>
  <c r="L92" i="1109"/>
  <c r="K92" i="1109"/>
  <c r="J92" i="1109"/>
  <c r="P2" i="968"/>
  <c r="P6" i="968" s="1"/>
  <c r="M85" i="1109"/>
  <c r="I85" i="1109"/>
  <c r="M83" i="1109"/>
  <c r="I83" i="1109"/>
  <c r="M82" i="1109"/>
  <c r="I82" i="1109"/>
  <c r="M78" i="1109"/>
  <c r="I78" i="1109"/>
  <c r="M77" i="1109"/>
  <c r="I77" i="1109"/>
  <c r="M76" i="1109"/>
  <c r="I76" i="1109"/>
  <c r="P73" i="1109"/>
  <c r="P88" i="1109"/>
  <c r="O73" i="1109"/>
  <c r="O88" i="1109" s="1"/>
  <c r="O87" i="1109"/>
  <c r="N73" i="1109"/>
  <c r="N87" i="1109"/>
  <c r="L73" i="1109"/>
  <c r="L88" i="1109" s="1"/>
  <c r="L86" i="1109"/>
  <c r="K73" i="1109"/>
  <c r="J73" i="1109"/>
  <c r="M72" i="1109"/>
  <c r="I72" i="1109"/>
  <c r="M67" i="1109"/>
  <c r="I67" i="1109"/>
  <c r="M65" i="1109"/>
  <c r="I65" i="1109"/>
  <c r="M64" i="1109"/>
  <c r="I64" i="1109"/>
  <c r="M60" i="1109"/>
  <c r="I60" i="1109"/>
  <c r="M59" i="1109"/>
  <c r="I59" i="1109"/>
  <c r="M58" i="1109"/>
  <c r="I58" i="1109"/>
  <c r="P55" i="1109"/>
  <c r="P70" i="1109" s="1"/>
  <c r="P89" i="1109" s="1"/>
  <c r="P69" i="1109"/>
  <c r="O55" i="1109"/>
  <c r="O69" i="1109" s="1"/>
  <c r="O70" i="1109"/>
  <c r="O89" i="1109" s="1"/>
  <c r="N55" i="1109"/>
  <c r="N69" i="1109"/>
  <c r="L55" i="1109"/>
  <c r="L69" i="1109" s="1"/>
  <c r="K55" i="1109"/>
  <c r="K68" i="1109" s="1"/>
  <c r="K106" i="1109" s="1"/>
  <c r="J55" i="1109"/>
  <c r="M54" i="1109"/>
  <c r="I54" i="1109"/>
  <c r="M47" i="1109"/>
  <c r="I47" i="1109"/>
  <c r="M45" i="1109"/>
  <c r="I45" i="1109"/>
  <c r="M44" i="1109"/>
  <c r="I44" i="1109"/>
  <c r="M40" i="1109"/>
  <c r="I40" i="1109"/>
  <c r="I98" i="1109" s="1"/>
  <c r="M39" i="1109"/>
  <c r="I39" i="1109"/>
  <c r="M38" i="1109"/>
  <c r="I38" i="1109"/>
  <c r="I96" i="1109" s="1"/>
  <c r="P35" i="1109"/>
  <c r="O35" i="1109"/>
  <c r="O48" i="1109" s="1"/>
  <c r="N35" i="1109"/>
  <c r="M35" i="1109" s="1"/>
  <c r="L35" i="1109"/>
  <c r="L48" i="1109" s="1"/>
  <c r="K35" i="1109"/>
  <c r="J35" i="1109"/>
  <c r="J49" i="1109" s="1"/>
  <c r="M34" i="1109"/>
  <c r="I34" i="1109"/>
  <c r="M16" i="1109"/>
  <c r="M22" i="1109"/>
  <c r="M98" i="1109" s="1"/>
  <c r="M21" i="1109"/>
  <c r="M97" i="1109" s="1"/>
  <c r="M20" i="1109"/>
  <c r="M27" i="1109"/>
  <c r="M26" i="1109"/>
  <c r="M29" i="1109"/>
  <c r="M105" i="1109" s="1"/>
  <c r="I29" i="1109"/>
  <c r="I27" i="1109"/>
  <c r="I103" i="1109"/>
  <c r="I26" i="1109"/>
  <c r="I22" i="1109"/>
  <c r="I21" i="1109"/>
  <c r="I20" i="1109"/>
  <c r="I16" i="1109"/>
  <c r="I30" i="1109" s="1"/>
  <c r="O17" i="1109"/>
  <c r="O30" i="1109" s="1"/>
  <c r="P17" i="1109"/>
  <c r="P31" i="1109" s="1"/>
  <c r="K17" i="1109"/>
  <c r="I7" i="1109"/>
  <c r="N17" i="1109"/>
  <c r="N93" i="1109" s="1"/>
  <c r="L17" i="1109"/>
  <c r="L32" i="1109" s="1"/>
  <c r="L31" i="1109"/>
  <c r="J17" i="1109"/>
  <c r="J93" i="1109" s="1"/>
  <c r="J30" i="1109"/>
  <c r="J128" i="1109" s="1"/>
  <c r="I2" i="968"/>
  <c r="I142" i="1109"/>
  <c r="M139" i="1109"/>
  <c r="I139" i="1109"/>
  <c r="I135" i="1109"/>
  <c r="AD130" i="1109"/>
  <c r="AJ130" i="1109"/>
  <c r="AE130" i="1109"/>
  <c r="U130" i="1109"/>
  <c r="AC130" i="1109"/>
  <c r="AH130" i="1109"/>
  <c r="X130" i="1109"/>
  <c r="V130" i="1109"/>
  <c r="T130" i="1109"/>
  <c r="AN130" i="1109"/>
  <c r="AF130" i="1109"/>
  <c r="AL130" i="1109"/>
  <c r="AP130" i="1109"/>
  <c r="AA130" i="1109"/>
  <c r="W130" i="1109"/>
  <c r="AB130" i="1109"/>
  <c r="Z130" i="1109"/>
  <c r="AM130" i="1109"/>
  <c r="Y130" i="1109"/>
  <c r="AO130" i="1109"/>
  <c r="AK130" i="1109"/>
  <c r="AQ130" i="1109"/>
  <c r="AG130" i="1109"/>
  <c r="AI130" i="1109"/>
  <c r="J87" i="1109"/>
  <c r="P69" i="1076"/>
  <c r="K49" i="1109"/>
  <c r="O88" i="1076"/>
  <c r="O87" i="1076"/>
  <c r="K31" i="1109"/>
  <c r="K88" i="1076"/>
  <c r="M55" i="1109"/>
  <c r="J50" i="1076"/>
  <c r="J51" i="1076" s="1"/>
  <c r="K50" i="1109"/>
  <c r="J31" i="1109"/>
  <c r="J107" i="1109" s="1"/>
  <c r="P87" i="1109"/>
  <c r="J30" i="1076"/>
  <c r="N88" i="1109"/>
  <c r="N89" i="1109" s="1"/>
  <c r="N86" i="1109"/>
  <c r="P86" i="1109"/>
  <c r="N31" i="1076"/>
  <c r="K86" i="1076"/>
  <c r="K30" i="1109"/>
  <c r="L68" i="1076"/>
  <c r="L30" i="1109"/>
  <c r="J31" i="1076"/>
  <c r="O50" i="1076"/>
  <c r="N30" i="1076"/>
  <c r="J50" i="1109"/>
  <c r="J48" i="1109"/>
  <c r="K88" i="1109"/>
  <c r="P48" i="1076"/>
  <c r="O68" i="1109"/>
  <c r="K86" i="1109"/>
  <c r="K87" i="1109"/>
  <c r="L70" i="1076"/>
  <c r="J69" i="1109"/>
  <c r="L49" i="1109"/>
  <c r="O69" i="1076"/>
  <c r="O68" i="1076"/>
  <c r="O128" i="1076" s="1"/>
  <c r="J86" i="1109"/>
  <c r="J88" i="1109"/>
  <c r="J89" i="1109" s="1"/>
  <c r="N88" i="1076"/>
  <c r="L30" i="1076"/>
  <c r="N50" i="1076"/>
  <c r="O50" i="1109"/>
  <c r="L68" i="1109"/>
  <c r="O32" i="1076"/>
  <c r="O51" i="1076" s="1"/>
  <c r="O30" i="1076"/>
  <c r="N49" i="1076"/>
  <c r="K48" i="1076"/>
  <c r="N86" i="1076"/>
  <c r="I17" i="1109"/>
  <c r="I32" i="1109" s="1"/>
  <c r="K69" i="1076"/>
  <c r="K68" i="1076"/>
  <c r="K48" i="1109"/>
  <c r="N49" i="1109"/>
  <c r="N50" i="1109"/>
  <c r="N68" i="1109"/>
  <c r="N70" i="1109"/>
  <c r="P68" i="1109"/>
  <c r="O86" i="1109"/>
  <c r="M73" i="1109"/>
  <c r="L31" i="1076"/>
  <c r="M98" i="1076"/>
  <c r="J49" i="1076"/>
  <c r="J48" i="1076"/>
  <c r="N48" i="1076"/>
  <c r="J68" i="1109"/>
  <c r="J70" i="1109"/>
  <c r="K49" i="1076"/>
  <c r="O49" i="1076"/>
  <c r="O48" i="1076"/>
  <c r="P50" i="1109"/>
  <c r="P48" i="1109"/>
  <c r="P49" i="1109"/>
  <c r="N32" i="1109"/>
  <c r="N108" i="1109" s="1"/>
  <c r="P93" i="1109"/>
  <c r="M102" i="1109"/>
  <c r="O31" i="1076"/>
  <c r="O107" i="1076" s="1"/>
  <c r="O93" i="1076"/>
  <c r="J106" i="1109"/>
  <c r="M88" i="1109"/>
  <c r="K32" i="1109"/>
  <c r="K51" i="1109" s="1"/>
  <c r="B3" i="1091"/>
  <c r="B2" i="1091"/>
  <c r="L128" i="1109" l="1"/>
  <c r="L106" i="1109"/>
  <c r="L89" i="1076"/>
  <c r="N30" i="1109"/>
  <c r="N106" i="1109" s="1"/>
  <c r="M86" i="1109"/>
  <c r="J51" i="1109"/>
  <c r="M32" i="1076"/>
  <c r="N70" i="1076"/>
  <c r="N89" i="1076" s="1"/>
  <c r="P32" i="1076"/>
  <c r="P51" i="1076" s="1"/>
  <c r="P130" i="1076" s="1"/>
  <c r="O32" i="1109"/>
  <c r="O51" i="1109" s="1"/>
  <c r="O130" i="1109" s="1"/>
  <c r="M70" i="1109"/>
  <c r="I96" i="1076"/>
  <c r="I73" i="1076"/>
  <c r="I86" i="1076" s="1"/>
  <c r="I35" i="1109"/>
  <c r="I92" i="1109"/>
  <c r="P10" i="968"/>
  <c r="L93" i="1109"/>
  <c r="M73" i="1076"/>
  <c r="M87" i="1076" s="1"/>
  <c r="N31" i="1109"/>
  <c r="N129" i="1109" s="1"/>
  <c r="L70" i="1109"/>
  <c r="L89" i="1109" s="1"/>
  <c r="M35" i="1076"/>
  <c r="M50" i="1076" s="1"/>
  <c r="M51" i="1076" s="1"/>
  <c r="J88" i="1076"/>
  <c r="J129" i="1109"/>
  <c r="N48" i="1109"/>
  <c r="P31" i="1076"/>
  <c r="P129" i="1076" s="1"/>
  <c r="M30" i="1076"/>
  <c r="J32" i="1109"/>
  <c r="P87" i="1076"/>
  <c r="J128" i="1076"/>
  <c r="J87" i="1076"/>
  <c r="L48" i="1076"/>
  <c r="L106" i="1076" s="1"/>
  <c r="L129" i="1109"/>
  <c r="K93" i="1109"/>
  <c r="M103" i="1109"/>
  <c r="I97" i="1109"/>
  <c r="I49" i="1109"/>
  <c r="I105" i="1109"/>
  <c r="I55" i="1109"/>
  <c r="I73" i="1109"/>
  <c r="O106" i="1076"/>
  <c r="L128" i="1076"/>
  <c r="P108" i="1076"/>
  <c r="K128" i="1109"/>
  <c r="L50" i="1109"/>
  <c r="L51" i="1109" s="1"/>
  <c r="L130" i="1109" s="1"/>
  <c r="P70" i="1076"/>
  <c r="P89" i="1076" s="1"/>
  <c r="N51" i="1109"/>
  <c r="N130" i="1109" s="1"/>
  <c r="N106" i="1076"/>
  <c r="L87" i="1109"/>
  <c r="I55" i="1076"/>
  <c r="O108" i="1076"/>
  <c r="N32" i="1076"/>
  <c r="N51" i="1076" s="1"/>
  <c r="N130" i="1076" s="1"/>
  <c r="P86" i="1076"/>
  <c r="P30" i="1076"/>
  <c r="P128" i="1076" s="1"/>
  <c r="O31" i="1109"/>
  <c r="L87" i="1076"/>
  <c r="L107" i="1076" s="1"/>
  <c r="L108" i="1109"/>
  <c r="I31" i="1109"/>
  <c r="M96" i="1109"/>
  <c r="K69" i="1109"/>
  <c r="K107" i="1109" s="1"/>
  <c r="K93" i="1076"/>
  <c r="I97" i="1076"/>
  <c r="I102" i="1076"/>
  <c r="I105" i="1076"/>
  <c r="L88" i="1076"/>
  <c r="J108" i="1109"/>
  <c r="J130" i="1109"/>
  <c r="N107" i="1109"/>
  <c r="DM11" i="1109"/>
  <c r="DO8" i="1109"/>
  <c r="DO11" i="1109" s="1"/>
  <c r="DP8" i="1109"/>
  <c r="DP11" i="1109" s="1"/>
  <c r="DJ89" i="1109"/>
  <c r="DR8" i="1109"/>
  <c r="DR11" i="1109" s="1"/>
  <c r="DU8" i="1109"/>
  <c r="DN8" i="1109"/>
  <c r="DQ8" i="1109"/>
  <c r="DQ11" i="1109" s="1"/>
  <c r="DJ51" i="1109"/>
  <c r="DI89" i="1109"/>
  <c r="DX8" i="1109"/>
  <c r="DX11" i="1109" s="1"/>
  <c r="DV8" i="1109"/>
  <c r="DV11" i="1109" s="1"/>
  <c r="DI51" i="1109"/>
  <c r="DS8" i="1109"/>
  <c r="DS11" i="1109" s="1"/>
  <c r="DT8" i="1109"/>
  <c r="DT11" i="1109" s="1"/>
  <c r="DW8" i="1109"/>
  <c r="DW11" i="1109" s="1"/>
  <c r="P14" i="968"/>
  <c r="DN11" i="1109"/>
  <c r="DU11" i="1109"/>
  <c r="P9" i="968"/>
  <c r="P13" i="968"/>
  <c r="P5" i="968"/>
  <c r="P129" i="1109"/>
  <c r="P107" i="1109"/>
  <c r="I88" i="1109"/>
  <c r="I86" i="1109"/>
  <c r="I87" i="1109"/>
  <c r="O130" i="1076"/>
  <c r="O106" i="1109"/>
  <c r="O128" i="1109"/>
  <c r="I68" i="1109"/>
  <c r="I70" i="1109"/>
  <c r="I93" i="1109"/>
  <c r="I69" i="1109"/>
  <c r="L129" i="1076"/>
  <c r="M48" i="1109"/>
  <c r="M49" i="1109"/>
  <c r="M50" i="1109"/>
  <c r="M89" i="1109"/>
  <c r="N108" i="1076"/>
  <c r="J106" i="1076"/>
  <c r="M87" i="1109"/>
  <c r="O129" i="1076"/>
  <c r="N128" i="1109"/>
  <c r="M69" i="1109"/>
  <c r="M17" i="1109"/>
  <c r="I98" i="1076"/>
  <c r="I92" i="1076"/>
  <c r="O49" i="1109"/>
  <c r="L93" i="1076"/>
  <c r="J69" i="1076"/>
  <c r="J107" i="1076" s="1"/>
  <c r="K70" i="1109"/>
  <c r="I69" i="1076"/>
  <c r="N128" i="1076"/>
  <c r="M88" i="1076"/>
  <c r="L107" i="1109"/>
  <c r="K32" i="1076"/>
  <c r="J93" i="1076"/>
  <c r="I35" i="1076"/>
  <c r="O93" i="1109"/>
  <c r="P32" i="1109"/>
  <c r="N69" i="1076"/>
  <c r="M55" i="1076"/>
  <c r="M68" i="1109"/>
  <c r="K129" i="1109"/>
  <c r="J70" i="1076"/>
  <c r="I102" i="1109"/>
  <c r="M86" i="1076"/>
  <c r="K30" i="1076"/>
  <c r="I17" i="1076"/>
  <c r="I93" i="1076" s="1"/>
  <c r="N93" i="1076"/>
  <c r="M92" i="1076"/>
  <c r="K31" i="1076"/>
  <c r="M92" i="1109"/>
  <c r="L50" i="1076"/>
  <c r="L108" i="1076" s="1"/>
  <c r="P30" i="1109"/>
  <c r="M48" i="1076" l="1"/>
  <c r="I30" i="1076"/>
  <c r="I68" i="1076"/>
  <c r="I70" i="1076"/>
  <c r="I89" i="1076" s="1"/>
  <c r="M49" i="1076"/>
  <c r="I87" i="1076"/>
  <c r="I88" i="1076"/>
  <c r="I128" i="1109"/>
  <c r="P107" i="1076"/>
  <c r="O108" i="1109"/>
  <c r="I129" i="1109"/>
  <c r="I32" i="1076"/>
  <c r="I50" i="1109"/>
  <c r="I51" i="1109" s="1"/>
  <c r="I48" i="1109"/>
  <c r="P106" i="1076"/>
  <c r="K129" i="1076"/>
  <c r="K107" i="1076"/>
  <c r="P128" i="1109"/>
  <c r="P106" i="1109"/>
  <c r="M70" i="1076"/>
  <c r="M93" i="1076"/>
  <c r="M68" i="1076"/>
  <c r="M106" i="1076" s="1"/>
  <c r="M69" i="1076"/>
  <c r="L51" i="1076"/>
  <c r="L130" i="1076" s="1"/>
  <c r="M32" i="1109"/>
  <c r="M93" i="1109"/>
  <c r="M30" i="1109"/>
  <c r="M31" i="1109"/>
  <c r="K106" i="1076"/>
  <c r="K128" i="1076"/>
  <c r="P108" i="1109"/>
  <c r="P51" i="1109"/>
  <c r="P130" i="1109" s="1"/>
  <c r="I107" i="1109"/>
  <c r="J129" i="1076"/>
  <c r="J89" i="1076"/>
  <c r="J130" i="1076" s="1"/>
  <c r="J108" i="1076"/>
  <c r="N129" i="1076"/>
  <c r="N107" i="1076"/>
  <c r="I48" i="1076"/>
  <c r="I106" i="1076" s="1"/>
  <c r="I50" i="1076"/>
  <c r="I49" i="1076"/>
  <c r="O129" i="1109"/>
  <c r="O107" i="1109"/>
  <c r="I89" i="1109"/>
  <c r="I130" i="1109" s="1"/>
  <c r="K108" i="1076"/>
  <c r="K51" i="1076"/>
  <c r="K130" i="1076" s="1"/>
  <c r="I128" i="1076"/>
  <c r="I51" i="1076"/>
  <c r="K108" i="1109"/>
  <c r="K89" i="1109"/>
  <c r="K130" i="1109" s="1"/>
  <c r="I31" i="1076"/>
  <c r="I106" i="1109"/>
  <c r="I108" i="1076" l="1"/>
  <c r="I130" i="1076"/>
  <c r="I108" i="1109"/>
  <c r="M108" i="1109"/>
  <c r="M51" i="1109"/>
  <c r="M130" i="1109" s="1"/>
  <c r="I107" i="1076"/>
  <c r="I129" i="1076"/>
  <c r="M129" i="1109"/>
  <c r="M107" i="1109"/>
  <c r="M89" i="1076"/>
  <c r="M130" i="1076" s="1"/>
  <c r="M108" i="1076"/>
  <c r="M106" i="1109"/>
  <c r="M128" i="1109"/>
  <c r="M129" i="1076"/>
  <c r="M107" i="1076"/>
  <c r="M128" i="1076"/>
</calcChain>
</file>

<file path=xl/comments1.xml><?xml version="1.0" encoding="utf-8"?>
<comments xmlns="http://schemas.openxmlformats.org/spreadsheetml/2006/main">
  <authors>
    <author>vmalkov</author>
  </authors>
  <commentList>
    <comment ref="E12" authorId="0" shapeId="0">
      <text>
        <r>
          <rPr>
            <sz val="9"/>
            <color indexed="81"/>
            <rFont val="Tahoma"/>
            <family val="2"/>
            <charset val="204"/>
          </rPr>
          <t xml:space="preserve">• </t>
        </r>
        <r>
          <rPr>
            <b/>
            <sz val="9"/>
            <color indexed="81"/>
            <rFont val="Tahoma"/>
            <family val="2"/>
            <charset val="204"/>
          </rPr>
          <t>отопительный</t>
        </r>
        <r>
          <rPr>
            <sz val="9"/>
            <color indexed="81"/>
            <rFont val="Tahoma"/>
            <family val="2"/>
            <charset val="204"/>
          </rPr>
          <t xml:space="preserve">
• </t>
        </r>
        <r>
          <rPr>
            <b/>
            <sz val="9"/>
            <color indexed="81"/>
            <rFont val="Tahoma"/>
            <family val="2"/>
            <charset val="204"/>
          </rPr>
          <t>неотопительный</t>
        </r>
        <r>
          <rPr>
            <sz val="9"/>
            <color indexed="81"/>
            <rFont val="Tahoma"/>
            <family val="2"/>
            <charset val="204"/>
          </rPr>
          <t xml:space="preserve"> - отпуск ТЭ отсутствует полностью
• </t>
        </r>
        <r>
          <rPr>
            <b/>
            <sz val="9"/>
            <color indexed="81"/>
            <rFont val="Tahoma"/>
            <family val="2"/>
            <charset val="204"/>
          </rPr>
          <t>неотопительный (только ГВС)</t>
        </r>
        <r>
          <rPr>
            <sz val="9"/>
            <color indexed="81"/>
            <rFont val="Tahoma"/>
            <family val="2"/>
            <charset val="204"/>
          </rPr>
          <t xml:space="preserve"> - отпуск ТЭ только на нужды ГВС
• </t>
        </r>
        <r>
          <rPr>
            <b/>
            <sz val="9"/>
            <color indexed="81"/>
            <rFont val="Tahoma"/>
            <family val="2"/>
            <charset val="204"/>
          </rPr>
          <t>неотопительный (только СН)</t>
        </r>
        <r>
          <rPr>
            <sz val="9"/>
            <color indexed="81"/>
            <rFont val="Tahoma"/>
            <family val="2"/>
            <charset val="204"/>
          </rPr>
          <t xml:space="preserve"> - отпуск ТЭ только на собственные нужды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04"/>
          </rPr>
          <t>Выбор организации - двойным щелчком мыши</t>
        </r>
      </text>
    </comment>
    <comment ref="E27" authorId="0" shapeId="0">
      <text>
        <r>
          <rPr>
            <sz val="9"/>
            <color indexed="81"/>
            <rFont val="Tahoma"/>
            <family val="2"/>
            <charset val="204"/>
          </rPr>
          <t>Общероссийский Классификатор Предприятий и Организаций</t>
        </r>
      </text>
    </comment>
    <comment ref="E29" authorId="0" shapeId="0">
      <text>
        <r>
          <rPr>
            <sz val="9"/>
            <color indexed="81"/>
            <rFont val="Tahoma"/>
            <family val="2"/>
            <charset val="204"/>
          </rPr>
          <t>Единая Теплоснабжающая Организация</t>
        </r>
      </text>
    </comment>
    <comment ref="E34" authorId="0" shapeId="0">
      <text>
        <r>
          <rPr>
            <sz val="9"/>
            <color indexed="81"/>
            <rFont val="Tahoma"/>
            <family val="2"/>
            <charset val="204"/>
          </rPr>
          <t>ОСН — общая система налогообложения
УСН — упрощенная система налогообложения
ПСН — патентная система налогообложения
ЕНВД — вмененная система налогообложения или единый налог на вмененный доход
ЕСХН — единый сельскохозяйственный налог</t>
        </r>
      </text>
    </comment>
  </commentList>
</comments>
</file>

<file path=xl/comments2.xml><?xml version="1.0" encoding="utf-8"?>
<comments xmlns="http://schemas.openxmlformats.org/spreadsheetml/2006/main">
  <authors>
    <author>Мальков</author>
  </authors>
  <commentList>
    <comment ref="H11" authorId="0" shapeId="0">
      <text>
        <r>
          <rPr>
            <sz val="9"/>
            <color indexed="81"/>
            <rFont val="Tahoma"/>
            <family val="2"/>
            <charset val="204"/>
          </rPr>
          <t>Вы можете отфильтровать сообщения по приоритету</t>
        </r>
      </text>
    </comment>
  </commentList>
</comments>
</file>

<file path=xl/sharedStrings.xml><?xml version="1.0" encoding="utf-8"?>
<sst xmlns="http://schemas.openxmlformats.org/spreadsheetml/2006/main" count="9095" uniqueCount="2399">
  <si>
    <t>г. Севастополь</t>
  </si>
  <si>
    <t>Республика Крым</t>
  </si>
  <si>
    <t>Севастополь</t>
  </si>
  <si>
    <t>Крым</t>
  </si>
  <si>
    <t>RU92</t>
  </si>
  <si>
    <t>RU82</t>
  </si>
  <si>
    <t>Тип муниципального образования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</si>
  <si>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</si>
  <si>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</si>
  <si>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</si>
  <si>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</si>
  <si>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</si>
  <si>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</si>
  <si>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</si>
  <si>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</si>
  <si>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</si>
  <si>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</si>
  <si>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</si>
  <si>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MONTH_LIST</t>
  </si>
  <si>
    <t>RST_ORG_ID</t>
  </si>
  <si>
    <t>L4</t>
  </si>
  <si>
    <t>Ниже вы можете оставить свои комментарии</t>
  </si>
  <si>
    <t>a</t>
  </si>
  <si>
    <t>(дата составления документа)</t>
  </si>
  <si>
    <t>(номер контактного телефона)</t>
  </si>
  <si>
    <t>«____» _________20__ год</t>
  </si>
  <si>
    <t>(подпись)</t>
  </si>
  <si>
    <t>(Ф.И.О.)</t>
  </si>
  <si>
    <t>(должность)</t>
  </si>
  <si>
    <t>Должностное лицо,</t>
  </si>
  <si>
    <t>Руководитель организации</t>
  </si>
  <si>
    <t>Полезный отпуск - всего</t>
  </si>
  <si>
    <t xml:space="preserve">- на нужды горячего водоснабжения </t>
  </si>
  <si>
    <t>- на нужды отопления</t>
  </si>
  <si>
    <t>Население и исполнители коммунальных услуг, всего:</t>
  </si>
  <si>
    <t>в том числе</t>
  </si>
  <si>
    <t>всего</t>
  </si>
  <si>
    <t>L4.2</t>
  </si>
  <si>
    <t>L4.1</t>
  </si>
  <si>
    <t>L3.2</t>
  </si>
  <si>
    <t>L3.1</t>
  </si>
  <si>
    <t>L2.2</t>
  </si>
  <si>
    <t>L2.1</t>
  </si>
  <si>
    <t>L1.2</t>
  </si>
  <si>
    <t>L1.1</t>
  </si>
  <si>
    <t>Должностное лицо, ответственное за составление формы</t>
  </si>
  <si>
    <t>Главный бухгалтер</t>
  </si>
  <si>
    <t>Руководитель</t>
  </si>
  <si>
    <t>Код по ОКПО</t>
  </si>
  <si>
    <t>Субъект РФ</t>
  </si>
  <si>
    <t>Сведения о полезном отпуске (продаже) тепловой энергии отдельным категориям потребителей</t>
  </si>
  <si>
    <t>DATA_SOURCE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</si>
  <si>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</si>
  <si>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</si>
  <si>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</si>
  <si>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</si>
  <si>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RU22</t>
  </si>
  <si>
    <t>RU28</t>
  </si>
  <si>
    <t>RU29</t>
  </si>
  <si>
    <t>RU30</t>
  </si>
  <si>
    <t>RU31</t>
  </si>
  <si>
    <t>RU32</t>
  </si>
  <si>
    <t>RU33</t>
  </si>
  <si>
    <t>RU34</t>
  </si>
  <si>
    <t>RU35</t>
  </si>
  <si>
    <t>RU36</t>
  </si>
  <si>
    <t>RU77</t>
  </si>
  <si>
    <t>Москва</t>
  </si>
  <si>
    <t>RU00</t>
  </si>
  <si>
    <t>RU78</t>
  </si>
  <si>
    <t>Cанкт-Петербург</t>
  </si>
  <si>
    <t>RU79</t>
  </si>
  <si>
    <t>RU75</t>
  </si>
  <si>
    <t>RU37</t>
  </si>
  <si>
    <t>RU38</t>
  </si>
  <si>
    <t>RU07</t>
  </si>
  <si>
    <t>Республика Кабардино-Балкария</t>
  </si>
  <si>
    <t>RU39</t>
  </si>
  <si>
    <t>RU40</t>
  </si>
  <si>
    <t>RU41</t>
  </si>
  <si>
    <t>RU09</t>
  </si>
  <si>
    <t>Республика Карачаево-Черкессия</t>
  </si>
  <si>
    <t>RU42</t>
  </si>
  <si>
    <t>RU43</t>
  </si>
  <si>
    <t>RU44</t>
  </si>
  <si>
    <t>RU23</t>
  </si>
  <si>
    <t>RU24</t>
  </si>
  <si>
    <t>RU45</t>
  </si>
  <si>
    <t>RU46</t>
  </si>
  <si>
    <t>RU47</t>
  </si>
  <si>
    <t>RU48</t>
  </si>
  <si>
    <t>RU49</t>
  </si>
  <si>
    <t>RU50</t>
  </si>
  <si>
    <t>RU51</t>
  </si>
  <si>
    <t>RU83</t>
  </si>
  <si>
    <t>RU52</t>
  </si>
  <si>
    <t>RU53</t>
  </si>
  <si>
    <t>RU54</t>
  </si>
  <si>
    <t>RU55</t>
  </si>
  <si>
    <t>RU56</t>
  </si>
  <si>
    <t>RU57</t>
  </si>
  <si>
    <t>RU58</t>
  </si>
  <si>
    <t>RU59</t>
  </si>
  <si>
    <t>RU25</t>
  </si>
  <si>
    <t>RU60</t>
  </si>
  <si>
    <t>RU01</t>
  </si>
  <si>
    <t>RU04</t>
  </si>
  <si>
    <t>RU02</t>
  </si>
  <si>
    <t>RU03</t>
  </si>
  <si>
    <t>RU05</t>
  </si>
  <si>
    <t>RU06</t>
  </si>
  <si>
    <t>RU08</t>
  </si>
  <si>
    <t>RU10</t>
  </si>
  <si>
    <t>RU11</t>
  </si>
  <si>
    <t>RU12</t>
  </si>
  <si>
    <t>RU13</t>
  </si>
  <si>
    <t>RU14</t>
  </si>
  <si>
    <t>RU15</t>
  </si>
  <si>
    <t>Республика Северная Осетия (Алания)</t>
  </si>
  <si>
    <t>RU16</t>
  </si>
  <si>
    <t>RU17</t>
  </si>
  <si>
    <t>Республика Тыва (Тува)</t>
  </si>
  <si>
    <t>RU19</t>
  </si>
  <si>
    <t>RU61</t>
  </si>
  <si>
    <t>RU62</t>
  </si>
  <si>
    <t>RU63</t>
  </si>
  <si>
    <t>RU64</t>
  </si>
  <si>
    <t>RU65</t>
  </si>
  <si>
    <t>RU66</t>
  </si>
  <si>
    <t>RU67</t>
  </si>
  <si>
    <t>RU26</t>
  </si>
  <si>
    <t>RU68</t>
  </si>
  <si>
    <t>RU69</t>
  </si>
  <si>
    <t>RU70</t>
  </si>
  <si>
    <t>RU71</t>
  </si>
  <si>
    <t>RU72</t>
  </si>
  <si>
    <t>RU18</t>
  </si>
  <si>
    <t>Республика Удмуртия</t>
  </si>
  <si>
    <t>RU73</t>
  </si>
  <si>
    <t>RU27</t>
  </si>
  <si>
    <t>RU86</t>
  </si>
  <si>
    <t>RU74</t>
  </si>
  <si>
    <t>RU20</t>
  </si>
  <si>
    <t>Республика Чечня</t>
  </si>
  <si>
    <t>RU21</t>
  </si>
  <si>
    <t>Республика Чувашия</t>
  </si>
  <si>
    <t>RU87</t>
  </si>
  <si>
    <t>RU89</t>
  </si>
  <si>
    <t>RU76</t>
  </si>
  <si>
    <t>Ямало-Ненецкий автономный округ</t>
  </si>
  <si>
    <t>Ярославская область</t>
  </si>
  <si>
    <t>Наименование обособленного подразделения</t>
  </si>
  <si>
    <t>INN</t>
  </si>
  <si>
    <t>KPP</t>
  </si>
  <si>
    <t>ORG</t>
  </si>
  <si>
    <t>FIL</t>
  </si>
  <si>
    <t>VDET</t>
  </si>
  <si>
    <t>L1</t>
  </si>
  <si>
    <t>L2</t>
  </si>
  <si>
    <t>L3</t>
  </si>
  <si>
    <t>SAX_PARSER_FEATURE</t>
  </si>
  <si>
    <t xml:space="preserve"> - ссылки и автозаполняемые поля</t>
  </si>
  <si>
    <t xml:space="preserve"> - с формулами и константами</t>
  </si>
  <si>
    <t>YES</t>
  </si>
  <si>
    <t>Январь</t>
  </si>
  <si>
    <t>A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</si>
  <si>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</si>
  <si>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</si>
  <si>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</si>
  <si>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</si>
  <si>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</si>
  <si>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</si>
  <si>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TYPE</t>
  </si>
  <si>
    <t>Сопровождение:</t>
  </si>
  <si>
    <t>Обратиться за помощью</t>
  </si>
  <si>
    <t>Отчётные формы:</t>
  </si>
  <si>
    <t>Перейти</t>
  </si>
  <si>
    <t>Хранилище документов:</t>
  </si>
  <si>
    <t>Руководство по загрузке документов</t>
  </si>
  <si>
    <t>Консультации:</t>
  </si>
  <si>
    <t>Год</t>
  </si>
  <si>
    <t>Месяц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</si>
  <si>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</si>
  <si>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</si>
  <si>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</si>
  <si>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</si>
  <si>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</si>
  <si>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</si>
  <si>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</si>
  <si>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</si>
  <si>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</si>
  <si>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</si>
  <si>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</si>
  <si>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</si>
  <si>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</si>
  <si>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</si>
  <si>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</si>
  <si>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</si>
  <si>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</si>
  <si>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</si>
  <si>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</si>
  <si>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</si>
  <si>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</si>
  <si>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</si>
  <si>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</si>
  <si>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</si>
  <si>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</si>
  <si>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</si>
  <si>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</si>
  <si>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</si>
  <si>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</si>
  <si>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</si>
  <si>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</si>
  <si>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</si>
  <si>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</si>
  <si>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</si>
  <si>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</si>
  <si>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</si>
  <si>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</si>
  <si>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</si>
  <si>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</si>
  <si>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</si>
  <si>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</si>
  <si>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</si>
  <si>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</si>
  <si>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</si>
  <si>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</si>
  <si>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</si>
  <si>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</si>
  <si>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XML_MR_MO_OKTMO_LIST_TAG_NAMES</t>
  </si>
  <si>
    <t>г. Байконур</t>
  </si>
  <si>
    <t>г. Санкт-Петербург</t>
  </si>
  <si>
    <t>YES_NO</t>
  </si>
  <si>
    <t>ОКТМО</t>
  </si>
  <si>
    <t>Обязательность выполнения</t>
  </si>
  <si>
    <t>Дата/Время</t>
  </si>
  <si>
    <t>Сообщение</t>
  </si>
  <si>
    <t>Статус</t>
  </si>
  <si>
    <t>Должность</t>
  </si>
  <si>
    <t>Ссылка 1</t>
  </si>
  <si>
    <t>Ссылка 2</t>
  </si>
  <si>
    <t>Результаты проверки</t>
  </si>
  <si>
    <t>Описание причины</t>
  </si>
  <si>
    <t>Дистрибутивы:</t>
  </si>
  <si>
    <t>e-mail</t>
  </si>
  <si>
    <t>3/17/2012  12:12:41 AM</t>
  </si>
  <si>
    <t xml:space="preserve"> - предназначенные для заполнения</t>
  </si>
  <si>
    <t>Муниципальный район</t>
  </si>
  <si>
    <t>Муниципальное образование</t>
  </si>
  <si>
    <t>Красноярский край</t>
  </si>
  <si>
    <t>ИНН</t>
  </si>
  <si>
    <t>КПП</t>
  </si>
  <si>
    <t>нет</t>
  </si>
  <si>
    <t>да</t>
  </si>
  <si>
    <t>ФИО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</si>
  <si>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</si>
  <si>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</si>
  <si>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</si>
  <si>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</si>
  <si>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</si>
  <si>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</si>
  <si>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</si>
  <si>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</si>
  <si>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</si>
  <si>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</si>
  <si>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</si>
  <si>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</si>
  <si>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</si>
  <si>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</si>
  <si>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</si>
  <si>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</si>
  <si>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</si>
  <si>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</si>
  <si>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</si>
  <si>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</si>
  <si>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</si>
  <si>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</si>
  <si>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</si>
  <si>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</si>
  <si>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</si>
  <si>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</si>
  <si>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</si>
  <si>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</si>
  <si>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</si>
  <si>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</si>
  <si>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</si>
  <si>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</si>
  <si>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</si>
  <si>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</si>
  <si>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</si>
  <si>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</si>
  <si>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 xml:space="preserve"> (требуется обновление)</t>
  </si>
  <si>
    <t xml:space="preserve"> - обязательные для заполнения</t>
  </si>
  <si>
    <t>Контактный телефон</t>
  </si>
  <si>
    <t>Адреса организации</t>
  </si>
  <si>
    <t>Юридический</t>
  </si>
  <si>
    <t>Почтовый</t>
  </si>
  <si>
    <t>Отчётный период</t>
  </si>
  <si>
    <t>Наличие статуса ЕТО</t>
  </si>
  <si>
    <t>MR</t>
  </si>
  <si>
    <t>MO</t>
  </si>
  <si>
    <t>OKTMO</t>
  </si>
  <si>
    <t>по приборам учёта</t>
  </si>
  <si>
    <t>Контактные данные</t>
  </si>
  <si>
    <t>Сохранять отчёт в формате XLSB</t>
  </si>
  <si>
    <t>Если срок представления отчёта за период истёк, необходимо указать URL-ссылку на пояснительную записку (документ)</t>
  </si>
  <si>
    <t>NMBR</t>
  </si>
  <si>
    <t>Указание ссылки на документ:
• Вызов меню для ввода ссылки осуществляется правой кнопкой мыши
• В поле необходимо указать URL-ссылку на пояснительную записку (документ) в случае, если срок представления отчёта за период истёк</t>
  </si>
  <si>
    <t>Форма 46 - Сведения о полезном отпуске (продаже) тепловой энергии отдельным категориям потребителей</t>
  </si>
  <si>
    <t>Образец пояснительной записки (документа) можно скачать по ссылке</t>
  </si>
  <si>
    <t>Загрузить</t>
  </si>
  <si>
    <t>• При сохранении файла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отчёт будет принят системой</t>
  </si>
  <si>
    <t>Использовать прокси-сервер для запроса обновлений</t>
  </si>
  <si>
    <t>Адрес прокси-сервера</t>
  </si>
  <si>
    <t>Порт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</si>
  <si>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</si>
  <si>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Адрес сервера ЕИАС для запроса данных:</t>
  </si>
  <si>
    <t>DNS</t>
  </si>
  <si>
    <t>Нет доступных обновлений, версия отчёта актуальна</t>
  </si>
  <si>
    <t>JUSTIFICATION_SAMPLE_URL</t>
  </si>
  <si>
    <t>Перейти к разделу</t>
  </si>
  <si>
    <t>Прочие, промышленные и приравненные к ним потребители</t>
  </si>
  <si>
    <t>Бюджетные организации</t>
  </si>
  <si>
    <t>Другие теплосетевые и теплоснабжающие организации</t>
  </si>
  <si>
    <t>Собственное производство энергоснабжающей организации</t>
  </si>
  <si>
    <t>Полезный отпуск</t>
  </si>
  <si>
    <t>Полезный отпуск конечным потребителям</t>
  </si>
  <si>
    <t>Полезный отпуск с учётом перепродажи</t>
  </si>
  <si>
    <t>Наименование
(ТЭ - тепловая энергия)</t>
  </si>
  <si>
    <t>На компенсацию потерь ТЭ при её передаче организациями, оказывающими услуги по передаче ТЭ</t>
  </si>
  <si>
    <t>Отпуск ТЭ потребителям с коллекторов электростанций (котельных)</t>
  </si>
  <si>
    <t>Отпуск произведенной (приобретённой) ТЭ потребителям через тепловую сеть</t>
  </si>
  <si>
    <t>расчётным методом</t>
  </si>
  <si>
    <r>
      <t xml:space="preserve">Объём отпуска ТЭ, </t>
    </r>
    <r>
      <rPr>
        <b/>
        <sz val="9"/>
        <rFont val="Tahoma"/>
        <family val="2"/>
        <charset val="204"/>
      </rPr>
      <t>Гкал</t>
    </r>
  </si>
  <si>
    <t xml:space="preserve">перерасчёт
</t>
  </si>
  <si>
    <t>Данные предыдущих отчётных периодов</t>
  </si>
  <si>
    <r>
      <t>Стоимость (</t>
    </r>
    <r>
      <rPr>
        <b/>
        <sz val="9"/>
        <rFont val="Tahoma"/>
        <family val="2"/>
        <charset val="204"/>
      </rPr>
      <t>без НДС</t>
    </r>
    <r>
      <rPr>
        <sz val="9"/>
        <rFont val="Tahoma"/>
        <family val="2"/>
        <charset val="204"/>
      </rPr>
      <t xml:space="preserve">) отпущенной ТЭ, </t>
    </r>
    <r>
      <rPr>
        <b/>
        <sz val="9"/>
        <rFont val="Tahoma"/>
        <family val="2"/>
        <charset val="204"/>
      </rPr>
      <t>руб.</t>
    </r>
  </si>
  <si>
    <r>
      <t xml:space="preserve">Коды по ОКЕИ: </t>
    </r>
    <r>
      <rPr>
        <b/>
        <sz val="9"/>
        <rFont val="Tahoma"/>
        <family val="2"/>
        <charset val="204"/>
      </rPr>
      <t>гигакалорий</t>
    </r>
    <r>
      <rPr>
        <sz val="9"/>
        <rFont val="Tahoma"/>
        <family val="2"/>
        <charset val="204"/>
      </rPr>
      <t xml:space="preserve"> - 233, </t>
    </r>
    <r>
      <rPr>
        <b/>
        <sz val="9"/>
        <rFont val="Tahoma"/>
        <family val="2"/>
        <charset val="204"/>
      </rPr>
      <t>рубль</t>
    </r>
    <r>
      <rPr>
        <sz val="9"/>
        <rFont val="Tahoma"/>
        <family val="2"/>
        <charset val="204"/>
      </rPr>
      <t xml:space="preserve"> - 383</t>
    </r>
  </si>
  <si>
    <t>ответственное за предоставление статистической информации</t>
  </si>
  <si>
    <t>(лицо, уполномоченное предоставлять статистическую информацию</t>
  </si>
  <si>
    <t>от имени юридического лица или от имени гражданина,</t>
  </si>
  <si>
    <t>осуществляющего предпринимательскую деятельность</t>
  </si>
  <si>
    <t>без образования юридического лица)</t>
  </si>
  <si>
    <t>(email)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</si>
  <si>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</si>
  <si>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</si>
  <si>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</si>
  <si>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Комментарии</t>
  </si>
  <si>
    <t>1</t>
  </si>
  <si>
    <t>I</t>
  </si>
  <si>
    <t>2</t>
  </si>
  <si>
    <t>2.1</t>
  </si>
  <si>
    <t>2.2</t>
  </si>
  <si>
    <t>3</t>
  </si>
  <si>
    <t>4</t>
  </si>
  <si>
    <t>5</t>
  </si>
  <si>
    <t>6</t>
  </si>
  <si>
    <t>ПО.3</t>
  </si>
  <si>
    <t>ПО.4</t>
  </si>
  <si>
    <t>ПО.5</t>
  </si>
  <si>
    <t>ПО</t>
  </si>
  <si>
    <t>№ п/п</t>
  </si>
  <si>
    <t>II</t>
  </si>
  <si>
    <t>Теплоноситель</t>
  </si>
  <si>
    <t>Полезный отпуск теплоэнергии в горячей воде и в паре</t>
  </si>
  <si>
    <t>Отпуск в горячей воде</t>
  </si>
  <si>
    <t>Отпуск в паре</t>
  </si>
  <si>
    <t>Сроки предоставления:
• Отчёт за месяц необходимо представить до 30 числа после отчётного месяца
• Отчёт за год необходимо представить до 1 марта
• В случае отсутствия полезного отпуска за отчётный месяц (летний месяц, неотопительный период) отчёт необходимо предоставить в ФАС России, оставив диапазоны с объёмами незаполненными (пустыми)</t>
  </si>
  <si>
    <t>отопительный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</si>
  <si>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
• специальные субвенции, субсидии, направленные на снижение тарифов на энергию, выделяемые из бюджетов всех уровней, в стоимость не включаются
• данные приводятся без учёта повышающих коэффициентов к тарифам и нормативам в сфере теплоснабжения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</si>
  <si>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</si>
  <si>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</si>
  <si>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</si>
  <si>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</si>
  <si>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</si>
  <si>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PROTECT_MARKER</t>
  </si>
  <si>
    <t>LOGIN</t>
  </si>
  <si>
    <t>PASSWORD</t>
  </si>
  <si>
    <t>MD5</t>
  </si>
  <si>
    <t>ATH_SCHEME</t>
  </si>
  <si>
    <t>RETAIN_PASSWORD</t>
  </si>
  <si>
    <t>PERIOD</t>
  </si>
  <si>
    <t>REGION_NAME</t>
  </si>
  <si>
    <t>Организация</t>
  </si>
  <si>
    <t>OKTMR_NAME</t>
  </si>
  <si>
    <t>Виды деятельности</t>
  </si>
  <si>
    <t>VDET_NAME_LIST</t>
  </si>
  <si>
    <t>VDET_FULL_NAME_LIST</t>
  </si>
  <si>
    <t>ORG_START_DATE</t>
  </si>
  <si>
    <t>ORG_END_DATE</t>
  </si>
  <si>
    <t>VDET_START_DATE</t>
  </si>
  <si>
    <t>XML_AUTHORISATION_TAG_NAMES</t>
  </si>
  <si>
    <t>VDET_END_DATE</t>
  </si>
  <si>
    <t>DIC_NAME</t>
  </si>
  <si>
    <t>DIC_VALUE</t>
  </si>
  <si>
    <t>XML_DICTIONARIES_TAG_NAMES</t>
  </si>
  <si>
    <t>Общий полезный отпуск конечным потребителям
(в горячей воде и паре)</t>
  </si>
  <si>
    <t>Общий полезный отпуск с учётом перепродажи
(в горячей воде и паре)</t>
  </si>
  <si>
    <t>Общий полезный отпуск
(в горячей воде и паре)</t>
  </si>
  <si>
    <t>HEATING_PERIOD</t>
  </si>
  <si>
    <t>неотопительный</t>
  </si>
  <si>
    <t>неотопительный (только ГВС)</t>
  </si>
  <si>
    <t>неотопительный (только СН)</t>
  </si>
  <si>
    <t>Система налогообложения</t>
  </si>
  <si>
    <t>Наличие соглашений сторон по нерегулируемым ценам</t>
  </si>
  <si>
    <t>TAX_SYSTEM_LIST</t>
  </si>
  <si>
    <t>ОСН</t>
  </si>
  <si>
    <t>УСН</t>
  </si>
  <si>
    <t>ПСН</t>
  </si>
  <si>
    <t>ЕНВД</t>
  </si>
  <si>
    <t>ЕСХН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</si>
  <si>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</si>
  <si>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</si>
  <si>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Форма № 46-ТЭ (полезный отпуск)
Утверждена приказом Росстата №848 от 23.12.2016</t>
  </si>
  <si>
    <t>Отпуск в горячей воде и в паре</t>
  </si>
  <si>
    <t>TF</t>
  </si>
  <si>
    <t>ETO_STATUS</t>
  </si>
  <si>
    <t>NO</t>
  </si>
  <si>
    <t>OKTMO_ID</t>
  </si>
  <si>
    <t>INN_ID</t>
  </si>
  <si>
    <t>KPP_ID</t>
  </si>
  <si>
    <t>VDET_ID</t>
  </si>
  <si>
    <t>FIL_ID</t>
  </si>
  <si>
    <t>XML_UNREG_HEAT_LIST_ORG_TAG_NAMES</t>
  </si>
  <si>
    <t>REGION_ID</t>
  </si>
  <si>
    <t>XML_RPT_STATISTICS_TAG_NAMES</t>
  </si>
  <si>
    <t>RECOVERY_AREA</t>
  </si>
  <si>
    <t>PRD2_NAME</t>
  </si>
  <si>
    <t>RPT_DATE</t>
  </si>
  <si>
    <t>RPT_STATUS</t>
  </si>
  <si>
    <t>V_STEAM</t>
  </si>
  <si>
    <t>C_STEAM</t>
  </si>
  <si>
    <t>V_WATER</t>
  </si>
  <si>
    <t>C_WATER</t>
  </si>
  <si>
    <t>VDET_LIST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</si>
  <si>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</si>
  <si>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</si>
  <si>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</si>
  <si>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Комбинированное производство, менее 25 МВт</t>
  </si>
  <si>
    <t>Комбинированное производство, более 25 МВт</t>
  </si>
  <si>
    <t>Некомбинированное производство :: Передача</t>
  </si>
  <si>
    <t>Некомбинированное производство</t>
  </si>
  <si>
    <t>Статус / дата отчёта</t>
  </si>
  <si>
    <t>SUM F46 VOLUME</t>
  </si>
  <si>
    <t>SUM F46 COST</t>
  </si>
  <si>
    <t>MONTH</t>
  </si>
  <si>
    <t>DEFINED</t>
  </si>
  <si>
    <t>ALLOW</t>
  </si>
  <si>
    <t>FACT</t>
  </si>
  <si>
    <t>RESULT</t>
  </si>
  <si>
    <t>YEAR F46 RESULT VOLUME</t>
  </si>
  <si>
    <t>YEAR F46 RESULT COST</t>
  </si>
  <si>
    <t>XML_OKTMO_HISTORY_LIST_TAG_NAMES</t>
  </si>
  <si>
    <t>итог за год</t>
  </si>
  <si>
    <t>YEAR_NAME</t>
  </si>
  <si>
    <t>MONTH_NAME</t>
  </si>
  <si>
    <t>MAX_PRICE</t>
  </si>
  <si>
    <t>MIN_PRICE</t>
  </si>
  <si>
    <t>90</t>
  </si>
  <si>
    <t>ERROR</t>
  </si>
  <si>
    <t>REPORT_EXISTENCE_STATUS</t>
  </si>
  <si>
    <t>REPORT_MONTH_ABSENCE</t>
  </si>
  <si>
    <t>REPORT_YEAR_CONSISTENCY_STATUS</t>
  </si>
  <si>
    <t>REPORT_YEAR_LESS_MONTH_STATUS</t>
  </si>
  <si>
    <t>TOTAL_ISSUE_IS_NEGATIVE</t>
  </si>
  <si>
    <t>REPORT_OVERDUE_INTERVAL</t>
  </si>
  <si>
    <t>http://eias.fas.gov.ru/files/46te.stx.justification.rtf</t>
  </si>
  <si>
    <t>Тип отчётного месяца</t>
  </si>
  <si>
    <t>- обновление индикаторов проверки отчёта</t>
  </si>
  <si>
    <t>Максимальный интервал представления отчёта за прошедшие периоды, дней</t>
  </si>
  <si>
    <t>• Срок предоставления отчётности за истекший период составляет не более указанного количества дней с первого числа месяца, следующего за отчётным
• По истечении этого срока отчётность может быть предоставлена только с приложением пояснительной записки, в которой следует указать причину несоблюдения сроков или причину повторного направления отчётности за истекший период</t>
  </si>
  <si>
    <t>налогообложение казённых учреждений</t>
  </si>
  <si>
    <t>https://eias.ru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</si>
  <si>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</si>
  <si>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</si>
  <si>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Комбинированное производство, менее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</si>
  <si>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</si>
  <si>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</si>
  <si>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более 25 МВт :: Передача</t>
  </si>
  <si>
    <t>50000</t>
  </si>
  <si>
    <t>50</t>
  </si>
  <si>
    <t>Территории</t>
  </si>
  <si>
    <t>SESSION_ID</t>
  </si>
  <si>
    <t>OBFUSCATED_PASSWORD</t>
  </si>
  <si>
    <t>• На рабочем месте должен быть установлен MS Office 2003 SP3,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</si>
  <si>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TF_LIST</t>
  </si>
  <si>
    <t>одноставочный</t>
  </si>
  <si>
    <t>двухставочный</t>
  </si>
  <si>
    <t>XML_RST_HEAT_LIST_ORG_TAG_NAMES</t>
  </si>
  <si>
    <t>XML_ACCESSIBILITY_LIST_ORG_TAG_NAMES</t>
  </si>
  <si>
    <t>ACCESSIBILITY</t>
  </si>
  <si>
    <t>Утверждённый тариф</t>
  </si>
  <si>
    <t>LEGAL_TARIFF_EXISTENCE</t>
  </si>
  <si>
    <t>Организация оказывает услуги по тарифам, подлежащим государственному регулированию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</si>
  <si>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</si>
  <si>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REPORT_MODE_LIST</t>
  </si>
  <si>
    <t>REG</t>
  </si>
  <si>
    <t>UNREG</t>
  </si>
  <si>
    <t>SEMIREG</t>
  </si>
  <si>
    <t>ILLEGAL</t>
  </si>
  <si>
    <t>Вид(-ы) деятельности организации</t>
  </si>
  <si>
    <t>FEDERAL.2020</t>
  </si>
  <si>
    <t>70:75:68:40:38:56:55:58:57:43</t>
  </si>
  <si>
    <t>Отчитывающаяся организация:
• Вызов формы выбора организации осуществляется двойным щелчком мыши
• Выбор организации осуществляется из общего перечня организаций в сфере теплоснабжения, который поддерживается региональными органами регулирования</t>
  </si>
  <si>
    <t>PRICEZONE</t>
  </si>
  <si>
    <t>XML_PRICEZONE_HEAT_LIST_ORG_TAG_NAMES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</si>
  <si>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</si>
  <si>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</si>
  <si>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Организация оказывает услуги в ценовой зоне теплоснабжения</t>
  </si>
  <si>
    <t>12/28/2020  4:00:05 PM</t>
  </si>
  <si>
    <t>Проверка доступных обновлений...</t>
  </si>
  <si>
    <t>Информация</t>
  </si>
  <si>
    <t>12/28/2020  4:00:08 PM</t>
  </si>
  <si>
    <t>Нет доступных обновлений для отчёта с кодом 46TE.STX!</t>
  </si>
  <si>
    <t>2020</t>
  </si>
  <si>
    <t/>
  </si>
  <si>
    <t>KiryanovaKK</t>
  </si>
  <si>
    <t>ACCESS GRANTED</t>
  </si>
  <si>
    <t>26320038</t>
  </si>
  <si>
    <t>город Тюмень</t>
  </si>
  <si>
    <t>71701000</t>
  </si>
  <si>
    <t>7204660086</t>
  </si>
  <si>
    <t>720301001</t>
  </si>
  <si>
    <t>АО "Аэропорт Рощино"</t>
  </si>
  <si>
    <t>5141382</t>
  </si>
  <si>
    <t>5170084</t>
  </si>
  <si>
    <t>5416283</t>
  </si>
  <si>
    <t>5412526</t>
  </si>
  <si>
    <t>31077487</t>
  </si>
  <si>
    <t>8601036768</t>
  </si>
  <si>
    <t>860101001</t>
  </si>
  <si>
    <t>АО "БЕРЕЗКАГАЗ ЮГРА"</t>
  </si>
  <si>
    <t>3794947221</t>
  </si>
  <si>
    <t>5416285</t>
  </si>
  <si>
    <t>26360435</t>
  </si>
  <si>
    <t>Тюменский муниципальный район</t>
  </si>
  <si>
    <t>Каскаринское</t>
  </si>
  <si>
    <t>71644430</t>
  </si>
  <si>
    <t>7224005872</t>
  </si>
  <si>
    <t>722401001</t>
  </si>
  <si>
    <t>АО "ПРОДО Тюменский бройлер"</t>
  </si>
  <si>
    <t>5141150</t>
  </si>
  <si>
    <t>5170625</t>
  </si>
  <si>
    <t>5503384</t>
  </si>
  <si>
    <t>28792615</t>
  </si>
  <si>
    <t>Город Ишим</t>
  </si>
  <si>
    <t>71705000</t>
  </si>
  <si>
    <t>7205011944</t>
  </si>
  <si>
    <t>АО "СУЭНКО"</t>
  </si>
  <si>
    <t>5141199</t>
  </si>
  <si>
    <t>5170615</t>
  </si>
  <si>
    <t>Московское</t>
  </si>
  <si>
    <t>71644450</t>
  </si>
  <si>
    <t>5141154</t>
  </si>
  <si>
    <t>Уватский муниципальный район</t>
  </si>
  <si>
    <t>Демьянское</t>
  </si>
  <si>
    <t>71648415</t>
  </si>
  <si>
    <t>5487284</t>
  </si>
  <si>
    <t>7</t>
  </si>
  <si>
    <t>город Заводоуковск</t>
  </si>
  <si>
    <t>71703000</t>
  </si>
  <si>
    <t>5141383</t>
  </si>
  <si>
    <t>8</t>
  </si>
  <si>
    <t>город Тобольск</t>
  </si>
  <si>
    <t>71710000</t>
  </si>
  <si>
    <t>5188530</t>
  </si>
  <si>
    <t>9</t>
  </si>
  <si>
    <t>10</t>
  </si>
  <si>
    <t>город Ялуторовск</t>
  </si>
  <si>
    <t>71715000</t>
  </si>
  <si>
    <t>5141385</t>
  </si>
  <si>
    <t>26505193</t>
  </si>
  <si>
    <t>11</t>
  </si>
  <si>
    <t>Ембаевское</t>
  </si>
  <si>
    <t>71644420</t>
  </si>
  <si>
    <t>7224009228</t>
  </si>
  <si>
    <t>АО "Сибнефтемаш"</t>
  </si>
  <si>
    <t>5141148</t>
  </si>
  <si>
    <t>5170603</t>
  </si>
  <si>
    <t>26360369</t>
  </si>
  <si>
    <t>12</t>
  </si>
  <si>
    <t>7204003683</t>
  </si>
  <si>
    <t>АО "Тюменский комбинат хлебопродуктов"</t>
  </si>
  <si>
    <t>5170367</t>
  </si>
  <si>
    <t>26776132</t>
  </si>
  <si>
    <t>13</t>
  </si>
  <si>
    <t>7204003108</t>
  </si>
  <si>
    <t>АО "Тюменский электромеханический завод"</t>
  </si>
  <si>
    <t>56426745</t>
  </si>
  <si>
    <t>30919929</t>
  </si>
  <si>
    <t>14</t>
  </si>
  <si>
    <t>7203420973</t>
  </si>
  <si>
    <t>АО "УСТЭК"</t>
  </si>
  <si>
    <t>3387945291</t>
  </si>
  <si>
    <t>26800381</t>
  </si>
  <si>
    <t>15</t>
  </si>
  <si>
    <t>7203203418</t>
  </si>
  <si>
    <t>АО "Уральская теплосетевая компания"</t>
  </si>
  <si>
    <t>5290273</t>
  </si>
  <si>
    <t>16</t>
  </si>
  <si>
    <t>30794853</t>
  </si>
  <si>
    <t>17</t>
  </si>
  <si>
    <t>7204002009</t>
  </si>
  <si>
    <t>АО "ЮТэйр-Инжиниринг"</t>
  </si>
  <si>
    <t>2590744691</t>
  </si>
  <si>
    <t>31077321</t>
  </si>
  <si>
    <t>18</t>
  </si>
  <si>
    <t>8904056643</t>
  </si>
  <si>
    <t>890401001</t>
  </si>
  <si>
    <t>АО АРКТИКГАЗ</t>
  </si>
  <si>
    <t>3794947198</t>
  </si>
  <si>
    <t>5416294</t>
  </si>
  <si>
    <t>26360358</t>
  </si>
  <si>
    <t>19</t>
  </si>
  <si>
    <t>8620018330</t>
  </si>
  <si>
    <t>785150001</t>
  </si>
  <si>
    <t>АО Нижневартовская ГРЭС</t>
  </si>
  <si>
    <t>23538426</t>
  </si>
  <si>
    <t>4333652994</t>
  </si>
  <si>
    <t>31172028</t>
  </si>
  <si>
    <t>20</t>
  </si>
  <si>
    <t>Успенское</t>
  </si>
  <si>
    <t>71644475</t>
  </si>
  <si>
    <t>7224012164</t>
  </si>
  <si>
    <t>АСУСОН ТО "Детский психоневрологический дом-интернат"</t>
  </si>
  <si>
    <t>5140888</t>
  </si>
  <si>
    <t>4075733311</t>
  </si>
  <si>
    <t>31268451</t>
  </si>
  <si>
    <t>21</t>
  </si>
  <si>
    <t>Ишимский муниципальный район</t>
  </si>
  <si>
    <t>Дымковское</t>
  </si>
  <si>
    <t>71626424</t>
  </si>
  <si>
    <t>7217004074</t>
  </si>
  <si>
    <t>720501001</t>
  </si>
  <si>
    <t>АСУСОН ТО "Таловский психоневрологический интернат"</t>
  </si>
  <si>
    <t>5487189</t>
  </si>
  <si>
    <t>4316638414</t>
  </si>
  <si>
    <t>5503545</t>
  </si>
  <si>
    <t>22</t>
  </si>
  <si>
    <t>71626000</t>
  </si>
  <si>
    <t>5188499</t>
  </si>
  <si>
    <t>26360390</t>
  </si>
  <si>
    <t>23</t>
  </si>
  <si>
    <t>7207000070</t>
  </si>
  <si>
    <t>720701001</t>
  </si>
  <si>
    <t>АСУСОН ТО "Ялуторовский психоневрологический интернат"</t>
  </si>
  <si>
    <t>5170797</t>
  </si>
  <si>
    <t>5505319</t>
  </si>
  <si>
    <t>26360450</t>
  </si>
  <si>
    <t>24</t>
  </si>
  <si>
    <t>Чикчинское</t>
  </si>
  <si>
    <t>71644485</t>
  </si>
  <si>
    <t>7224037151</t>
  </si>
  <si>
    <t>АУ СОН Тюменской области центр "Красная гвоздика"</t>
  </si>
  <si>
    <t>5140890</t>
  </si>
  <si>
    <t>505707719</t>
  </si>
  <si>
    <t>28856006</t>
  </si>
  <si>
    <t>25</t>
  </si>
  <si>
    <t>8601053210</t>
  </si>
  <si>
    <t>Акционерное общество "Юграавиа"</t>
  </si>
  <si>
    <t>1905949463</t>
  </si>
  <si>
    <t>26375285</t>
  </si>
  <si>
    <t>26</t>
  </si>
  <si>
    <t>Армизонский муниципальный район</t>
  </si>
  <si>
    <t>71605000</t>
  </si>
  <si>
    <t>7209005331</t>
  </si>
  <si>
    <t>722001001</t>
  </si>
  <si>
    <t>Армизонское УМПЖКХ</t>
  </si>
  <si>
    <t>5188526</t>
  </si>
  <si>
    <t>5170125</t>
  </si>
  <si>
    <t>5505352</t>
  </si>
  <si>
    <t>27</t>
  </si>
  <si>
    <t>Армизонское</t>
  </si>
  <si>
    <t>71605405</t>
  </si>
  <si>
    <t>5141378</t>
  </si>
  <si>
    <t>26360397</t>
  </si>
  <si>
    <t>28</t>
  </si>
  <si>
    <t>7207003603</t>
  </si>
  <si>
    <t>ГАУЗ ТО "Ялуторовский санаторий-профилакторий "Светлый"</t>
  </si>
  <si>
    <t>5170721</t>
  </si>
  <si>
    <t>26360342</t>
  </si>
  <si>
    <t>29</t>
  </si>
  <si>
    <t>7202000912</t>
  </si>
  <si>
    <t>ЗАО "Автоколонна 1228"</t>
  </si>
  <si>
    <t>5170112</t>
  </si>
  <si>
    <t>31206252</t>
  </si>
  <si>
    <t>30</t>
  </si>
  <si>
    <t>Бердюжский муниципальный район</t>
  </si>
  <si>
    <t>71610000</t>
  </si>
  <si>
    <t>722002784109</t>
  </si>
  <si>
    <t>отсутствует</t>
  </si>
  <si>
    <t>ИП Лоось Татьяна Ивановна</t>
  </si>
  <si>
    <t>5188528</t>
  </si>
  <si>
    <t>4133545408</t>
  </si>
  <si>
    <t>500187316</t>
  </si>
  <si>
    <t>31</t>
  </si>
  <si>
    <t>Бердюжское</t>
  </si>
  <si>
    <t>71610410</t>
  </si>
  <si>
    <t>5141380</t>
  </si>
  <si>
    <t>32</t>
  </si>
  <si>
    <t>Зарословское</t>
  </si>
  <si>
    <t>71610420</t>
  </si>
  <si>
    <t>5487116</t>
  </si>
  <si>
    <t>33</t>
  </si>
  <si>
    <t>Истошинское</t>
  </si>
  <si>
    <t>71610430</t>
  </si>
  <si>
    <t>5487117</t>
  </si>
  <si>
    <t>34</t>
  </si>
  <si>
    <t>Мелехинское</t>
  </si>
  <si>
    <t>71610440</t>
  </si>
  <si>
    <t>5487118</t>
  </si>
  <si>
    <t>35</t>
  </si>
  <si>
    <t>Окуневское</t>
  </si>
  <si>
    <t>71610450</t>
  </si>
  <si>
    <t>5487119</t>
  </si>
  <si>
    <t>36</t>
  </si>
  <si>
    <t>Пегановское</t>
  </si>
  <si>
    <t>71610460</t>
  </si>
  <si>
    <t>5487120</t>
  </si>
  <si>
    <t>37</t>
  </si>
  <si>
    <t>Полозаозерское</t>
  </si>
  <si>
    <t>71610470</t>
  </si>
  <si>
    <t>5487121</t>
  </si>
  <si>
    <t>38</t>
  </si>
  <si>
    <t>Рямовское</t>
  </si>
  <si>
    <t>71610474</t>
  </si>
  <si>
    <t>5487122</t>
  </si>
  <si>
    <t>39</t>
  </si>
  <si>
    <t>Уктузское</t>
  </si>
  <si>
    <t>71610480</t>
  </si>
  <si>
    <t>5487123</t>
  </si>
  <si>
    <t>26375326</t>
  </si>
  <si>
    <t>40</t>
  </si>
  <si>
    <t>721700181300</t>
  </si>
  <si>
    <t>ИП Фомин Н.П.</t>
  </si>
  <si>
    <t>5170289</t>
  </si>
  <si>
    <t>41</t>
  </si>
  <si>
    <t>Мизоновское</t>
  </si>
  <si>
    <t>71626440</t>
  </si>
  <si>
    <t>5487193</t>
  </si>
  <si>
    <t>42</t>
  </si>
  <si>
    <t>Неволинское</t>
  </si>
  <si>
    <t>71626442</t>
  </si>
  <si>
    <t>5487194</t>
  </si>
  <si>
    <t>43</t>
  </si>
  <si>
    <t>Новолоктинское</t>
  </si>
  <si>
    <t>71626444</t>
  </si>
  <si>
    <t>5487195</t>
  </si>
  <si>
    <t>44</t>
  </si>
  <si>
    <t>Прокуткинское</t>
  </si>
  <si>
    <t>71626464</t>
  </si>
  <si>
    <t>5487200</t>
  </si>
  <si>
    <t>45</t>
  </si>
  <si>
    <t>Равнецкое</t>
  </si>
  <si>
    <t>71626468</t>
  </si>
  <si>
    <t>5487201</t>
  </si>
  <si>
    <t>26504124</t>
  </si>
  <si>
    <t>46</t>
  </si>
  <si>
    <t>Абатский муниципальный район</t>
  </si>
  <si>
    <t>Абатское</t>
  </si>
  <si>
    <t>71603402</t>
  </si>
  <si>
    <t>5502020634</t>
  </si>
  <si>
    <t>720543001</t>
  </si>
  <si>
    <t>Ишимское РНУ АО "Транснефть- Западная Сибирь"</t>
  </si>
  <si>
    <t>5141377</t>
  </si>
  <si>
    <t>5175127</t>
  </si>
  <si>
    <t>2782519506</t>
  </si>
  <si>
    <t>47</t>
  </si>
  <si>
    <t>Банниковское</t>
  </si>
  <si>
    <t>71603410</t>
  </si>
  <si>
    <t>5485237</t>
  </si>
  <si>
    <t>48</t>
  </si>
  <si>
    <t>Болдыревское</t>
  </si>
  <si>
    <t>71603415</t>
  </si>
  <si>
    <t>5485238</t>
  </si>
  <si>
    <t>49</t>
  </si>
  <si>
    <t>Коневское</t>
  </si>
  <si>
    <t>71603430</t>
  </si>
  <si>
    <t>5485239</t>
  </si>
  <si>
    <t>Ленинское</t>
  </si>
  <si>
    <t>71603435</t>
  </si>
  <si>
    <t>5485240</t>
  </si>
  <si>
    <t>51</t>
  </si>
  <si>
    <t>Майское</t>
  </si>
  <si>
    <t>71603440</t>
  </si>
  <si>
    <t>5485241</t>
  </si>
  <si>
    <t>52</t>
  </si>
  <si>
    <t>Назаровское</t>
  </si>
  <si>
    <t>71603445</t>
  </si>
  <si>
    <t>5485242</t>
  </si>
  <si>
    <t>53</t>
  </si>
  <si>
    <t>Ощепковское</t>
  </si>
  <si>
    <t>71603450</t>
  </si>
  <si>
    <t>5485243</t>
  </si>
  <si>
    <t>54</t>
  </si>
  <si>
    <t>Партизанское</t>
  </si>
  <si>
    <t>71603455</t>
  </si>
  <si>
    <t>5485244</t>
  </si>
  <si>
    <t>55</t>
  </si>
  <si>
    <t>Тушнолобовское</t>
  </si>
  <si>
    <t>71603460</t>
  </si>
  <si>
    <t>5485245</t>
  </si>
  <si>
    <t>56</t>
  </si>
  <si>
    <t>Шевыринское</t>
  </si>
  <si>
    <t>71603465</t>
  </si>
  <si>
    <t>5485246</t>
  </si>
  <si>
    <t>57</t>
  </si>
  <si>
    <t>Аромашевский муниципальный район</t>
  </si>
  <si>
    <t>71607000</t>
  </si>
  <si>
    <t>5188527</t>
  </si>
  <si>
    <t>58</t>
  </si>
  <si>
    <t>Новопетровское</t>
  </si>
  <si>
    <t>71607435</t>
  </si>
  <si>
    <t>5487111</t>
  </si>
  <si>
    <t>59</t>
  </si>
  <si>
    <t>Вагайский муниципальный район</t>
  </si>
  <si>
    <t>71613000</t>
  </si>
  <si>
    <t>5188529</t>
  </si>
  <si>
    <t>60</t>
  </si>
  <si>
    <t>Зареченское</t>
  </si>
  <si>
    <t>71613424</t>
  </si>
  <si>
    <t>5487128</t>
  </si>
  <si>
    <t>61</t>
  </si>
  <si>
    <t>Сорокинский муниципальный район</t>
  </si>
  <si>
    <t>Ворсихинское</t>
  </si>
  <si>
    <t>71638420</t>
  </si>
  <si>
    <t>5487252</t>
  </si>
  <si>
    <t>62</t>
  </si>
  <si>
    <t>71638000</t>
  </si>
  <si>
    <t>5188504</t>
  </si>
  <si>
    <t>26433355</t>
  </si>
  <si>
    <t>63</t>
  </si>
  <si>
    <t>7224011989</t>
  </si>
  <si>
    <t>Каскаринское МУП ЖКХ</t>
  </si>
  <si>
    <t>5170564</t>
  </si>
  <si>
    <t>64</t>
  </si>
  <si>
    <t>26777765</t>
  </si>
  <si>
    <t>65</t>
  </si>
  <si>
    <t>7223009384</t>
  </si>
  <si>
    <t>720601001</t>
  </si>
  <si>
    <t>МАОУ Байкаловская СОШ</t>
  </si>
  <si>
    <t>505707738</t>
  </si>
  <si>
    <t>5503552</t>
  </si>
  <si>
    <t>26375361</t>
  </si>
  <si>
    <t>66</t>
  </si>
  <si>
    <t>7225004624</t>
  </si>
  <si>
    <t>МП "Демьянское КП"</t>
  </si>
  <si>
    <t>5170252</t>
  </si>
  <si>
    <t>67</t>
  </si>
  <si>
    <t>Соровое</t>
  </si>
  <si>
    <t>71648438</t>
  </si>
  <si>
    <t>5487288</t>
  </si>
  <si>
    <t>68</t>
  </si>
  <si>
    <t>71648000</t>
  </si>
  <si>
    <t>5188512</t>
  </si>
  <si>
    <t>26375310</t>
  </si>
  <si>
    <t>69</t>
  </si>
  <si>
    <t>7215009599</t>
  </si>
  <si>
    <t>МП "Заводоуковское ЖКХ"</t>
  </si>
  <si>
    <t>5170503</t>
  </si>
  <si>
    <t>26375362</t>
  </si>
  <si>
    <t>70</t>
  </si>
  <si>
    <t>Алымское</t>
  </si>
  <si>
    <t>71648405</t>
  </si>
  <si>
    <t>7225004649</t>
  </si>
  <si>
    <t>722501001</t>
  </si>
  <si>
    <t>МП "Ивановское КП"</t>
  </si>
  <si>
    <t>5487282</t>
  </si>
  <si>
    <t>5170355</t>
  </si>
  <si>
    <t>5505356</t>
  </si>
  <si>
    <t>71</t>
  </si>
  <si>
    <t>Ивановское</t>
  </si>
  <si>
    <t>71648420</t>
  </si>
  <si>
    <t>5487285</t>
  </si>
  <si>
    <t>72</t>
  </si>
  <si>
    <t>Красноярское</t>
  </si>
  <si>
    <t>71648425</t>
  </si>
  <si>
    <t>5487286</t>
  </si>
  <si>
    <t>73</t>
  </si>
  <si>
    <t>Осинниковское</t>
  </si>
  <si>
    <t>71648435</t>
  </si>
  <si>
    <t>5487287</t>
  </si>
  <si>
    <t>74</t>
  </si>
  <si>
    <t>75</t>
  </si>
  <si>
    <t>Уватское</t>
  </si>
  <si>
    <t>71648450</t>
  </si>
  <si>
    <t>5143255</t>
  </si>
  <si>
    <t>28272431</t>
  </si>
  <si>
    <t>76</t>
  </si>
  <si>
    <t>Ялуторовский муниципальный район</t>
  </si>
  <si>
    <t>Асланинское</t>
  </si>
  <si>
    <t>71656405</t>
  </si>
  <si>
    <t>7207008129</t>
  </si>
  <si>
    <t>МП "Строй-проект" Ялуторовского района</t>
  </si>
  <si>
    <t>5487315</t>
  </si>
  <si>
    <t>5170794</t>
  </si>
  <si>
    <t>77</t>
  </si>
  <si>
    <t>Беркутское</t>
  </si>
  <si>
    <t>71656410</t>
  </si>
  <si>
    <t>5487316</t>
  </si>
  <si>
    <t>78</t>
  </si>
  <si>
    <t>Заводопетровское</t>
  </si>
  <si>
    <t>71656413</t>
  </si>
  <si>
    <t>5487317</t>
  </si>
  <si>
    <t>79</t>
  </si>
  <si>
    <t>Зиновское</t>
  </si>
  <si>
    <t>71656415</t>
  </si>
  <si>
    <t>5487318</t>
  </si>
  <si>
    <t>80</t>
  </si>
  <si>
    <t>71656420</t>
  </si>
  <si>
    <t>5487319</t>
  </si>
  <si>
    <t>81</t>
  </si>
  <si>
    <t>Карабашское</t>
  </si>
  <si>
    <t>71656422</t>
  </si>
  <si>
    <t>5487320</t>
  </si>
  <si>
    <t>82</t>
  </si>
  <si>
    <t>Киевское</t>
  </si>
  <si>
    <t>71656423</t>
  </si>
  <si>
    <t>5487321</t>
  </si>
  <si>
    <t>83</t>
  </si>
  <si>
    <t>Коктюльское</t>
  </si>
  <si>
    <t>71656425</t>
  </si>
  <si>
    <t>5487322</t>
  </si>
  <si>
    <t>84</t>
  </si>
  <si>
    <t>Новоатьяловское</t>
  </si>
  <si>
    <t>71656430</t>
  </si>
  <si>
    <t>5487323</t>
  </si>
  <si>
    <t>85</t>
  </si>
  <si>
    <t>Памятнинское</t>
  </si>
  <si>
    <t>71656435</t>
  </si>
  <si>
    <t>5487324</t>
  </si>
  <si>
    <t>86</t>
  </si>
  <si>
    <t>Петелинское</t>
  </si>
  <si>
    <t>71656440</t>
  </si>
  <si>
    <t>5487325</t>
  </si>
  <si>
    <t>87</t>
  </si>
  <si>
    <t>Ревдинское</t>
  </si>
  <si>
    <t>71656445</t>
  </si>
  <si>
    <t>5487326</t>
  </si>
  <si>
    <t>88</t>
  </si>
  <si>
    <t>Сингульское</t>
  </si>
  <si>
    <t>71656450</t>
  </si>
  <si>
    <t>5487327</t>
  </si>
  <si>
    <t>89</t>
  </si>
  <si>
    <t>Старокавдыкское</t>
  </si>
  <si>
    <t>71656455</t>
  </si>
  <si>
    <t>5487328</t>
  </si>
  <si>
    <t>Хохловское</t>
  </si>
  <si>
    <t>71656460</t>
  </si>
  <si>
    <t>5487329</t>
  </si>
  <si>
    <t>91</t>
  </si>
  <si>
    <t>71656000</t>
  </si>
  <si>
    <t>5188515</t>
  </si>
  <si>
    <t>92</t>
  </si>
  <si>
    <t>28003540</t>
  </si>
  <si>
    <t>93</t>
  </si>
  <si>
    <t>Ярковский муниципальный район</t>
  </si>
  <si>
    <t>Аксаринское</t>
  </si>
  <si>
    <t>71658405</t>
  </si>
  <si>
    <t>7229008997</t>
  </si>
  <si>
    <t>МП "Стройсервис"</t>
  </si>
  <si>
    <t>5487330</t>
  </si>
  <si>
    <t>1323201233</t>
  </si>
  <si>
    <t>94</t>
  </si>
  <si>
    <t>Гилевское</t>
  </si>
  <si>
    <t>71658410</t>
  </si>
  <si>
    <t>5487331</t>
  </si>
  <si>
    <t>95</t>
  </si>
  <si>
    <t>Дубровинское</t>
  </si>
  <si>
    <t>71658415</t>
  </si>
  <si>
    <t>5487332</t>
  </si>
  <si>
    <t>96</t>
  </si>
  <si>
    <t>Иевлевское</t>
  </si>
  <si>
    <t>71658420</t>
  </si>
  <si>
    <t>5487333</t>
  </si>
  <si>
    <t>97</t>
  </si>
  <si>
    <t>Караульноярское</t>
  </si>
  <si>
    <t>71658425</t>
  </si>
  <si>
    <t>5487334</t>
  </si>
  <si>
    <t>98</t>
  </si>
  <si>
    <t>Маранское</t>
  </si>
  <si>
    <t>71658430</t>
  </si>
  <si>
    <t>5487335</t>
  </si>
  <si>
    <t>99</t>
  </si>
  <si>
    <t>Новоалександровское</t>
  </si>
  <si>
    <t>71658435</t>
  </si>
  <si>
    <t>5487336</t>
  </si>
  <si>
    <t>100</t>
  </si>
  <si>
    <t>Плехановское</t>
  </si>
  <si>
    <t>71658440</t>
  </si>
  <si>
    <t>5487337</t>
  </si>
  <si>
    <t>101</t>
  </si>
  <si>
    <t>Покровское</t>
  </si>
  <si>
    <t>71658445</t>
  </si>
  <si>
    <t>5487338</t>
  </si>
  <si>
    <t>102</t>
  </si>
  <si>
    <t>Сорокинское</t>
  </si>
  <si>
    <t>71658450</t>
  </si>
  <si>
    <t>5487339</t>
  </si>
  <si>
    <t>103</t>
  </si>
  <si>
    <t>Староалександровское</t>
  </si>
  <si>
    <t>71658455</t>
  </si>
  <si>
    <t>5487340</t>
  </si>
  <si>
    <t>104</t>
  </si>
  <si>
    <t>Усальское</t>
  </si>
  <si>
    <t>71658460</t>
  </si>
  <si>
    <t>5487341</t>
  </si>
  <si>
    <t>105</t>
  </si>
  <si>
    <t>Щетковское</t>
  </si>
  <si>
    <t>71658465</t>
  </si>
  <si>
    <t>5487342</t>
  </si>
  <si>
    <t>106</t>
  </si>
  <si>
    <t>71658000</t>
  </si>
  <si>
    <t>5188516</t>
  </si>
  <si>
    <t>107</t>
  </si>
  <si>
    <t>Ярковское</t>
  </si>
  <si>
    <t>71658470</t>
  </si>
  <si>
    <t>5143259</t>
  </si>
  <si>
    <t>26433646</t>
  </si>
  <si>
    <t>108</t>
  </si>
  <si>
    <t>Онохинское</t>
  </si>
  <si>
    <t>71644458</t>
  </si>
  <si>
    <t>7224031897</t>
  </si>
  <si>
    <t>МУЖЭП с.Онохино</t>
  </si>
  <si>
    <t>5141157</t>
  </si>
  <si>
    <t>5302727</t>
  </si>
  <si>
    <t>109</t>
  </si>
  <si>
    <t>Переваловское</t>
  </si>
  <si>
    <t>71644460</t>
  </si>
  <si>
    <t>5140885</t>
  </si>
  <si>
    <t>110</t>
  </si>
  <si>
    <t>111</t>
  </si>
  <si>
    <t>Червишевское</t>
  </si>
  <si>
    <t>71644480</t>
  </si>
  <si>
    <t>5140889</t>
  </si>
  <si>
    <t>26375344</t>
  </si>
  <si>
    <t>112</t>
  </si>
  <si>
    <t>Тобольский муниципальный район</t>
  </si>
  <si>
    <t>Байкаловское</t>
  </si>
  <si>
    <t>71642410</t>
  </si>
  <si>
    <t>7223000825</t>
  </si>
  <si>
    <t>МУП "Байкаловский ККП"</t>
  </si>
  <si>
    <t>5487259</t>
  </si>
  <si>
    <t>5170382</t>
  </si>
  <si>
    <t>113</t>
  </si>
  <si>
    <t>71642000</t>
  </si>
  <si>
    <t>5188505</t>
  </si>
  <si>
    <t>26375273</t>
  </si>
  <si>
    <t>114</t>
  </si>
  <si>
    <t>Боровское</t>
  </si>
  <si>
    <t>71626404</t>
  </si>
  <si>
    <t>7205011359</t>
  </si>
  <si>
    <t>МУП "Коммунальщик"</t>
  </si>
  <si>
    <t>5487184</t>
  </si>
  <si>
    <t>5170379</t>
  </si>
  <si>
    <t>115</t>
  </si>
  <si>
    <t>Бутусовское</t>
  </si>
  <si>
    <t>71626408</t>
  </si>
  <si>
    <t>5487185</t>
  </si>
  <si>
    <t>116</t>
  </si>
  <si>
    <t>Гагаринское</t>
  </si>
  <si>
    <t>71626416</t>
  </si>
  <si>
    <t>5487187</t>
  </si>
  <si>
    <t>117</t>
  </si>
  <si>
    <t>Десятовское</t>
  </si>
  <si>
    <t>71626420</t>
  </si>
  <si>
    <t>5487188</t>
  </si>
  <si>
    <t>118</t>
  </si>
  <si>
    <t>119</t>
  </si>
  <si>
    <t>120</t>
  </si>
  <si>
    <t>Карасульское</t>
  </si>
  <si>
    <t>71626428</t>
  </si>
  <si>
    <t>5487190</t>
  </si>
  <si>
    <t>121</t>
  </si>
  <si>
    <t>Клепиковское</t>
  </si>
  <si>
    <t>71626432</t>
  </si>
  <si>
    <t>5487191</t>
  </si>
  <si>
    <t>122</t>
  </si>
  <si>
    <t>Ларихинское</t>
  </si>
  <si>
    <t>71626436</t>
  </si>
  <si>
    <t>5487192</t>
  </si>
  <si>
    <t>123</t>
  </si>
  <si>
    <t>Новотравнинское</t>
  </si>
  <si>
    <t>71626448</t>
  </si>
  <si>
    <t>5487196</t>
  </si>
  <si>
    <t>124</t>
  </si>
  <si>
    <t>Пахомовское</t>
  </si>
  <si>
    <t>71626452</t>
  </si>
  <si>
    <t>5487197</t>
  </si>
  <si>
    <t>125</t>
  </si>
  <si>
    <t>Первопесьяновское</t>
  </si>
  <si>
    <t>71626456</t>
  </si>
  <si>
    <t>5487198</t>
  </si>
  <si>
    <t>126</t>
  </si>
  <si>
    <t>Плешковское</t>
  </si>
  <si>
    <t>71626460</t>
  </si>
  <si>
    <t>5487199</t>
  </si>
  <si>
    <t>127</t>
  </si>
  <si>
    <t>128</t>
  </si>
  <si>
    <t>Стрехнинское</t>
  </si>
  <si>
    <t>71626472</t>
  </si>
  <si>
    <t>5487202</t>
  </si>
  <si>
    <t>129</t>
  </si>
  <si>
    <t>Тоболовское</t>
  </si>
  <si>
    <t>71626476</t>
  </si>
  <si>
    <t>5487203</t>
  </si>
  <si>
    <t>130</t>
  </si>
  <si>
    <t>Черемшанское</t>
  </si>
  <si>
    <t>71626484</t>
  </si>
  <si>
    <t>5487204</t>
  </si>
  <si>
    <t>131</t>
  </si>
  <si>
    <t>Шаблыкинское</t>
  </si>
  <si>
    <t>71626488</t>
  </si>
  <si>
    <t>5487205</t>
  </si>
  <si>
    <t>26433392</t>
  </si>
  <si>
    <t>132</t>
  </si>
  <si>
    <t>Наримановское</t>
  </si>
  <si>
    <t>71644452</t>
  </si>
  <si>
    <t>7224033358</t>
  </si>
  <si>
    <t>МУП "Новотарманское ПЖЭРП"</t>
  </si>
  <si>
    <t>5141155</t>
  </si>
  <si>
    <t>5170609</t>
  </si>
  <si>
    <t>133</t>
  </si>
  <si>
    <t>Новотарманское</t>
  </si>
  <si>
    <t>71644456</t>
  </si>
  <si>
    <t>5141156</t>
  </si>
  <si>
    <t>134</t>
  </si>
  <si>
    <t>Салаирское</t>
  </si>
  <si>
    <t>71644470</t>
  </si>
  <si>
    <t>5140886</t>
  </si>
  <si>
    <t>26375364</t>
  </si>
  <si>
    <t>135</t>
  </si>
  <si>
    <t>Упоровский муниципальный район</t>
  </si>
  <si>
    <t>Буньковское</t>
  </si>
  <si>
    <t>71650405</t>
  </si>
  <si>
    <t>7226004881</t>
  </si>
  <si>
    <t>МУП "РКХ-2"</t>
  </si>
  <si>
    <t>5487293</t>
  </si>
  <si>
    <t>57035138</t>
  </si>
  <si>
    <t>136</t>
  </si>
  <si>
    <t>Бызовское</t>
  </si>
  <si>
    <t>71650410</t>
  </si>
  <si>
    <t>5487294</t>
  </si>
  <si>
    <t>137</t>
  </si>
  <si>
    <t>Видоновское</t>
  </si>
  <si>
    <t>71650415</t>
  </si>
  <si>
    <t>5487295</t>
  </si>
  <si>
    <t>138</t>
  </si>
  <si>
    <t>Емуртлинское</t>
  </si>
  <si>
    <t>71650420</t>
  </si>
  <si>
    <t>5487296</t>
  </si>
  <si>
    <t>139</t>
  </si>
  <si>
    <t>Ингалинское</t>
  </si>
  <si>
    <t>71650425</t>
  </si>
  <si>
    <t>5487297</t>
  </si>
  <si>
    <t>140</t>
  </si>
  <si>
    <t>Коркинское</t>
  </si>
  <si>
    <t>71650430</t>
  </si>
  <si>
    <t>5487298</t>
  </si>
  <si>
    <t>141</t>
  </si>
  <si>
    <t>Крашенининское</t>
  </si>
  <si>
    <t>71650435</t>
  </si>
  <si>
    <t>5487299</t>
  </si>
  <si>
    <t>142</t>
  </si>
  <si>
    <t>Липихинское</t>
  </si>
  <si>
    <t>71650440</t>
  </si>
  <si>
    <t>5487300</t>
  </si>
  <si>
    <t>143</t>
  </si>
  <si>
    <t>Нижнеманайское</t>
  </si>
  <si>
    <t>71650445</t>
  </si>
  <si>
    <t>5487301</t>
  </si>
  <si>
    <t>144</t>
  </si>
  <si>
    <t>Пятковское</t>
  </si>
  <si>
    <t>71650450</t>
  </si>
  <si>
    <t>5487302</t>
  </si>
  <si>
    <t>145</t>
  </si>
  <si>
    <t>Скородумское</t>
  </si>
  <si>
    <t>71650455</t>
  </si>
  <si>
    <t>5487303</t>
  </si>
  <si>
    <t>146</t>
  </si>
  <si>
    <t>Суерское</t>
  </si>
  <si>
    <t>71650460</t>
  </si>
  <si>
    <t>5487304</t>
  </si>
  <si>
    <t>147</t>
  </si>
  <si>
    <t>71650000</t>
  </si>
  <si>
    <t>5188513</t>
  </si>
  <si>
    <t>148</t>
  </si>
  <si>
    <t>Упоровское</t>
  </si>
  <si>
    <t>71650465</t>
  </si>
  <si>
    <t>5143256</t>
  </si>
  <si>
    <t>149</t>
  </si>
  <si>
    <t>Чернаковское</t>
  </si>
  <si>
    <t>71650470</t>
  </si>
  <si>
    <t>5487305</t>
  </si>
  <si>
    <t>26375296</t>
  </si>
  <si>
    <t>150</t>
  </si>
  <si>
    <t>7212004641</t>
  </si>
  <si>
    <t>МУП "Ремжилстройсервис"</t>
  </si>
  <si>
    <t>57035134</t>
  </si>
  <si>
    <t>151</t>
  </si>
  <si>
    <t>152</t>
  </si>
  <si>
    <t>Касьяновское</t>
  </si>
  <si>
    <t>71613436</t>
  </si>
  <si>
    <t>5487131</t>
  </si>
  <si>
    <t>153</t>
  </si>
  <si>
    <t>Первовагайское</t>
  </si>
  <si>
    <t>71613460</t>
  </si>
  <si>
    <t>5487133</t>
  </si>
  <si>
    <t>26360460</t>
  </si>
  <si>
    <t>154</t>
  </si>
  <si>
    <t>Юргинский муниципальный район</t>
  </si>
  <si>
    <t>Агаракское</t>
  </si>
  <si>
    <t>71653405</t>
  </si>
  <si>
    <t>7227262324</t>
  </si>
  <si>
    <t>722701001</t>
  </si>
  <si>
    <t>МУП "Юргинское ЖКХ"</t>
  </si>
  <si>
    <t>5487306</t>
  </si>
  <si>
    <t>5505337</t>
  </si>
  <si>
    <t>5505358</t>
  </si>
  <si>
    <t>155</t>
  </si>
  <si>
    <t>Бушуевское</t>
  </si>
  <si>
    <t>71653420</t>
  </si>
  <si>
    <t>5487307</t>
  </si>
  <si>
    <t>156</t>
  </si>
  <si>
    <t>Володинское</t>
  </si>
  <si>
    <t>71653425</t>
  </si>
  <si>
    <t>5487308</t>
  </si>
  <si>
    <t>157</t>
  </si>
  <si>
    <t>Зоновское</t>
  </si>
  <si>
    <t>71653430</t>
  </si>
  <si>
    <t>5487309</t>
  </si>
  <si>
    <t>158</t>
  </si>
  <si>
    <t>Лабинское</t>
  </si>
  <si>
    <t>71653440</t>
  </si>
  <si>
    <t>5487310</t>
  </si>
  <si>
    <t>159</t>
  </si>
  <si>
    <t>Лесное</t>
  </si>
  <si>
    <t>71653443</t>
  </si>
  <si>
    <t>5487311</t>
  </si>
  <si>
    <t>160</t>
  </si>
  <si>
    <t>Новотаповское</t>
  </si>
  <si>
    <t>71653447</t>
  </si>
  <si>
    <t>5487312</t>
  </si>
  <si>
    <t>161</t>
  </si>
  <si>
    <t>Северо-Плетневское</t>
  </si>
  <si>
    <t>71653450</t>
  </si>
  <si>
    <t>5487313</t>
  </si>
  <si>
    <t>162</t>
  </si>
  <si>
    <t>Шипаковское</t>
  </si>
  <si>
    <t>71653460</t>
  </si>
  <si>
    <t>5487314</t>
  </si>
  <si>
    <t>163</t>
  </si>
  <si>
    <t>71653000</t>
  </si>
  <si>
    <t>5188514</t>
  </si>
  <si>
    <t>164</t>
  </si>
  <si>
    <t>Юргинское</t>
  </si>
  <si>
    <t>71653465</t>
  </si>
  <si>
    <t>5143257</t>
  </si>
  <si>
    <t>26375302</t>
  </si>
  <si>
    <t>165</t>
  </si>
  <si>
    <t>Аксурское</t>
  </si>
  <si>
    <t>71613404</t>
  </si>
  <si>
    <t>7212005349</t>
  </si>
  <si>
    <t>МУП ЖКХ "Вагай"</t>
  </si>
  <si>
    <t>5487124</t>
  </si>
  <si>
    <t>5279357</t>
  </si>
  <si>
    <t>166</t>
  </si>
  <si>
    <t>Бегишевское</t>
  </si>
  <si>
    <t>71613412</t>
  </si>
  <si>
    <t>5487126</t>
  </si>
  <si>
    <t>167</t>
  </si>
  <si>
    <t>168</t>
  </si>
  <si>
    <t>Вершинское</t>
  </si>
  <si>
    <t>71613416</t>
  </si>
  <si>
    <t>5487127</t>
  </si>
  <si>
    <t>169</t>
  </si>
  <si>
    <t>71613428</t>
  </si>
  <si>
    <t>5487129</t>
  </si>
  <si>
    <t>170</t>
  </si>
  <si>
    <t>171</t>
  </si>
  <si>
    <t>Казанское</t>
  </si>
  <si>
    <t>71613456</t>
  </si>
  <si>
    <t>5287873</t>
  </si>
  <si>
    <t>172</t>
  </si>
  <si>
    <t>Карагайское</t>
  </si>
  <si>
    <t>71613432</t>
  </si>
  <si>
    <t>5487130</t>
  </si>
  <si>
    <t>173</t>
  </si>
  <si>
    <t>174</t>
  </si>
  <si>
    <t>Куларовское</t>
  </si>
  <si>
    <t>71613444</t>
  </si>
  <si>
    <t>5487132</t>
  </si>
  <si>
    <t>175</t>
  </si>
  <si>
    <t>176</t>
  </si>
  <si>
    <t>Первомайское</t>
  </si>
  <si>
    <t>71613464</t>
  </si>
  <si>
    <t>5487134</t>
  </si>
  <si>
    <t>177</t>
  </si>
  <si>
    <t>Птицкое</t>
  </si>
  <si>
    <t>71613468</t>
  </si>
  <si>
    <t>5487135</t>
  </si>
  <si>
    <t>178</t>
  </si>
  <si>
    <t>Супринское</t>
  </si>
  <si>
    <t>71613472</t>
  </si>
  <si>
    <t>5487136</t>
  </si>
  <si>
    <t>179</t>
  </si>
  <si>
    <t>Тукузское</t>
  </si>
  <si>
    <t>71613476</t>
  </si>
  <si>
    <t>5487137</t>
  </si>
  <si>
    <t>180</t>
  </si>
  <si>
    <t>Ушаковское</t>
  </si>
  <si>
    <t>71613480</t>
  </si>
  <si>
    <t>5487138</t>
  </si>
  <si>
    <t>181</t>
  </si>
  <si>
    <t>Фатеевское</t>
  </si>
  <si>
    <t>71613484</t>
  </si>
  <si>
    <t>5487139</t>
  </si>
  <si>
    <t>182</t>
  </si>
  <si>
    <t>Черноковское</t>
  </si>
  <si>
    <t>71613488</t>
  </si>
  <si>
    <t>5487140</t>
  </si>
  <si>
    <t>183</t>
  </si>
  <si>
    <t>Шестовское</t>
  </si>
  <si>
    <t>71613492</t>
  </si>
  <si>
    <t>5487141</t>
  </si>
  <si>
    <t>184</t>
  </si>
  <si>
    <t>Шишкинское</t>
  </si>
  <si>
    <t>71613408</t>
  </si>
  <si>
    <t>5487125</t>
  </si>
  <si>
    <t>28277194</t>
  </si>
  <si>
    <t>185</t>
  </si>
  <si>
    <t>Исетский муниципальный район</t>
  </si>
  <si>
    <t>Архангельское</t>
  </si>
  <si>
    <t>71624403</t>
  </si>
  <si>
    <t>7207012950</t>
  </si>
  <si>
    <t>МУП ЖКХ "Заречье"</t>
  </si>
  <si>
    <t>5487169</t>
  </si>
  <si>
    <t>1576140640</t>
  </si>
  <si>
    <t>186</t>
  </si>
  <si>
    <t>Бархатовское</t>
  </si>
  <si>
    <t>71624405</t>
  </si>
  <si>
    <t>5487170</t>
  </si>
  <si>
    <t>187</t>
  </si>
  <si>
    <t>Бобылевское</t>
  </si>
  <si>
    <t>71624410</t>
  </si>
  <si>
    <t>5487171</t>
  </si>
  <si>
    <t>188</t>
  </si>
  <si>
    <t>Верхнебешкильское</t>
  </si>
  <si>
    <t>71624415</t>
  </si>
  <si>
    <t>5487172</t>
  </si>
  <si>
    <t>189</t>
  </si>
  <si>
    <t>Верхнеингальское</t>
  </si>
  <si>
    <t>71624417</t>
  </si>
  <si>
    <t>5487173</t>
  </si>
  <si>
    <t>190</t>
  </si>
  <si>
    <t>Денисовское</t>
  </si>
  <si>
    <t>71624420</t>
  </si>
  <si>
    <t>5487174</t>
  </si>
  <si>
    <t>191</t>
  </si>
  <si>
    <t>71624000</t>
  </si>
  <si>
    <t>5188498</t>
  </si>
  <si>
    <t>192</t>
  </si>
  <si>
    <t>Исетское</t>
  </si>
  <si>
    <t>71624425</t>
  </si>
  <si>
    <t>5141192</t>
  </si>
  <si>
    <t>193</t>
  </si>
  <si>
    <t>Кировское</t>
  </si>
  <si>
    <t>71624427</t>
  </si>
  <si>
    <t>5487175</t>
  </si>
  <si>
    <t>194</t>
  </si>
  <si>
    <t>Коммунаровское</t>
  </si>
  <si>
    <t>71624430</t>
  </si>
  <si>
    <t>5487176</t>
  </si>
  <si>
    <t>195</t>
  </si>
  <si>
    <t>Красновское</t>
  </si>
  <si>
    <t>71624435</t>
  </si>
  <si>
    <t>5487177</t>
  </si>
  <si>
    <t>196</t>
  </si>
  <si>
    <t>Мининское</t>
  </si>
  <si>
    <t>71624440</t>
  </si>
  <si>
    <t>5487178</t>
  </si>
  <si>
    <t>197</t>
  </si>
  <si>
    <t>Рассветовское</t>
  </si>
  <si>
    <t>71624445</t>
  </si>
  <si>
    <t>5487179</t>
  </si>
  <si>
    <t>198</t>
  </si>
  <si>
    <t>Рафайловское</t>
  </si>
  <si>
    <t>71624450</t>
  </si>
  <si>
    <t>5487180</t>
  </si>
  <si>
    <t>199</t>
  </si>
  <si>
    <t>Слободобешкильское</t>
  </si>
  <si>
    <t>71624455</t>
  </si>
  <si>
    <t>5487181</t>
  </si>
  <si>
    <t>200</t>
  </si>
  <si>
    <t>Солобоевское</t>
  </si>
  <si>
    <t>71624460</t>
  </si>
  <si>
    <t>5487182</t>
  </si>
  <si>
    <t>201</t>
  </si>
  <si>
    <t>Шороховское</t>
  </si>
  <si>
    <t>71624465</t>
  </si>
  <si>
    <t>5487183</t>
  </si>
  <si>
    <t>26375355</t>
  </si>
  <si>
    <t>202</t>
  </si>
  <si>
    <t>Горьковское</t>
  </si>
  <si>
    <t>71644417</t>
  </si>
  <si>
    <t>7224038814</t>
  </si>
  <si>
    <t>МУП ЖКХ "Содружество"</t>
  </si>
  <si>
    <t>5143254</t>
  </si>
  <si>
    <t>5505335</t>
  </si>
  <si>
    <t>203</t>
  </si>
  <si>
    <t>Каменское</t>
  </si>
  <si>
    <t>71644425</t>
  </si>
  <si>
    <t>5141149</t>
  </si>
  <si>
    <t>204</t>
  </si>
  <si>
    <t>Кулаковское</t>
  </si>
  <si>
    <t>71644440</t>
  </si>
  <si>
    <t>5141152</t>
  </si>
  <si>
    <t>26375333</t>
  </si>
  <si>
    <t>205</t>
  </si>
  <si>
    <t>Казанский муниципальный район</t>
  </si>
  <si>
    <t>Афонькинское</t>
  </si>
  <si>
    <t>71630405</t>
  </si>
  <si>
    <t>7218004920</t>
  </si>
  <si>
    <t>МУП ЖКХ Казанского района</t>
  </si>
  <si>
    <t>5487206</t>
  </si>
  <si>
    <t>5170405</t>
  </si>
  <si>
    <t>206</t>
  </si>
  <si>
    <t>Большеченчерское</t>
  </si>
  <si>
    <t>71630410</t>
  </si>
  <si>
    <t>5487207</t>
  </si>
  <si>
    <t>207</t>
  </si>
  <si>
    <t>Большеярковское</t>
  </si>
  <si>
    <t>71630415</t>
  </si>
  <si>
    <t>5487208</t>
  </si>
  <si>
    <t>208</t>
  </si>
  <si>
    <t>Гагарьевское</t>
  </si>
  <si>
    <t>71630420</t>
  </si>
  <si>
    <t>5487209</t>
  </si>
  <si>
    <t>209</t>
  </si>
  <si>
    <t>Дубынское</t>
  </si>
  <si>
    <t>71630425</t>
  </si>
  <si>
    <t>5487210</t>
  </si>
  <si>
    <t>210</t>
  </si>
  <si>
    <t>Ильинское</t>
  </si>
  <si>
    <t>71630430</t>
  </si>
  <si>
    <t>5487211</t>
  </si>
  <si>
    <t>211</t>
  </si>
  <si>
    <t>71630000</t>
  </si>
  <si>
    <t>5188500</t>
  </si>
  <si>
    <t>212</t>
  </si>
  <si>
    <t>71630432</t>
  </si>
  <si>
    <t>5487212</t>
  </si>
  <si>
    <t>213</t>
  </si>
  <si>
    <t>Огневское</t>
  </si>
  <si>
    <t>71630435</t>
  </si>
  <si>
    <t>5487214</t>
  </si>
  <si>
    <t>214</t>
  </si>
  <si>
    <t>Пешневское</t>
  </si>
  <si>
    <t>71630440</t>
  </si>
  <si>
    <t>5487215</t>
  </si>
  <si>
    <t>215</t>
  </si>
  <si>
    <t>Смирновское</t>
  </si>
  <si>
    <t>71630445</t>
  </si>
  <si>
    <t>5487216</t>
  </si>
  <si>
    <t>216</t>
  </si>
  <si>
    <t>Челюскинское</t>
  </si>
  <si>
    <t>71630450</t>
  </si>
  <si>
    <t>5487217</t>
  </si>
  <si>
    <t>217</t>
  </si>
  <si>
    <t>Чирковское</t>
  </si>
  <si>
    <t>71630452</t>
  </si>
  <si>
    <t>5487218</t>
  </si>
  <si>
    <t>218</t>
  </si>
  <si>
    <t>Яровское</t>
  </si>
  <si>
    <t>71630455</t>
  </si>
  <si>
    <t>5487219</t>
  </si>
  <si>
    <t>27915687</t>
  </si>
  <si>
    <t>219</t>
  </si>
  <si>
    <t>Абалакское</t>
  </si>
  <si>
    <t>71642405</t>
  </si>
  <si>
    <t>7206045872</t>
  </si>
  <si>
    <t>МУП ЖКХ Тобольского района</t>
  </si>
  <si>
    <t>5487257</t>
  </si>
  <si>
    <t>1295383353</t>
  </si>
  <si>
    <t>220</t>
  </si>
  <si>
    <t>Башковское</t>
  </si>
  <si>
    <t>71642425</t>
  </si>
  <si>
    <t>5487262</t>
  </si>
  <si>
    <t>221</t>
  </si>
  <si>
    <t>Ворогушинское</t>
  </si>
  <si>
    <t>71642430</t>
  </si>
  <si>
    <t>5487263</t>
  </si>
  <si>
    <t>222</t>
  </si>
  <si>
    <t>Ермаковское</t>
  </si>
  <si>
    <t>71642440</t>
  </si>
  <si>
    <t>5487265</t>
  </si>
  <si>
    <t>223</t>
  </si>
  <si>
    <t>Малозоркальцевское</t>
  </si>
  <si>
    <t>71642462</t>
  </si>
  <si>
    <t>5487270</t>
  </si>
  <si>
    <t>224</t>
  </si>
  <si>
    <t>Надцынское</t>
  </si>
  <si>
    <t>71642465</t>
  </si>
  <si>
    <t>5487271</t>
  </si>
  <si>
    <t>225</t>
  </si>
  <si>
    <t>Сетовское</t>
  </si>
  <si>
    <t>71642482</t>
  </si>
  <si>
    <t>5487276</t>
  </si>
  <si>
    <t>226</t>
  </si>
  <si>
    <t>26375345</t>
  </si>
  <si>
    <t>227</t>
  </si>
  <si>
    <t>Андреевское</t>
  </si>
  <si>
    <t>71644405</t>
  </si>
  <si>
    <t>7224002712</t>
  </si>
  <si>
    <t>МУП ЖКХ п.Боровский</t>
  </si>
  <si>
    <t>5487279</t>
  </si>
  <si>
    <t>5170411</t>
  </si>
  <si>
    <t>228</t>
  </si>
  <si>
    <t>Богандинское</t>
  </si>
  <si>
    <t>71644410</t>
  </si>
  <si>
    <t>5143250</t>
  </si>
  <si>
    <t>229</t>
  </si>
  <si>
    <t>Винзилинское</t>
  </si>
  <si>
    <t>71644416</t>
  </si>
  <si>
    <t>5143253</t>
  </si>
  <si>
    <t>230</t>
  </si>
  <si>
    <t>Мальковское</t>
  </si>
  <si>
    <t>71644445</t>
  </si>
  <si>
    <t>5141153</t>
  </si>
  <si>
    <t>231</t>
  </si>
  <si>
    <t>232</t>
  </si>
  <si>
    <t>поселок Боровский</t>
  </si>
  <si>
    <t>71644412</t>
  </si>
  <si>
    <t>5143251</t>
  </si>
  <si>
    <t>30355572</t>
  </si>
  <si>
    <t>233</t>
  </si>
  <si>
    <t>Горнослинкинское</t>
  </si>
  <si>
    <t>71648410</t>
  </si>
  <si>
    <t>7206042208</t>
  </si>
  <si>
    <t>Муниципальное предприятие "Туртасское коммунальное предприятие Уватского муниципального района"</t>
  </si>
  <si>
    <t>5487283</t>
  </si>
  <si>
    <t>2238584408</t>
  </si>
  <si>
    <t>234</t>
  </si>
  <si>
    <t>Туртасское</t>
  </si>
  <si>
    <t>71648445</t>
  </si>
  <si>
    <t>5487290</t>
  </si>
  <si>
    <t>26360344</t>
  </si>
  <si>
    <t>235</t>
  </si>
  <si>
    <t>7202031519</t>
  </si>
  <si>
    <t>ОАО "Автотеплотехник"</t>
  </si>
  <si>
    <t>5170106</t>
  </si>
  <si>
    <t>28467618</t>
  </si>
  <si>
    <t>236</t>
  </si>
  <si>
    <t>7203032191</t>
  </si>
  <si>
    <t>ОАО "ТДСК"</t>
  </si>
  <si>
    <t>1631606843</t>
  </si>
  <si>
    <t>26360351</t>
  </si>
  <si>
    <t>237</t>
  </si>
  <si>
    <t>7203076015</t>
  </si>
  <si>
    <t>ОАО "Тюмень-Дизель"</t>
  </si>
  <si>
    <t>5170803</t>
  </si>
  <si>
    <t>28882077</t>
  </si>
  <si>
    <t>238</t>
  </si>
  <si>
    <t>7208004222</t>
  </si>
  <si>
    <t>ООО "Абатский жилремстрой"</t>
  </si>
  <si>
    <t>2021059461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</si>
  <si>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</si>
  <si>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</si>
  <si>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</si>
  <si>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</si>
  <si>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</si>
  <si>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</si>
  <si>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</si>
  <si>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</si>
  <si>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</si>
  <si>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</si>
  <si>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26777702</t>
  </si>
  <si>
    <t>249</t>
  </si>
  <si>
    <t>7210110348</t>
  </si>
  <si>
    <t>ООО "Булашов и Коммунал Сервис"</t>
  </si>
  <si>
    <t>5170277</t>
  </si>
  <si>
    <t>250</t>
  </si>
  <si>
    <t>26375307</t>
  </si>
  <si>
    <t>251</t>
  </si>
  <si>
    <t>7215001342</t>
  </si>
  <si>
    <t>ООО "Вектор"</t>
  </si>
  <si>
    <t>5170094</t>
  </si>
  <si>
    <t>26576140</t>
  </si>
  <si>
    <t>252</t>
  </si>
  <si>
    <t>8617002073</t>
  </si>
  <si>
    <t>997250001</t>
  </si>
  <si>
    <t>ООО "Газпром трансгаз Сургут"</t>
  </si>
  <si>
    <t>5164078</t>
  </si>
  <si>
    <t>5416306</t>
  </si>
  <si>
    <t>253</t>
  </si>
  <si>
    <t>254</t>
  </si>
  <si>
    <t>28005926</t>
  </si>
  <si>
    <t>255</t>
  </si>
  <si>
    <t>Голышмановский</t>
  </si>
  <si>
    <t>71702000</t>
  </si>
  <si>
    <t>7220004589</t>
  </si>
  <si>
    <t>ООО "Голышмановотеплосервис"</t>
  </si>
  <si>
    <t>4442780312</t>
  </si>
  <si>
    <t>1324645719</t>
  </si>
  <si>
    <t>26375313</t>
  </si>
  <si>
    <t>256</t>
  </si>
  <si>
    <t>7215010139</t>
  </si>
  <si>
    <t>ООО "Жилсервис"</t>
  </si>
  <si>
    <t>5170624</t>
  </si>
  <si>
    <t>31456063</t>
  </si>
  <si>
    <t>257</t>
  </si>
  <si>
    <t>1658087524</t>
  </si>
  <si>
    <t>ООО "ЗапСибНефтехим"</t>
  </si>
  <si>
    <t>5519874717</t>
  </si>
  <si>
    <t>31420184</t>
  </si>
  <si>
    <t>258</t>
  </si>
  <si>
    <t>8608059605</t>
  </si>
  <si>
    <t>860801001</t>
  </si>
  <si>
    <t>ООО "ЛУКОЙЛ-АИК"</t>
  </si>
  <si>
    <t>5194471110</t>
  </si>
  <si>
    <t>5431134</t>
  </si>
  <si>
    <t>31222419</t>
  </si>
  <si>
    <t>259</t>
  </si>
  <si>
    <t>7224078976</t>
  </si>
  <si>
    <t>ООО "М-ЭНЕРГО"</t>
  </si>
  <si>
    <t>4177220687</t>
  </si>
  <si>
    <t>26375349</t>
  </si>
  <si>
    <t>260</t>
  </si>
  <si>
    <t>7224030283</t>
  </si>
  <si>
    <t>ООО "МУП Винзилинское ЖКХ"</t>
  </si>
  <si>
    <t>5170487</t>
  </si>
  <si>
    <t>26375350</t>
  </si>
  <si>
    <t>261</t>
  </si>
  <si>
    <t>7224030300</t>
  </si>
  <si>
    <t>ООО "МУП Московское ЖКХ"</t>
  </si>
  <si>
    <t>5170376</t>
  </si>
  <si>
    <t>27570796</t>
  </si>
  <si>
    <t>262</t>
  </si>
  <si>
    <t>7202222351</t>
  </si>
  <si>
    <t>720201001</t>
  </si>
  <si>
    <t>ООО "Мегаполис-Сервис"</t>
  </si>
  <si>
    <t>887496469</t>
  </si>
  <si>
    <t>5416282</t>
  </si>
  <si>
    <t>31077508</t>
  </si>
  <si>
    <t>263</t>
  </si>
  <si>
    <t>8904006547</t>
  </si>
  <si>
    <t>ООО "Новоуренгойский газохимический комплекс"</t>
  </si>
  <si>
    <t>3794947144</t>
  </si>
  <si>
    <t>31212504</t>
  </si>
  <si>
    <t>264</t>
  </si>
  <si>
    <t>71644000</t>
  </si>
  <si>
    <t>7203450939</t>
  </si>
  <si>
    <t>ООО "РАССВЕТ-Т"</t>
  </si>
  <si>
    <t>5188519</t>
  </si>
  <si>
    <t>4129154512</t>
  </si>
  <si>
    <t>265</t>
  </si>
  <si>
    <t>26375352</t>
  </si>
  <si>
    <t>266</t>
  </si>
  <si>
    <t>7224032562</t>
  </si>
  <si>
    <t>ООО "Ромист"</t>
  </si>
  <si>
    <t>5170540</t>
  </si>
  <si>
    <t>267</t>
  </si>
  <si>
    <t>268</t>
  </si>
  <si>
    <t>71605410</t>
  </si>
  <si>
    <t>5485247</t>
  </si>
  <si>
    <t>269</t>
  </si>
  <si>
    <t>Калмакское</t>
  </si>
  <si>
    <t>71605415</t>
  </si>
  <si>
    <t>5485248</t>
  </si>
  <si>
    <t>270</t>
  </si>
  <si>
    <t>Капралихинское</t>
  </si>
  <si>
    <t>71605420</t>
  </si>
  <si>
    <t>5485249</t>
  </si>
  <si>
    <t>271</t>
  </si>
  <si>
    <t>Красноорловское</t>
  </si>
  <si>
    <t>71605425</t>
  </si>
  <si>
    <t>5485250</t>
  </si>
  <si>
    <t>272</t>
  </si>
  <si>
    <t>Орловское</t>
  </si>
  <si>
    <t>71605430</t>
  </si>
  <si>
    <t>5485251</t>
  </si>
  <si>
    <t>273</t>
  </si>
  <si>
    <t>Прохоровское</t>
  </si>
  <si>
    <t>71605435</t>
  </si>
  <si>
    <t>5485252</t>
  </si>
  <si>
    <t>274</t>
  </si>
  <si>
    <t>Раздольское</t>
  </si>
  <si>
    <t>71605440</t>
  </si>
  <si>
    <t>5485253</t>
  </si>
  <si>
    <t>275</t>
  </si>
  <si>
    <t>Южно-Дубровинское</t>
  </si>
  <si>
    <t>71605445</t>
  </si>
  <si>
    <t>5485254</t>
  </si>
  <si>
    <t>28859642</t>
  </si>
  <si>
    <t>276</t>
  </si>
  <si>
    <t>Омутинский муниципальный район</t>
  </si>
  <si>
    <t>Большекрасноярское</t>
  </si>
  <si>
    <t>71634411</t>
  </si>
  <si>
    <t>7220005487</t>
  </si>
  <si>
    <t>5487236</t>
  </si>
  <si>
    <t>1906256464</t>
  </si>
  <si>
    <t>277</t>
  </si>
  <si>
    <t>Вагайское</t>
  </si>
  <si>
    <t>71634415</t>
  </si>
  <si>
    <t>5141381</t>
  </si>
  <si>
    <t>278</t>
  </si>
  <si>
    <t>Журавлевское</t>
  </si>
  <si>
    <t>71634422</t>
  </si>
  <si>
    <t>5487237</t>
  </si>
  <si>
    <t>279</t>
  </si>
  <si>
    <t>280</t>
  </si>
  <si>
    <t>71634444</t>
  </si>
  <si>
    <t>5487238</t>
  </si>
  <si>
    <t>281</t>
  </si>
  <si>
    <t>71634000</t>
  </si>
  <si>
    <t>5188502</t>
  </si>
  <si>
    <t>282</t>
  </si>
  <si>
    <t>283</t>
  </si>
  <si>
    <t>Омутинское</t>
  </si>
  <si>
    <t>71634448</t>
  </si>
  <si>
    <t>5141195</t>
  </si>
  <si>
    <t>284</t>
  </si>
  <si>
    <t>Ситниковское</t>
  </si>
  <si>
    <t>71634455</t>
  </si>
  <si>
    <t>5487239</t>
  </si>
  <si>
    <t>285</t>
  </si>
  <si>
    <t>286</t>
  </si>
  <si>
    <t>Шабановское</t>
  </si>
  <si>
    <t>71634466</t>
  </si>
  <si>
    <t>5487240</t>
  </si>
  <si>
    <t>287</t>
  </si>
  <si>
    <t>Южно-Плетневское</t>
  </si>
  <si>
    <t>71634477</t>
  </si>
  <si>
    <t>5487241</t>
  </si>
  <si>
    <t>26375276</t>
  </si>
  <si>
    <t>288</t>
  </si>
  <si>
    <t>7206025040</t>
  </si>
  <si>
    <t>ООО "СИБУР Тобольск"</t>
  </si>
  <si>
    <t>5170812</t>
  </si>
  <si>
    <t>26996341</t>
  </si>
  <si>
    <t>289</t>
  </si>
  <si>
    <t>7214006972</t>
  </si>
  <si>
    <t>ООО "Сибгазсервис"</t>
  </si>
  <si>
    <t>794587081</t>
  </si>
  <si>
    <t>28509855</t>
  </si>
  <si>
    <t>290</t>
  </si>
  <si>
    <t>Викуловский муниципальный район</t>
  </si>
  <si>
    <t>Балаганское</t>
  </si>
  <si>
    <t>71615404</t>
  </si>
  <si>
    <t>7205023474</t>
  </si>
  <si>
    <t>ООО "Сибириада"</t>
  </si>
  <si>
    <t>5487142</t>
  </si>
  <si>
    <t>1728220391</t>
  </si>
  <si>
    <t>291</t>
  </si>
  <si>
    <t>71615000</t>
  </si>
  <si>
    <t>5188496</t>
  </si>
  <si>
    <t>292</t>
  </si>
  <si>
    <t>Викуловское</t>
  </si>
  <si>
    <t>71615412</t>
  </si>
  <si>
    <t>5141190</t>
  </si>
  <si>
    <t>293</t>
  </si>
  <si>
    <t>71615416</t>
  </si>
  <si>
    <t>5487144</t>
  </si>
  <si>
    <t>294</t>
  </si>
  <si>
    <t>Каргалинское</t>
  </si>
  <si>
    <t>71615424</t>
  </si>
  <si>
    <t>5487146</t>
  </si>
  <si>
    <t>295</t>
  </si>
  <si>
    <t>Поддубровинское</t>
  </si>
  <si>
    <t>71615440</t>
  </si>
  <si>
    <t>5487150</t>
  </si>
  <si>
    <t>296</t>
  </si>
  <si>
    <t>Рябовское</t>
  </si>
  <si>
    <t>71615444</t>
  </si>
  <si>
    <t>5487151</t>
  </si>
  <si>
    <t>297</t>
  </si>
  <si>
    <t>Скрипкинское</t>
  </si>
  <si>
    <t>71615452</t>
  </si>
  <si>
    <t>5487153</t>
  </si>
  <si>
    <t>298</t>
  </si>
  <si>
    <t>Чуртанское</t>
  </si>
  <si>
    <t>71615456</t>
  </si>
  <si>
    <t>5487154</t>
  </si>
  <si>
    <t>31077456</t>
  </si>
  <si>
    <t>299</t>
  </si>
  <si>
    <t>7202170632</t>
  </si>
  <si>
    <t>ООО "Соровскнефть"</t>
  </si>
  <si>
    <t>3794947142</t>
  </si>
  <si>
    <t>26558197</t>
  </si>
  <si>
    <t>300</t>
  </si>
  <si>
    <t>Александровское</t>
  </si>
  <si>
    <t>71638410</t>
  </si>
  <si>
    <t>7222018509</t>
  </si>
  <si>
    <t>ООО "Сорокинские коммунальные системы"</t>
  </si>
  <si>
    <t>5487251</t>
  </si>
  <si>
    <t>57162174</t>
  </si>
  <si>
    <t>301</t>
  </si>
  <si>
    <t>302</t>
  </si>
  <si>
    <t>Готопутовское</t>
  </si>
  <si>
    <t>71638430</t>
  </si>
  <si>
    <t>5487253</t>
  </si>
  <si>
    <t>303</t>
  </si>
  <si>
    <t>Знаменщиковское</t>
  </si>
  <si>
    <t>71638440</t>
  </si>
  <si>
    <t>5487254</t>
  </si>
  <si>
    <t>304</t>
  </si>
  <si>
    <t>Пинигинское</t>
  </si>
  <si>
    <t>71638470</t>
  </si>
  <si>
    <t>5487255</t>
  </si>
  <si>
    <t>305</t>
  </si>
  <si>
    <t>71638480</t>
  </si>
  <si>
    <t>5487256</t>
  </si>
  <si>
    <t>306</t>
  </si>
  <si>
    <t>307</t>
  </si>
  <si>
    <t>71638490</t>
  </si>
  <si>
    <t>5141197</t>
  </si>
  <si>
    <t>26375288</t>
  </si>
  <si>
    <t>308</t>
  </si>
  <si>
    <t>7210110147</t>
  </si>
  <si>
    <t>ООО "Спец Тепло Сервис"</t>
  </si>
  <si>
    <t>5170594</t>
  </si>
  <si>
    <t>309</t>
  </si>
  <si>
    <t>Аромашевское</t>
  </si>
  <si>
    <t>71607405</t>
  </si>
  <si>
    <t>5141379</t>
  </si>
  <si>
    <t>310</t>
  </si>
  <si>
    <t>Кармацкое</t>
  </si>
  <si>
    <t>71607410</t>
  </si>
  <si>
    <t>5487106</t>
  </si>
  <si>
    <t>311</t>
  </si>
  <si>
    <t>Кротовское</t>
  </si>
  <si>
    <t>71607415</t>
  </si>
  <si>
    <t>5487107</t>
  </si>
  <si>
    <t>312</t>
  </si>
  <si>
    <t>Малиновское</t>
  </si>
  <si>
    <t>71607420</t>
  </si>
  <si>
    <t>5487108</t>
  </si>
  <si>
    <t>313</t>
  </si>
  <si>
    <t>Малоскарединское</t>
  </si>
  <si>
    <t>71607425</t>
  </si>
  <si>
    <t>5487109</t>
  </si>
  <si>
    <t>314</t>
  </si>
  <si>
    <t>Новоберезовское</t>
  </si>
  <si>
    <t>71607430</t>
  </si>
  <si>
    <t>5487110</t>
  </si>
  <si>
    <t>315</t>
  </si>
  <si>
    <t>Русаковское</t>
  </si>
  <si>
    <t>71607440</t>
  </si>
  <si>
    <t>5487112</t>
  </si>
  <si>
    <t>316</t>
  </si>
  <si>
    <t>Слободчиковское</t>
  </si>
  <si>
    <t>71607445</t>
  </si>
  <si>
    <t>5487113</t>
  </si>
  <si>
    <t>317</t>
  </si>
  <si>
    <t>Сорочкинское</t>
  </si>
  <si>
    <t>71607450</t>
  </si>
  <si>
    <t>5487114</t>
  </si>
  <si>
    <t>318</t>
  </si>
  <si>
    <t>Юрминское</t>
  </si>
  <si>
    <t>71607455</t>
  </si>
  <si>
    <t>5487115</t>
  </si>
  <si>
    <t>31083071</t>
  </si>
  <si>
    <t>319</t>
  </si>
  <si>
    <t>7203429422</t>
  </si>
  <si>
    <t>ООО "ТЕХЭНЕРГО"</t>
  </si>
  <si>
    <t>3863255693</t>
  </si>
  <si>
    <t>30958386</t>
  </si>
  <si>
    <t>320</t>
  </si>
  <si>
    <t>7203428884</t>
  </si>
  <si>
    <t>ООО "ТИС"</t>
  </si>
  <si>
    <t>3453335863</t>
  </si>
  <si>
    <t>30992089</t>
  </si>
  <si>
    <t>321</t>
  </si>
  <si>
    <t>7203381837</t>
  </si>
  <si>
    <t>ООО "ТЛЦ"</t>
  </si>
  <si>
    <t>3472233633</t>
  </si>
  <si>
    <t>31297392</t>
  </si>
  <si>
    <t>322</t>
  </si>
  <si>
    <t>7203433010</t>
  </si>
  <si>
    <t>ООО "ТРОЯН"</t>
  </si>
  <si>
    <t>5309213740</t>
  </si>
  <si>
    <t>31422364</t>
  </si>
  <si>
    <t>323</t>
  </si>
  <si>
    <t>7203502094</t>
  </si>
  <si>
    <t>ООО "ТСК"</t>
  </si>
  <si>
    <t>5173956257</t>
  </si>
  <si>
    <t>30371897</t>
  </si>
  <si>
    <t>324</t>
  </si>
  <si>
    <t>7202135194</t>
  </si>
  <si>
    <t>ООО "ТЮМЕНЬГАЗСЕРВИС"</t>
  </si>
  <si>
    <t>2238584400</t>
  </si>
  <si>
    <t>325</t>
  </si>
  <si>
    <t>27356445</t>
  </si>
  <si>
    <t>326</t>
  </si>
  <si>
    <t>Нижнетавдинский муниципальный район</t>
  </si>
  <si>
    <t>Андрюшинское</t>
  </si>
  <si>
    <t>71632404</t>
  </si>
  <si>
    <t>7224048202</t>
  </si>
  <si>
    <t>ООО "Тавда-Уют"</t>
  </si>
  <si>
    <t>5487220</t>
  </si>
  <si>
    <t>1292802412</t>
  </si>
  <si>
    <t>327</t>
  </si>
  <si>
    <t>Березовское</t>
  </si>
  <si>
    <t>71632412</t>
  </si>
  <si>
    <t>5487222</t>
  </si>
  <si>
    <t>328</t>
  </si>
  <si>
    <t>Бухтальское</t>
  </si>
  <si>
    <t>71632416</t>
  </si>
  <si>
    <t>5487223</t>
  </si>
  <si>
    <t>329</t>
  </si>
  <si>
    <t>Велижанское</t>
  </si>
  <si>
    <t>71632420</t>
  </si>
  <si>
    <t>5487224</t>
  </si>
  <si>
    <t>330</t>
  </si>
  <si>
    <t>Искинское</t>
  </si>
  <si>
    <t>71632428</t>
  </si>
  <si>
    <t>5487225</t>
  </si>
  <si>
    <t>331</t>
  </si>
  <si>
    <t>Ключевское</t>
  </si>
  <si>
    <t>71632440</t>
  </si>
  <si>
    <t>5487227</t>
  </si>
  <si>
    <t>332</t>
  </si>
  <si>
    <t>Миясское</t>
  </si>
  <si>
    <t>71632448</t>
  </si>
  <si>
    <t>5487228</t>
  </si>
  <si>
    <t>333</t>
  </si>
  <si>
    <t>71632000</t>
  </si>
  <si>
    <t>5188501</t>
  </si>
  <si>
    <t>334</t>
  </si>
  <si>
    <t>Нижнетавдинское</t>
  </si>
  <si>
    <t>71632450</t>
  </si>
  <si>
    <t>5141194</t>
  </si>
  <si>
    <t>335</t>
  </si>
  <si>
    <t>Новоникольское</t>
  </si>
  <si>
    <t>71632452</t>
  </si>
  <si>
    <t>5487229</t>
  </si>
  <si>
    <t>336</t>
  </si>
  <si>
    <t>Новотроицкое</t>
  </si>
  <si>
    <t>71632456</t>
  </si>
  <si>
    <t>5487230</t>
  </si>
  <si>
    <t>337</t>
  </si>
  <si>
    <t>Тавдинское</t>
  </si>
  <si>
    <t>71632469</t>
  </si>
  <si>
    <t>5487231</t>
  </si>
  <si>
    <t>338</t>
  </si>
  <si>
    <t>Тарманское</t>
  </si>
  <si>
    <t>71632472</t>
  </si>
  <si>
    <t>5487232</t>
  </si>
  <si>
    <t>339</t>
  </si>
  <si>
    <t>Тюневское</t>
  </si>
  <si>
    <t>71632475</t>
  </si>
  <si>
    <t>5487233</t>
  </si>
  <si>
    <t>340</t>
  </si>
  <si>
    <t>Черепановское</t>
  </si>
  <si>
    <t>71632478</t>
  </si>
  <si>
    <t>5487234</t>
  </si>
  <si>
    <t>341</t>
  </si>
  <si>
    <t>Чугунаевское</t>
  </si>
  <si>
    <t>71632482</t>
  </si>
  <si>
    <t>5487235</t>
  </si>
  <si>
    <t>30861530</t>
  </si>
  <si>
    <t>342</t>
  </si>
  <si>
    <t>7207018279</t>
  </si>
  <si>
    <t>ООО "Тепло"</t>
  </si>
  <si>
    <t>3055776755</t>
  </si>
  <si>
    <t>343</t>
  </si>
  <si>
    <t>28856888</t>
  </si>
  <si>
    <t>344</t>
  </si>
  <si>
    <t>Прииртышское</t>
  </si>
  <si>
    <t>71642475</t>
  </si>
  <si>
    <t>7206035546</t>
  </si>
  <si>
    <t>ООО "Тепломонтажналадка"</t>
  </si>
  <si>
    <t>5487274</t>
  </si>
  <si>
    <t>1906256493</t>
  </si>
  <si>
    <t>345</t>
  </si>
  <si>
    <t>26375283</t>
  </si>
  <si>
    <t>346</t>
  </si>
  <si>
    <t>7208003980</t>
  </si>
  <si>
    <t>ООО "Теплосервис с. Абатское"</t>
  </si>
  <si>
    <t>5505324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</si>
  <si>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</si>
  <si>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</si>
  <si>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</si>
  <si>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</si>
  <si>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</si>
  <si>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</si>
  <si>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</si>
  <si>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</si>
  <si>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</si>
  <si>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</si>
  <si>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30355588</t>
  </si>
  <si>
    <t>357</t>
  </si>
  <si>
    <t>7203333167</t>
  </si>
  <si>
    <t>ООО "Теплый дом"</t>
  </si>
  <si>
    <t>2238584392</t>
  </si>
  <si>
    <t>30438563</t>
  </si>
  <si>
    <t>358</t>
  </si>
  <si>
    <t>7203315954</t>
  </si>
  <si>
    <t>ООО "Технолог"</t>
  </si>
  <si>
    <t>2576473671</t>
  </si>
  <si>
    <t>30838885</t>
  </si>
  <si>
    <t>359</t>
  </si>
  <si>
    <t>7203330328</t>
  </si>
  <si>
    <t>ООО "Техноцентр"</t>
  </si>
  <si>
    <t>2782519507</t>
  </si>
  <si>
    <t>28966662</t>
  </si>
  <si>
    <t>360</t>
  </si>
  <si>
    <t>7206048859</t>
  </si>
  <si>
    <t>ООО "Тобольская ТЭЦ"</t>
  </si>
  <si>
    <t>2100400876</t>
  </si>
  <si>
    <t>26381312</t>
  </si>
  <si>
    <t>361</t>
  </si>
  <si>
    <t>7204095194</t>
  </si>
  <si>
    <t>ООО "Тюмень Водоканал"</t>
  </si>
  <si>
    <t>5279342</t>
  </si>
  <si>
    <t>362</t>
  </si>
  <si>
    <t>363</t>
  </si>
  <si>
    <t>364</t>
  </si>
  <si>
    <t>365</t>
  </si>
  <si>
    <t>366</t>
  </si>
  <si>
    <t>28796899</t>
  </si>
  <si>
    <t>367</t>
  </si>
  <si>
    <t>7220005590</t>
  </si>
  <si>
    <t>ООО "УК "АРОМАШЕВОГАЗСЕРВИС"</t>
  </si>
  <si>
    <t>1831623874</t>
  </si>
  <si>
    <t>368</t>
  </si>
  <si>
    <t>30952083</t>
  </si>
  <si>
    <t>369</t>
  </si>
  <si>
    <t>7203380103</t>
  </si>
  <si>
    <t>ООО "УК "Авангард"</t>
  </si>
  <si>
    <t>3366581527</t>
  </si>
  <si>
    <t>31309691</t>
  </si>
  <si>
    <t>370</t>
  </si>
  <si>
    <t>7203455415</t>
  </si>
  <si>
    <t>ООО "УК НА ПРАЖСКОЙ"</t>
  </si>
  <si>
    <t>4502525425</t>
  </si>
  <si>
    <t>26507917</t>
  </si>
  <si>
    <t>371</t>
  </si>
  <si>
    <t>7204031169</t>
  </si>
  <si>
    <t>ООО "Управляющая компания "Лекс"</t>
  </si>
  <si>
    <t>470561338</t>
  </si>
  <si>
    <t>26643041</t>
  </si>
  <si>
    <t>372</t>
  </si>
  <si>
    <t>7202155320</t>
  </si>
  <si>
    <t>ООО "Управляющая компания "УПРАВДОМ"</t>
  </si>
  <si>
    <t>470561335</t>
  </si>
  <si>
    <t>31456964</t>
  </si>
  <si>
    <t>373</t>
  </si>
  <si>
    <t>7203475098</t>
  </si>
  <si>
    <t>ООО «ТКС»</t>
  </si>
  <si>
    <t>5538327881</t>
  </si>
  <si>
    <t>26375303</t>
  </si>
  <si>
    <t>374</t>
  </si>
  <si>
    <t>7213004669</t>
  </si>
  <si>
    <t>ООО ЖКХ "Викуловское"</t>
  </si>
  <si>
    <t>56469229</t>
  </si>
  <si>
    <t>375</t>
  </si>
  <si>
    <t>Березинское</t>
  </si>
  <si>
    <t>71615408</t>
  </si>
  <si>
    <t>5487143</t>
  </si>
  <si>
    <t>376</t>
  </si>
  <si>
    <t>377</t>
  </si>
  <si>
    <t>378</t>
  </si>
  <si>
    <t>379</t>
  </si>
  <si>
    <t>Калининское</t>
  </si>
  <si>
    <t>71615420</t>
  </si>
  <si>
    <t>5487145</t>
  </si>
  <si>
    <t>380</t>
  </si>
  <si>
    <t>381</t>
  </si>
  <si>
    <t>Коточиговское</t>
  </si>
  <si>
    <t>71615428</t>
  </si>
  <si>
    <t>5487147</t>
  </si>
  <si>
    <t>382</t>
  </si>
  <si>
    <t>Нововяткинское</t>
  </si>
  <si>
    <t>71615432</t>
  </si>
  <si>
    <t>5487148</t>
  </si>
  <si>
    <t>383</t>
  </si>
  <si>
    <t>Озернинское</t>
  </si>
  <si>
    <t>71615436</t>
  </si>
  <si>
    <t>5487149</t>
  </si>
  <si>
    <t>384</t>
  </si>
  <si>
    <t>385</t>
  </si>
  <si>
    <t>386</t>
  </si>
  <si>
    <t>Сартамское</t>
  </si>
  <si>
    <t>71615448</t>
  </si>
  <si>
    <t>5487152</t>
  </si>
  <si>
    <t>387</t>
  </si>
  <si>
    <t>388</t>
  </si>
  <si>
    <t>28150549</t>
  </si>
  <si>
    <t>389</t>
  </si>
  <si>
    <t>7215001448</t>
  </si>
  <si>
    <t>ООО НЭП "Универсал"</t>
  </si>
  <si>
    <t>5505329</t>
  </si>
  <si>
    <t>31077469</t>
  </si>
  <si>
    <t>390</t>
  </si>
  <si>
    <t>8601041542</t>
  </si>
  <si>
    <t>ООО РУСГАЗСЕРВИС</t>
  </si>
  <si>
    <t>3794947182</t>
  </si>
  <si>
    <t>26375346</t>
  </si>
  <si>
    <t>391</t>
  </si>
  <si>
    <t>7224008030</t>
  </si>
  <si>
    <t>ПАО "Птицефабрика "Боровская"</t>
  </si>
  <si>
    <t>5170612</t>
  </si>
  <si>
    <t>26551662</t>
  </si>
  <si>
    <t>392</t>
  </si>
  <si>
    <t>7203162698</t>
  </si>
  <si>
    <t>997150001</t>
  </si>
  <si>
    <t>ПАО "Фортум"</t>
  </si>
  <si>
    <t>5191768</t>
  </si>
  <si>
    <t>5416350</t>
  </si>
  <si>
    <t>26375342</t>
  </si>
  <si>
    <t>393</t>
  </si>
  <si>
    <t>Сладковский муниципальный район</t>
  </si>
  <si>
    <t>71636405</t>
  </si>
  <si>
    <t>7221001460</t>
  </si>
  <si>
    <t>Сладковское МУП ЖКХ</t>
  </si>
  <si>
    <t>5487242</t>
  </si>
  <si>
    <t>5170498</t>
  </si>
  <si>
    <t>394</t>
  </si>
  <si>
    <t>Лопазновское</t>
  </si>
  <si>
    <t>71636410</t>
  </si>
  <si>
    <t>5487243</t>
  </si>
  <si>
    <t>395</t>
  </si>
  <si>
    <t>71636415</t>
  </si>
  <si>
    <t>5487244</t>
  </si>
  <si>
    <t>396</t>
  </si>
  <si>
    <t>Маслянское</t>
  </si>
  <si>
    <t>71636420</t>
  </si>
  <si>
    <t>5487245</t>
  </si>
  <si>
    <t>397</t>
  </si>
  <si>
    <t>Менжинское</t>
  </si>
  <si>
    <t>71636425</t>
  </si>
  <si>
    <t>5487246</t>
  </si>
  <si>
    <t>398</t>
  </si>
  <si>
    <t>Никулинское</t>
  </si>
  <si>
    <t>71636430</t>
  </si>
  <si>
    <t>5487247</t>
  </si>
  <si>
    <t>399</t>
  </si>
  <si>
    <t>Новоандреевское</t>
  </si>
  <si>
    <t>71636435</t>
  </si>
  <si>
    <t>5487248</t>
  </si>
  <si>
    <t>400</t>
  </si>
  <si>
    <t>71636000</t>
  </si>
  <si>
    <t>5188503</t>
  </si>
  <si>
    <t>401</t>
  </si>
  <si>
    <t>Сладковское</t>
  </si>
  <si>
    <t>71636445</t>
  </si>
  <si>
    <t>5141196</t>
  </si>
  <si>
    <t>402</t>
  </si>
  <si>
    <t>Степновское</t>
  </si>
  <si>
    <t>71636450</t>
  </si>
  <si>
    <t>5487249</t>
  </si>
  <si>
    <t>403</t>
  </si>
  <si>
    <t>Усовское</t>
  </si>
  <si>
    <t>71636455</t>
  </si>
  <si>
    <t>5487250</t>
  </si>
  <si>
    <t>28856997</t>
  </si>
  <si>
    <t>404</t>
  </si>
  <si>
    <t>7203262893</t>
  </si>
  <si>
    <t>ТМУП "ТТС"</t>
  </si>
  <si>
    <t>1906256487</t>
  </si>
  <si>
    <t>26551012</t>
  </si>
  <si>
    <t>405</t>
  </si>
  <si>
    <t>7201000726</t>
  </si>
  <si>
    <t>720602001</t>
  </si>
  <si>
    <t>Тобольское УМН АО "Транснефть-Сибирь"</t>
  </si>
  <si>
    <t>5170677</t>
  </si>
  <si>
    <t>56426747</t>
  </si>
  <si>
    <t>406</t>
  </si>
  <si>
    <t>407</t>
  </si>
  <si>
    <t>408</t>
  </si>
  <si>
    <t>409</t>
  </si>
  <si>
    <t>27580677</t>
  </si>
  <si>
    <t>410</t>
  </si>
  <si>
    <t>720302001</t>
  </si>
  <si>
    <t>Тюменское УМН АО "Транснефть-Сибирь"</t>
  </si>
  <si>
    <t>5505340</t>
  </si>
  <si>
    <t>411</t>
  </si>
  <si>
    <t>412</t>
  </si>
  <si>
    <t>413</t>
  </si>
  <si>
    <t>414</t>
  </si>
  <si>
    <t>26375268</t>
  </si>
  <si>
    <t>415</t>
  </si>
  <si>
    <t>7204013642</t>
  </si>
  <si>
    <t>ФБУ "Центр реабилитации ФСС РФ "Тараскуль"</t>
  </si>
  <si>
    <t>5170597</t>
  </si>
  <si>
    <t>30914574</t>
  </si>
  <si>
    <t>416</t>
  </si>
  <si>
    <t>7729314745</t>
  </si>
  <si>
    <t>667043001</t>
  </si>
  <si>
    <t>Филиал ФГБУ "ЦЖКУ" МИНОБОРОНЫ РОССИИ (по ЦВО)</t>
  </si>
  <si>
    <t>3089489028</t>
  </si>
  <si>
    <t>797183637</t>
  </si>
  <si>
    <t>417</t>
  </si>
  <si>
    <t>418</t>
  </si>
  <si>
    <t>26375366</t>
  </si>
  <si>
    <t>419</t>
  </si>
  <si>
    <t>7227000960</t>
  </si>
  <si>
    <t>Юргинское МПП ЖКХ</t>
  </si>
  <si>
    <t>5170775</t>
  </si>
  <si>
    <t>420</t>
  </si>
  <si>
    <t>ALL</t>
  </si>
  <si>
    <t>OKTMO_COULD_BE_UNLOCKED</t>
  </si>
  <si>
    <t>(M01)Y(M02)Y(M03)Y(M04)Y(M05)Y(M06)Y(M07)Y(M08)Y(M09)Y(M10)Y(M11)Y(M12)Y</t>
  </si>
  <si>
    <t>SUBSIDIARY_COULD_BE_UNLOCKED</t>
  </si>
  <si>
    <t>SUBSIDIARY_LIST</t>
  </si>
  <si>
    <t>АО "УТСК" филиал "ТТС"</t>
  </si>
  <si>
    <t>ОАО "УТСК" ФЛ СТС</t>
  </si>
  <si>
    <t>71603000</t>
  </si>
  <si>
    <t>муниципальный район</t>
  </si>
  <si>
    <t>сельское поселение</t>
  </si>
  <si>
    <t>городской округ</t>
  </si>
  <si>
    <t>Второпесьяновское</t>
  </si>
  <si>
    <t>71626412</t>
  </si>
  <si>
    <t>Антипинское</t>
  </si>
  <si>
    <t>71632408</t>
  </si>
  <si>
    <t>Канашское</t>
  </si>
  <si>
    <t>71632432</t>
  </si>
  <si>
    <t>Ачирское</t>
  </si>
  <si>
    <t>71642407</t>
  </si>
  <si>
    <t>Булашовское</t>
  </si>
  <si>
    <t>71642415</t>
  </si>
  <si>
    <t>Верхнеаремзянское</t>
  </si>
  <si>
    <t>71642420</t>
  </si>
  <si>
    <t>Дегтяревское</t>
  </si>
  <si>
    <t>71642435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</si>
  <si>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</si>
  <si>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</si>
  <si>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</si>
  <si>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</si>
  <si>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</si>
  <si>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</si>
  <si>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</si>
  <si>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</si>
  <si>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Овсянниковское</t>
  </si>
  <si>
    <t>71642470</t>
  </si>
  <si>
    <t>Полуяновское</t>
  </si>
  <si>
    <t>71642473</t>
  </si>
  <si>
    <t>Санниковское</t>
  </si>
  <si>
    <t>71642480</t>
  </si>
  <si>
    <t>Ушаровское</t>
  </si>
  <si>
    <t>71642485</t>
  </si>
  <si>
    <t>Хмелевское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</si>
  <si>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</si>
  <si>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</si>
  <si>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</si>
  <si>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</si>
  <si>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</si>
  <si>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межселенная территория</t>
  </si>
  <si>
    <t>Тугаловское</t>
  </si>
  <si>
    <t>71648440</t>
  </si>
  <si>
    <t>Укинское</t>
  </si>
  <si>
    <t>71648452</t>
  </si>
  <si>
    <t>Юровское</t>
  </si>
  <si>
    <t>71648455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</si>
  <si>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</si>
  <si>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</si>
  <si>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</si>
  <si>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</si>
  <si>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</si>
  <si>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</si>
  <si>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</si>
  <si>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</si>
  <si>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</si>
  <si>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</si>
  <si>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</si>
  <si>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</si>
  <si>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</si>
  <si>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</si>
  <si>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</si>
  <si>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</si>
  <si>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</si>
  <si>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</si>
  <si>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</si>
  <si>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</si>
  <si>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</si>
  <si>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</si>
  <si>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</si>
  <si>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</si>
  <si>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</si>
  <si>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</si>
  <si>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МР</t>
  </si>
  <si>
    <t>МО</t>
  </si>
  <si>
    <t>ТИП МО</t>
  </si>
  <si>
    <t>ИМЯ ДИАПАЗОНА</t>
  </si>
  <si>
    <t>Дата последнего обновления реестра МР/МО/ОКТМО: 28.12.2020 16:00:50</t>
  </si>
  <si>
    <t>Голышмановский муниципальный район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</si>
  <si>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</si>
  <si>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</si>
  <si>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</si>
  <si>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</si>
  <si>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</si>
  <si>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</si>
  <si>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</si>
  <si>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</si>
  <si>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71618000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</si>
  <si>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</si>
  <si>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</si>
  <si>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</si>
  <si>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</si>
  <si>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</si>
  <si>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</si>
  <si>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</si>
  <si>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</si>
  <si>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</si>
  <si>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</si>
  <si>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</si>
  <si>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</si>
  <si>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</si>
  <si>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</si>
  <si>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</si>
  <si>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</si>
  <si>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</si>
  <si>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</si>
  <si>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</si>
  <si>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</si>
  <si>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71618470</t>
  </si>
  <si>
    <t>Заводоуковский</t>
  </si>
  <si>
    <t>Новоселезневское</t>
  </si>
  <si>
    <t>71630433</t>
  </si>
  <si>
    <t>Борковское</t>
  </si>
  <si>
    <t>71644415</t>
  </si>
  <si>
    <t>Княжевское</t>
  </si>
  <si>
    <t>71644435</t>
  </si>
  <si>
    <t>Нижнепышминское</t>
  </si>
  <si>
    <t>71644455</t>
  </si>
  <si>
    <t>Созоновское</t>
  </si>
  <si>
    <t>71644474</t>
  </si>
  <si>
    <t>поселок Андреевский</t>
  </si>
  <si>
    <t>поселок Винзили</t>
  </si>
  <si>
    <t>рабочий поселок Богандинский</t>
  </si>
  <si>
    <t>город Ишим</t>
  </si>
  <si>
    <t>Дата последнего обновления данных индикаторов проверки отчёта: 28.12.2020 16:07:30</t>
  </si>
  <si>
    <t>12484782</t>
  </si>
  <si>
    <t>626150 Тюменская область, г. Тобольск Промзона</t>
  </si>
  <si>
    <t>626150, Тюменская область, г.Тобольск, Промзона, а/я 429</t>
  </si>
  <si>
    <t>Климов Игорь Георгиевич</t>
  </si>
  <si>
    <t>+ 7 (3456)  397-800</t>
  </si>
  <si>
    <t>Половникова Лилия Владимировна</t>
  </si>
  <si>
    <t>+7 (3456) 266-336</t>
  </si>
  <si>
    <t>Батырева Елена Владимировна</t>
  </si>
  <si>
    <t>инженер</t>
  </si>
  <si>
    <t>+7 (3456) 349-480</t>
  </si>
  <si>
    <t>batyrevaev@tobolsk.sibur.ru</t>
  </si>
  <si>
    <t>Y</t>
  </si>
  <si>
    <t>RST</t>
  </si>
  <si>
    <t>Отпуск ТЭ!I129</t>
  </si>
  <si>
    <t>Отпуск ТЭ!M129</t>
  </si>
  <si>
    <t>Расчётная цена тепловой энергии в периоде "Ноябрь" для конечных потребителей с учётом перепродажи составляет ~ 504,95 руб./Гкал</t>
  </si>
  <si>
    <t>Предупреждение</t>
  </si>
  <si>
    <t>Отпуск ТЭ!I130</t>
  </si>
  <si>
    <t>Отпуск ТЭ!M130</t>
  </si>
  <si>
    <t>Расчётная цена тепловой энергии в периоде "Ноябрь" составляет ~ 92,71 руб./Гкал</t>
  </si>
  <si>
    <t>2645</t>
  </si>
  <si>
    <t>2386758239</t>
  </si>
  <si>
    <t>17-02-2020 12:21:05</t>
  </si>
  <si>
    <t>Принят</t>
  </si>
  <si>
    <t>424894</t>
  </si>
  <si>
    <t>0</t>
  </si>
  <si>
    <t>143825</t>
  </si>
  <si>
    <t>57459681.51</t>
  </si>
  <si>
    <t>23-04-2020 07:28:36</t>
  </si>
  <si>
    <t>426068</t>
  </si>
  <si>
    <t>101650</t>
  </si>
  <si>
    <t>40923389.29</t>
  </si>
  <si>
    <t>02-04-2020 12:51:30</t>
  </si>
  <si>
    <t>392030</t>
  </si>
  <si>
    <t>116484</t>
  </si>
  <si>
    <t>46590238.53</t>
  </si>
  <si>
    <t>09-07-2020 13:18:01</t>
  </si>
  <si>
    <t>292178</t>
  </si>
  <si>
    <t>18207</t>
  </si>
  <si>
    <t>7914334.55</t>
  </si>
  <si>
    <t>10-06-2020 15:34:54</t>
  </si>
  <si>
    <t>339861</t>
  </si>
  <si>
    <t>33978</t>
  </si>
  <si>
    <t>14659233.93</t>
  </si>
  <si>
    <t>22-05-2020 16:23:40</t>
  </si>
  <si>
    <t>412564</t>
  </si>
  <si>
    <t>81821</t>
  </si>
  <si>
    <t>33221146.2</t>
  </si>
  <si>
    <t>05-08-2020 17:58:58</t>
  </si>
  <si>
    <t>343805</t>
  </si>
  <si>
    <t>22335</t>
  </si>
  <si>
    <t>9919237.8</t>
  </si>
  <si>
    <t>19-11-2020 17:08:48</t>
  </si>
  <si>
    <t>386261</t>
  </si>
  <si>
    <t>91400</t>
  </si>
  <si>
    <t>37228953.6</t>
  </si>
  <si>
    <t>06-10-2020 15:49:34</t>
  </si>
  <si>
    <t>355705</t>
  </si>
  <si>
    <t>45734</t>
  </si>
  <si>
    <t>19806663.75</t>
  </si>
  <si>
    <t>06-10-2020 15:51:20</t>
  </si>
  <si>
    <t>343985</t>
  </si>
  <si>
    <t>6481</t>
  </si>
  <si>
    <t>3194313.7</t>
  </si>
  <si>
    <t>Дата последнего обновления данных реестра организаций: 28.12.2020 16:17:14</t>
  </si>
  <si>
    <t>12/30/2020  2:32:40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</si>
</sst>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[$€-1]_-;\-* #,##0.00[$€-1]_-;_-* &quot;-&quot;??[$€-1]_-"/>
    <numFmt numFmtId="165" formatCode="&quot;$&quot;#,##0_);[Red]\(&quot;$&quot;#,##0\)"/>
    <numFmt numFmtId="166" formatCode="#,##0.000"/>
  </numFmts>
  <fonts count="62">
    <font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Tahoma"/>
      <family val="2"/>
      <charset val="204"/>
    </font>
    <font>
      <u/>
      <sz val="20"/>
      <color indexed="56"/>
      <name val="Tahoma"/>
      <family val="2"/>
      <charset val="204"/>
    </font>
    <font>
      <sz val="9"/>
      <color indexed="10"/>
      <name val="Tahoma"/>
      <family val="2"/>
      <charset val="204"/>
    </font>
    <font>
      <b/>
      <u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9"/>
      <color indexed="53"/>
      <name val="Tahoma"/>
      <family val="2"/>
      <charset val="204"/>
    </font>
    <font>
      <sz val="11"/>
      <color indexed="8"/>
      <name val="Marlett"/>
      <charset val="2"/>
    </font>
    <font>
      <u/>
      <sz val="9"/>
      <color indexed="62"/>
      <name val="Tahoma"/>
      <family val="2"/>
      <charset val="204"/>
    </font>
    <font>
      <u/>
      <sz val="9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u/>
      <sz val="10"/>
      <color indexed="18"/>
      <name val="Tahoma"/>
      <family val="2"/>
      <charset val="204"/>
    </font>
    <font>
      <sz val="9"/>
      <color indexed="53"/>
      <name val="Tahoma"/>
      <family val="2"/>
      <charset val="204"/>
    </font>
    <font>
      <u/>
      <sz val="10"/>
      <color indexed="12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8"/>
      <color indexed="23"/>
      <name val="Tahoma"/>
      <family val="2"/>
      <charset val="204"/>
    </font>
    <font>
      <b/>
      <sz val="9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23"/>
      <name val="Marlett"/>
      <charset val="2"/>
    </font>
    <font>
      <b/>
      <sz val="9"/>
      <color indexed="81"/>
      <name val="Tahoma"/>
      <family val="2"/>
      <charset val="204"/>
    </font>
    <font>
      <sz val="11"/>
      <name val="Tahoma"/>
      <family val="2"/>
      <charset val="204"/>
    </font>
    <font>
      <sz val="8"/>
      <color indexed="18"/>
      <name val="Tahoma"/>
      <family val="2"/>
      <charset val="204"/>
    </font>
    <font>
      <sz val="9"/>
      <color indexed="13"/>
      <name val="Tahoma"/>
      <family val="2"/>
      <charset val="204"/>
    </font>
    <font>
      <sz val="9"/>
      <color theme="0"/>
      <name val="Tahoma"/>
      <family val="2"/>
      <charset val="204"/>
    </font>
    <font>
      <sz val="10"/>
      <color theme="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indexed="22"/>
      </top>
      <bottom style="dotted">
        <color indexed="22"/>
      </bottom>
      <diagonal/>
    </border>
  </borders>
  <cellStyleXfs count="70">
    <xf numFmtId="49" fontId="0" fillId="0" borderId="0" applyBorder="0">
      <alignment vertical="top"/>
    </xf>
    <xf numFmtId="0" fontId="26" fillId="0" borderId="0"/>
    <xf numFmtId="164" fontId="26" fillId="0" borderId="0"/>
    <xf numFmtId="0" fontId="28" fillId="0" borderId="0"/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38" fontId="27" fillId="0" borderId="0">
      <alignment vertical="top"/>
    </xf>
    <xf numFmtId="165" fontId="30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/>
    <xf numFmtId="0" fontId="31" fillId="0" borderId="0" applyFill="0" applyBorder="0" applyProtection="0">
      <alignment vertical="center"/>
    </xf>
    <xf numFmtId="0" fontId="31" fillId="0" borderId="0" applyFill="0" applyBorder="0" applyProtection="0">
      <alignment vertical="center"/>
    </xf>
    <xf numFmtId="0" fontId="5" fillId="2" borderId="1" applyNumberFormat="0" applyAlignment="0" applyProtection="0"/>
    <xf numFmtId="49" fontId="21" fillId="0" borderId="0" applyNumberFormat="0" applyFill="0" applyBorder="0" applyAlignment="0" applyProtection="0">
      <alignment vertical="top"/>
    </xf>
    <xf numFmtId="49" fontId="1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49" fillId="0" borderId="0" applyNumberFormat="0" applyFill="0" applyBorder="0" applyAlignment="0" applyProtection="0"/>
    <xf numFmtId="0" fontId="50" fillId="18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31" applyNumberFormat="0" applyAlignment="0" applyProtection="0"/>
    <xf numFmtId="0" fontId="54" fillId="21" borderId="32" applyNumberFormat="0" applyAlignment="0" applyProtection="0"/>
    <xf numFmtId="0" fontId="55" fillId="0" borderId="33" applyNumberFormat="0" applyFill="0" applyAlignment="0" applyProtection="0"/>
    <xf numFmtId="0" fontId="56" fillId="22" borderId="34" applyNumberFormat="0" applyAlignment="0" applyProtection="0"/>
    <xf numFmtId="0" fontId="57" fillId="0" borderId="0" applyNumberFormat="0" applyFill="0" applyBorder="0" applyAlignment="0" applyProtection="0"/>
    <xf numFmtId="0" fontId="1" fillId="23" borderId="35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36" applyNumberFormat="0" applyFill="0" applyAlignment="0" applyProtection="0"/>
    <xf numFmtId="0" fontId="60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0" fillId="47" borderId="0" applyNumberFormat="0" applyBorder="0" applyAlignment="0" applyProtection="0"/>
  </cellStyleXfs>
  <cellXfs count="283">
    <xf numFmtId="49" fontId="0" fillId="0" borderId="0" xfId="0">
      <alignment vertical="top"/>
    </xf>
    <xf numFmtId="0" fontId="3" fillId="0" borderId="0" xfId="29" applyFont="1" applyAlignment="1" applyProtection="1">
      <alignment horizontal="left" vertical="center" indent="1"/>
    </xf>
    <xf numFmtId="0" fontId="3" fillId="0" borderId="2" xfId="29" applyFont="1" applyBorder="1" applyAlignment="1" applyProtection="1">
      <alignment horizontal="center" vertical="center" wrapText="1"/>
    </xf>
    <xf numFmtId="0" fontId="3" fillId="0" borderId="3" xfId="29" applyFont="1" applyBorder="1" applyAlignment="1" applyProtection="1">
      <alignment horizontal="center" vertical="center" wrapText="1"/>
    </xf>
    <xf numFmtId="4" fontId="3" fillId="3" borderId="4" xfId="27" applyNumberFormat="1" applyFont="1" applyFill="1" applyBorder="1" applyAlignment="1" applyProtection="1">
      <alignment horizontal="right" vertical="center"/>
    </xf>
    <xf numFmtId="166" fontId="3" fillId="3" borderId="4" xfId="27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vertical="center"/>
    </xf>
    <xf numFmtId="49" fontId="0" fillId="0" borderId="5" xfId="27" applyNumberFormat="1" applyFont="1" applyFill="1" applyBorder="1" applyAlignment="1" applyProtection="1">
      <alignment horizontal="left" vertical="center" wrapText="1" indent="2"/>
    </xf>
    <xf numFmtId="0" fontId="0" fillId="0" borderId="6" xfId="27" applyFont="1" applyFill="1" applyBorder="1" applyAlignment="1" applyProtection="1">
      <alignment horizontal="center" vertical="center" wrapText="1"/>
    </xf>
    <xf numFmtId="0" fontId="3" fillId="0" borderId="0" xfId="29" applyFont="1" applyFill="1" applyBorder="1" applyAlignment="1" applyProtection="1">
      <alignment vertical="center"/>
    </xf>
    <xf numFmtId="0" fontId="3" fillId="0" borderId="0" xfId="29" applyFont="1" applyFill="1" applyBorder="1" applyAlignment="1" applyProtection="1">
      <alignment horizontal="center" vertical="center" wrapText="1"/>
    </xf>
    <xf numFmtId="0" fontId="3" fillId="0" borderId="7" xfId="29" applyFont="1" applyBorder="1" applyAlignment="1" applyProtection="1">
      <alignment horizontal="center" vertical="center"/>
    </xf>
    <xf numFmtId="0" fontId="3" fillId="0" borderId="0" xfId="29" applyFont="1" applyAlignment="1" applyProtection="1">
      <alignment horizontal="center" vertical="center"/>
    </xf>
    <xf numFmtId="0" fontId="3" fillId="0" borderId="0" xfId="29" applyFont="1" applyBorder="1" applyAlignment="1" applyProtection="1">
      <alignment vertical="center"/>
    </xf>
    <xf numFmtId="0" fontId="3" fillId="0" borderId="4" xfId="27" applyFont="1" applyFill="1" applyBorder="1" applyAlignment="1" applyProtection="1">
      <alignment horizontal="center" vertical="center"/>
    </xf>
    <xf numFmtId="49" fontId="3" fillId="4" borderId="6" xfId="0" applyFont="1" applyFill="1" applyBorder="1" applyAlignment="1" applyProtection="1">
      <alignment vertical="center" wrapText="1"/>
    </xf>
    <xf numFmtId="49" fontId="3" fillId="4" borderId="8" xfId="0" applyFont="1" applyFill="1" applyBorder="1" applyAlignment="1" applyProtection="1">
      <alignment vertical="center" wrapText="1"/>
    </xf>
    <xf numFmtId="4" fontId="3" fillId="0" borderId="4" xfId="27" applyNumberFormat="1" applyFont="1" applyFill="1" applyBorder="1" applyAlignment="1" applyProtection="1">
      <alignment horizontal="right" vertical="center"/>
    </xf>
    <xf numFmtId="166" fontId="3" fillId="0" borderId="4" xfId="27" applyNumberFormat="1" applyFont="1" applyFill="1" applyBorder="1" applyAlignment="1" applyProtection="1">
      <alignment horizontal="right" vertical="center"/>
    </xf>
    <xf numFmtId="4" fontId="3" fillId="5" borderId="4" xfId="27" applyNumberFormat="1" applyFont="1" applyFill="1" applyBorder="1" applyAlignment="1" applyProtection="1">
      <alignment horizontal="right" vertical="center"/>
      <protection locked="0"/>
    </xf>
    <xf numFmtId="4" fontId="3" fillId="6" borderId="4" xfId="27" applyNumberFormat="1" applyFont="1" applyFill="1" applyBorder="1" applyAlignment="1" applyProtection="1">
      <alignment horizontal="right" vertical="center"/>
    </xf>
    <xf numFmtId="166" fontId="3" fillId="5" borderId="4" xfId="27" applyNumberFormat="1" applyFont="1" applyFill="1" applyBorder="1" applyAlignment="1" applyProtection="1">
      <alignment horizontal="right" vertical="center"/>
      <protection locked="0"/>
    </xf>
    <xf numFmtId="166" fontId="3" fillId="6" borderId="4" xfId="27" applyNumberFormat="1" applyFont="1" applyFill="1" applyBorder="1" applyAlignment="1" applyProtection="1">
      <alignment horizontal="right" vertical="center"/>
    </xf>
    <xf numFmtId="49" fontId="3" fillId="0" borderId="0" xfId="0" applyFont="1" applyAlignment="1" applyProtection="1">
      <alignment horizontal="left" vertical="center"/>
    </xf>
    <xf numFmtId="49" fontId="3" fillId="0" borderId="0" xfId="0" applyFont="1" applyAlignment="1" applyProtection="1">
      <alignment vertical="center"/>
    </xf>
    <xf numFmtId="0" fontId="38" fillId="0" borderId="4" xfId="29" applyFont="1" applyBorder="1" applyAlignment="1" applyProtection="1">
      <alignment horizontal="center" vertical="center" wrapText="1"/>
    </xf>
    <xf numFmtId="0" fontId="38" fillId="7" borderId="4" xfId="29" applyFont="1" applyFill="1" applyBorder="1" applyAlignment="1" applyProtection="1">
      <alignment horizontal="center" vertical="center" wrapText="1"/>
    </xf>
    <xf numFmtId="0" fontId="38" fillId="0" borderId="0" xfId="29" applyFont="1" applyBorder="1" applyAlignment="1" applyProtection="1">
      <alignment horizontal="center" vertical="center" wrapText="1"/>
    </xf>
    <xf numFmtId="0" fontId="3" fillId="0" borderId="0" xfId="29" applyFont="1" applyFill="1" applyBorder="1" applyAlignment="1" applyProtection="1">
      <alignment horizontal="center" vertical="center"/>
    </xf>
    <xf numFmtId="0" fontId="3" fillId="0" borderId="0" xfId="29" applyFont="1" applyBorder="1" applyAlignment="1" applyProtection="1">
      <alignment horizontal="right" vertical="center" indent="1"/>
    </xf>
    <xf numFmtId="0" fontId="22" fillId="0" borderId="0" xfId="29" applyFont="1" applyBorder="1" applyAlignment="1" applyProtection="1">
      <alignment vertical="center"/>
    </xf>
    <xf numFmtId="0" fontId="22" fillId="0" borderId="0" xfId="29" applyFont="1" applyAlignment="1" applyProtection="1">
      <alignment vertical="center"/>
    </xf>
    <xf numFmtId="49" fontId="22" fillId="0" borderId="0" xfId="29" applyNumberFormat="1" applyFont="1" applyAlignment="1" applyProtection="1">
      <alignment vertical="center"/>
    </xf>
    <xf numFmtId="0" fontId="22" fillId="0" borderId="0" xfId="28" applyFont="1" applyAlignment="1" applyProtection="1">
      <alignment vertical="center"/>
    </xf>
    <xf numFmtId="0" fontId="3" fillId="0" borderId="0" xfId="29" applyFont="1" applyAlignment="1" applyProtection="1">
      <alignment vertical="center"/>
    </xf>
    <xf numFmtId="0" fontId="22" fillId="0" borderId="0" xfId="29" applyNumberFormat="1" applyFont="1" applyAlignment="1" applyProtection="1">
      <alignment vertical="center"/>
    </xf>
    <xf numFmtId="0" fontId="3" fillId="0" borderId="4" xfId="27" applyFont="1" applyFill="1" applyBorder="1" applyAlignment="1" applyProtection="1">
      <alignment horizontal="center" vertical="center" wrapText="1"/>
    </xf>
    <xf numFmtId="0" fontId="0" fillId="0" borderId="0" xfId="26" applyNumberFormat="1" applyFont="1" applyAlignment="1" applyProtection="1">
      <alignment vertical="top" wrapText="1"/>
    </xf>
    <xf numFmtId="0" fontId="1" fillId="0" borderId="4" xfId="27" applyFont="1" applyBorder="1" applyAlignment="1" applyProtection="1">
      <alignment horizontal="left" vertical="center" wrapText="1" indent="1"/>
    </xf>
    <xf numFmtId="49" fontId="1" fillId="0" borderId="0" xfId="0" applyFont="1" applyAlignment="1" applyProtection="1">
      <alignment vertical="center" wrapText="1"/>
    </xf>
    <xf numFmtId="49" fontId="0" fillId="0" borderId="0" xfId="0" applyProtection="1">
      <alignment vertical="top"/>
    </xf>
    <xf numFmtId="49" fontId="8" fillId="0" borderId="0" xfId="0" applyFont="1" applyAlignment="1" applyProtection="1">
      <alignment horizontal="center" vertical="center" wrapText="1"/>
    </xf>
    <xf numFmtId="49" fontId="1" fillId="0" borderId="0" xfId="0" applyFont="1" applyAlignment="1" applyProtection="1">
      <alignment horizontal="left" vertical="center" wrapText="1"/>
    </xf>
    <xf numFmtId="49" fontId="1" fillId="0" borderId="0" xfId="0" applyFont="1" applyProtection="1">
      <alignment vertical="top"/>
    </xf>
    <xf numFmtId="49" fontId="0" fillId="0" borderId="0" xfId="0" applyNumberFormat="1" applyProtection="1">
      <alignment vertical="top"/>
    </xf>
    <xf numFmtId="49" fontId="8" fillId="0" borderId="0" xfId="0" applyFont="1" applyAlignment="1" applyProtection="1">
      <alignment vertical="center"/>
    </xf>
    <xf numFmtId="49" fontId="1" fillId="0" borderId="0" xfId="0" applyFont="1" applyBorder="1" applyAlignment="1" applyProtection="1">
      <alignment vertical="center" wrapText="1"/>
    </xf>
    <xf numFmtId="49" fontId="1" fillId="0" borderId="0" xfId="0" applyFont="1" applyAlignment="1" applyProtection="1">
      <alignment horizontal="center" vertical="center" wrapText="1"/>
    </xf>
    <xf numFmtId="49" fontId="1" fillId="0" borderId="0" xfId="0" applyFont="1" applyBorder="1" applyAlignment="1" applyProtection="1">
      <alignment horizontal="center" vertical="center" wrapText="1"/>
    </xf>
    <xf numFmtId="49" fontId="1" fillId="0" borderId="0" xfId="0" applyFont="1" applyBorder="1" applyAlignment="1" applyProtection="1">
      <alignment horizontal="left" vertical="center" wrapText="1"/>
    </xf>
    <xf numFmtId="49" fontId="0" fillId="0" borderId="0" xfId="0" applyAlignment="1">
      <alignment vertical="center"/>
    </xf>
    <xf numFmtId="49" fontId="1" fillId="0" borderId="0" xfId="0" applyFont="1" applyAlignment="1" applyProtection="1">
      <alignment horizontal="right" vertical="center" wrapText="1" indent="2"/>
    </xf>
    <xf numFmtId="49" fontId="1" fillId="0" borderId="0" xfId="0" applyFont="1" applyAlignment="1" applyProtection="1">
      <alignment horizontal="left" vertical="center" wrapText="1" indent="2"/>
    </xf>
    <xf numFmtId="49" fontId="9" fillId="0" borderId="9" xfId="0" applyFont="1" applyBorder="1" applyAlignment="1" applyProtection="1">
      <alignment horizontal="center" vertical="center"/>
    </xf>
    <xf numFmtId="49" fontId="9" fillId="0" borderId="9" xfId="0" applyFont="1" applyBorder="1" applyAlignment="1" applyProtection="1">
      <alignment horizontal="left" vertical="center"/>
    </xf>
    <xf numFmtId="49" fontId="15" fillId="0" borderId="0" xfId="0" applyFont="1" applyFill="1" applyAlignment="1" applyProtection="1">
      <alignment vertical="center" wrapText="1"/>
    </xf>
    <xf numFmtId="49" fontId="8" fillId="0" borderId="0" xfId="0" applyFont="1" applyFill="1" applyAlignment="1" applyProtection="1">
      <alignment vertical="center" wrapText="1"/>
    </xf>
    <xf numFmtId="49" fontId="1" fillId="0" borderId="0" xfId="0" applyFont="1" applyFill="1" applyBorder="1" applyAlignment="1" applyProtection="1">
      <alignment vertical="center" wrapText="1"/>
    </xf>
    <xf numFmtId="49" fontId="0" fillId="0" borderId="0" xfId="0" applyNumberFormat="1">
      <alignment vertical="top"/>
    </xf>
    <xf numFmtId="49" fontId="0" fillId="0" borderId="0" xfId="0" applyFont="1">
      <alignment vertical="top"/>
    </xf>
    <xf numFmtId="49" fontId="2" fillId="0" borderId="0" xfId="0" applyFont="1" applyFill="1" applyBorder="1" applyAlignment="1" applyProtection="1">
      <alignment vertical="center" wrapText="1"/>
    </xf>
    <xf numFmtId="49" fontId="16" fillId="0" borderId="0" xfId="0" applyFont="1" applyFill="1" applyBorder="1" applyAlignment="1" applyProtection="1">
      <alignment vertical="center" wrapText="1"/>
    </xf>
    <xf numFmtId="49" fontId="0" fillId="0" borderId="0" xfId="0" applyFont="1" applyFill="1" applyProtection="1">
      <alignment vertical="top"/>
    </xf>
    <xf numFmtId="49" fontId="4" fillId="0" borderId="4" xfId="0" applyFont="1" applyFill="1" applyBorder="1" applyAlignment="1" applyProtection="1">
      <alignment horizontal="center" vertical="center" wrapText="1"/>
    </xf>
    <xf numFmtId="49" fontId="4" fillId="0" borderId="6" xfId="0" applyFont="1" applyFill="1" applyBorder="1" applyAlignment="1" applyProtection="1">
      <alignment horizontal="right" vertical="center" wrapText="1" indent="2"/>
    </xf>
    <xf numFmtId="49" fontId="4" fillId="0" borderId="5" xfId="0" applyFont="1" applyFill="1" applyBorder="1" applyAlignment="1" applyProtection="1">
      <alignment horizontal="left" vertical="center" wrapText="1" indent="2"/>
    </xf>
    <xf numFmtId="49" fontId="13" fillId="0" borderId="0" xfId="0" applyFont="1" applyFill="1" applyAlignment="1" applyProtection="1">
      <alignment wrapText="1"/>
    </xf>
    <xf numFmtId="49" fontId="13" fillId="0" borderId="0" xfId="0" applyFont="1" applyFill="1" applyAlignment="1" applyProtection="1">
      <alignment vertical="center" wrapText="1"/>
    </xf>
    <xf numFmtId="49" fontId="17" fillId="0" borderId="0" xfId="0" applyFont="1" applyFill="1" applyAlignment="1" applyProtection="1">
      <alignment wrapText="1"/>
    </xf>
    <xf numFmtId="0" fontId="6" fillId="0" borderId="0" xfId="0" applyNumberFormat="1" applyFont="1" applyFill="1" applyAlignment="1" applyProtection="1">
      <alignment horizontal="left" vertical="center" wrapText="1"/>
    </xf>
    <xf numFmtId="49" fontId="14" fillId="0" borderId="0" xfId="0" applyFont="1" applyFill="1" applyBorder="1" applyAlignment="1" applyProtection="1">
      <alignment wrapText="1"/>
    </xf>
    <xf numFmtId="0" fontId="4" fillId="0" borderId="0" xfId="0" applyNumberFormat="1" applyFont="1" applyFill="1" applyAlignment="1" applyProtection="1">
      <alignment vertical="top"/>
    </xf>
    <xf numFmtId="0" fontId="4" fillId="0" borderId="0" xfId="0" applyNumberFormat="1" applyFont="1" applyFill="1" applyAlignment="1" applyProtection="1">
      <alignment horizontal="left" vertical="top" wrapText="1"/>
    </xf>
    <xf numFmtId="49" fontId="1" fillId="0" borderId="0" xfId="0" applyFont="1" applyFill="1" applyAlignment="1" applyProtection="1">
      <alignment vertical="top" wrapText="1"/>
    </xf>
    <xf numFmtId="49" fontId="13" fillId="0" borderId="0" xfId="0" applyFont="1" applyFill="1" applyBorder="1" applyAlignment="1" applyProtection="1">
      <alignment wrapText="1"/>
    </xf>
    <xf numFmtId="49" fontId="10" fillId="0" borderId="0" xfId="0" applyFont="1" applyFill="1" applyBorder="1" applyAlignment="1" applyProtection="1">
      <alignment wrapText="1"/>
    </xf>
    <xf numFmtId="49" fontId="10" fillId="0" borderId="10" xfId="0" applyFont="1" applyFill="1" applyBorder="1" applyAlignment="1" applyProtection="1">
      <alignment wrapText="1"/>
    </xf>
    <xf numFmtId="49" fontId="19" fillId="0" borderId="0" xfId="0" applyFont="1" applyFill="1" applyBorder="1" applyAlignment="1" applyProtection="1">
      <alignment vertical="center" wrapText="1"/>
    </xf>
    <xf numFmtId="49" fontId="11" fillId="0" borderId="0" xfId="0" applyFont="1" applyFill="1" applyBorder="1" applyAlignment="1" applyProtection="1">
      <alignment horizontal="left" vertical="center" wrapText="1"/>
    </xf>
    <xf numFmtId="49" fontId="19" fillId="0" borderId="0" xfId="0" applyFont="1" applyFill="1" applyBorder="1" applyAlignment="1" applyProtection="1">
      <alignment horizontal="center" vertical="center" wrapText="1"/>
    </xf>
    <xf numFmtId="49" fontId="9" fillId="5" borderId="11" xfId="0" applyNumberFormat="1" applyFont="1" applyFill="1" applyBorder="1" applyAlignment="1" applyProtection="1">
      <alignment horizontal="center" vertical="center" wrapText="1"/>
    </xf>
    <xf numFmtId="49" fontId="9" fillId="6" borderId="11" xfId="0" applyNumberFormat="1" applyFont="1" applyFill="1" applyBorder="1" applyAlignment="1" applyProtection="1">
      <alignment horizontal="center" vertical="center" wrapText="1"/>
    </xf>
    <xf numFmtId="49" fontId="9" fillId="8" borderId="11" xfId="0" applyNumberFormat="1" applyFont="1" applyFill="1" applyBorder="1" applyAlignment="1" applyProtection="1">
      <alignment horizontal="center" vertical="center" wrapText="1"/>
    </xf>
    <xf numFmtId="49" fontId="4" fillId="0" borderId="0" xfId="0" applyFont="1" applyFill="1" applyBorder="1" applyAlignment="1" applyProtection="1">
      <alignment horizontal="left" vertical="top" wrapText="1"/>
    </xf>
    <xf numFmtId="49" fontId="4" fillId="0" borderId="0" xfId="0" applyFont="1" applyFill="1" applyBorder="1" applyAlignment="1" applyProtection="1">
      <alignment horizontal="right" vertical="top" wrapText="1"/>
    </xf>
    <xf numFmtId="49" fontId="10" fillId="0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horizontal="left" wrapText="1"/>
    </xf>
    <xf numFmtId="49" fontId="10" fillId="0" borderId="0" xfId="0" applyFont="1" applyFill="1" applyBorder="1" applyAlignment="1" applyProtection="1">
      <alignment horizontal="right" wrapText="1"/>
    </xf>
    <xf numFmtId="49" fontId="1" fillId="0" borderId="0" xfId="0" applyNumberFormat="1" applyFont="1" applyProtection="1">
      <alignment vertical="top"/>
    </xf>
    <xf numFmtId="49" fontId="1" fillId="0" borderId="0" xfId="0" applyFont="1" applyAlignment="1" applyProtection="1">
      <alignment vertical="center"/>
    </xf>
    <xf numFmtId="49" fontId="1" fillId="5" borderId="4" xfId="0" applyFont="1" applyFill="1" applyBorder="1" applyAlignment="1" applyProtection="1">
      <alignment horizontal="center" vertical="center" wrapText="1"/>
      <protection locked="0"/>
    </xf>
    <xf numFmtId="49" fontId="4" fillId="0" borderId="8" xfId="0" applyFont="1" applyFill="1" applyBorder="1" applyAlignment="1" applyProtection="1">
      <alignment horizontal="center" vertical="center" wrapText="1"/>
    </xf>
    <xf numFmtId="49" fontId="4" fillId="0" borderId="0" xfId="0" applyFont="1" applyFill="1" applyBorder="1" applyAlignment="1" applyProtection="1">
      <alignment vertical="top" wrapText="1"/>
    </xf>
    <xf numFmtId="49" fontId="20" fillId="0" borderId="0" xfId="0" applyNumberFormat="1" applyFont="1" applyFill="1" applyBorder="1" applyAlignment="1" applyProtection="1">
      <alignment vertical="top" wrapText="1"/>
    </xf>
    <xf numFmtId="49" fontId="0" fillId="0" borderId="0" xfId="0" applyAlignment="1" applyProtection="1">
      <alignment vertical="center"/>
    </xf>
    <xf numFmtId="49" fontId="0" fillId="0" borderId="0" xfId="0" applyFont="1" applyAlignment="1">
      <alignment vertical="center" wrapText="1"/>
    </xf>
    <xf numFmtId="49" fontId="8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8" fillId="0" borderId="0" xfId="0" applyNumberFormat="1" applyFont="1" applyAlignment="1">
      <alignment vertical="center" wrapText="1"/>
    </xf>
    <xf numFmtId="49" fontId="0" fillId="0" borderId="0" xfId="0" applyFont="1" applyAlignment="1" applyProtection="1">
      <alignment vertical="center"/>
    </xf>
    <xf numFmtId="49" fontId="1" fillId="11" borderId="0" xfId="0" applyFont="1" applyFill="1" applyAlignment="1" applyProtection="1">
      <alignment vertical="center" wrapText="1"/>
    </xf>
    <xf numFmtId="49" fontId="0" fillId="10" borderId="0" xfId="0" applyFont="1" applyFill="1" applyAlignment="1" applyProtection="1">
      <alignment vertical="center" wrapText="1"/>
    </xf>
    <xf numFmtId="0" fontId="18" fillId="10" borderId="0" xfId="0" applyNumberFormat="1" applyFont="1" applyFill="1" applyAlignment="1">
      <alignment horizontal="right" vertical="center"/>
    </xf>
    <xf numFmtId="49" fontId="1" fillId="10" borderId="0" xfId="0" applyFont="1" applyFill="1" applyAlignment="1" applyProtection="1">
      <alignment vertical="center" wrapText="1"/>
    </xf>
    <xf numFmtId="49" fontId="1" fillId="0" borderId="0" xfId="0" applyFont="1" applyAlignment="1" applyProtection="1">
      <alignment horizontal="center" vertical="center"/>
    </xf>
    <xf numFmtId="49" fontId="1" fillId="3" borderId="0" xfId="0" applyFont="1" applyFill="1" applyAlignment="1" applyProtection="1">
      <alignment vertical="center"/>
    </xf>
    <xf numFmtId="49" fontId="23" fillId="0" borderId="0" xfId="25" applyNumberFormat="1" applyFont="1" applyBorder="1" applyAlignment="1" applyProtection="1">
      <alignment horizontal="center" vertical="center"/>
    </xf>
    <xf numFmtId="49" fontId="0" fillId="11" borderId="0" xfId="0" applyFill="1" applyAlignment="1" applyProtection="1">
      <alignment vertical="center" wrapText="1"/>
    </xf>
    <xf numFmtId="49" fontId="0" fillId="0" borderId="0" xfId="0" applyAlignment="1" applyProtection="1">
      <alignment vertical="center" wrapText="1"/>
    </xf>
    <xf numFmtId="49" fontId="24" fillId="0" borderId="0" xfId="0" applyFont="1" applyAlignment="1" applyProtection="1">
      <alignment vertical="center"/>
    </xf>
    <xf numFmtId="49" fontId="24" fillId="0" borderId="0" xfId="0" applyFont="1" applyAlignment="1" applyProtection="1">
      <alignment vertical="center" wrapText="1"/>
    </xf>
    <xf numFmtId="49" fontId="24" fillId="10" borderId="0" xfId="0" applyFont="1" applyFill="1" applyAlignment="1" applyProtection="1">
      <alignment vertical="center" wrapText="1"/>
    </xf>
    <xf numFmtId="49" fontId="22" fillId="9" borderId="0" xfId="0" applyFont="1" applyFill="1" applyAlignment="1">
      <alignment horizontal="center" vertical="top"/>
    </xf>
    <xf numFmtId="49" fontId="3" fillId="10" borderId="0" xfId="0" applyFont="1" applyFill="1" applyAlignment="1">
      <alignment horizontal="right"/>
    </xf>
    <xf numFmtId="49" fontId="25" fillId="0" borderId="0" xfId="25" applyNumberFormat="1" applyFont="1" applyBorder="1" applyAlignment="1" applyProtection="1">
      <alignment horizontal="center" vertical="center"/>
    </xf>
    <xf numFmtId="49" fontId="23" fillId="0" borderId="0" xfId="25" applyFont="1" applyBorder="1" applyAlignment="1" applyProtection="1">
      <alignment horizontal="center" vertical="center"/>
    </xf>
    <xf numFmtId="49" fontId="0" fillId="0" borderId="0" xfId="0" applyFont="1" applyFill="1" applyAlignment="1" applyProtection="1">
      <alignment vertical="center" wrapText="1"/>
    </xf>
    <xf numFmtId="49" fontId="0" fillId="0" borderId="0" xfId="0" applyFont="1" applyFill="1" applyBorder="1" applyAlignment="1" applyProtection="1">
      <alignment horizontal="right" vertical="center" wrapText="1"/>
    </xf>
    <xf numFmtId="49" fontId="0" fillId="0" borderId="0" xfId="0" applyFont="1" applyFill="1" applyBorder="1" applyAlignment="1" applyProtection="1">
      <alignment vertical="center" wrapText="1"/>
    </xf>
    <xf numFmtId="49" fontId="0" fillId="0" borderId="0" xfId="0" applyFont="1" applyAlignment="1" applyProtection="1">
      <alignment vertical="center" wrapText="1"/>
    </xf>
    <xf numFmtId="49" fontId="0" fillId="0" borderId="0" xfId="0" applyFont="1" applyAlignment="1">
      <alignment horizontal="right" vertical="top" indent="1"/>
    </xf>
    <xf numFmtId="49" fontId="2" fillId="0" borderId="0" xfId="0" applyFont="1" applyFill="1" applyBorder="1" applyAlignment="1" applyProtection="1">
      <alignment horizontal="right" vertical="center" wrapText="1" indent="1"/>
    </xf>
    <xf numFmtId="49" fontId="0" fillId="0" borderId="0" xfId="0" applyFont="1" applyFill="1" applyBorder="1" applyAlignment="1" applyProtection="1">
      <alignment horizontal="right" vertical="center" wrapText="1" indent="1"/>
    </xf>
    <xf numFmtId="49" fontId="4" fillId="0" borderId="0" xfId="0" applyFont="1" applyFill="1" applyBorder="1" applyAlignment="1" applyProtection="1">
      <alignment horizontal="right" vertical="center" wrapText="1" indent="1"/>
    </xf>
    <xf numFmtId="0" fontId="0" fillId="12" borderId="12" xfId="0" applyNumberFormat="1" applyFont="1" applyFill="1" applyBorder="1" applyAlignment="1" applyProtection="1">
      <alignment horizontal="right" vertical="center" wrapText="1" indent="1"/>
    </xf>
    <xf numFmtId="49" fontId="0" fillId="4" borderId="4" xfId="0" applyFill="1" applyBorder="1" applyAlignment="1" applyProtection="1">
      <alignment horizontal="center" vertical="center" wrapText="1"/>
    </xf>
    <xf numFmtId="0" fontId="0" fillId="0" borderId="0" xfId="26" applyNumberFormat="1" applyFont="1" applyAlignment="1" applyProtection="1">
      <alignment horizontal="left" vertical="top" wrapText="1"/>
    </xf>
    <xf numFmtId="49" fontId="1" fillId="0" borderId="0" xfId="26" applyProtection="1">
      <alignment vertical="top"/>
    </xf>
    <xf numFmtId="49" fontId="1" fillId="0" borderId="0" xfId="26" applyFont="1" applyProtection="1">
      <alignment vertical="top"/>
    </xf>
    <xf numFmtId="49" fontId="37" fillId="0" borderId="0" xfId="0" applyFont="1" applyFill="1" applyBorder="1" applyAlignment="1" applyProtection="1">
      <alignment vertical="center" wrapText="1"/>
    </xf>
    <xf numFmtId="49" fontId="0" fillId="4" borderId="8" xfId="0" applyFont="1" applyFill="1" applyBorder="1" applyAlignment="1" applyProtection="1">
      <alignment vertical="center" wrapText="1"/>
    </xf>
    <xf numFmtId="0" fontId="0" fillId="4" borderId="4" xfId="25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0" fillId="10" borderId="0" xfId="0" applyNumberFormat="1" applyFill="1" applyAlignment="1" applyProtection="1">
      <alignment horizontal="center" vertical="center"/>
    </xf>
    <xf numFmtId="0" fontId="0" fillId="0" borderId="4" xfId="27" applyFont="1" applyBorder="1" applyAlignment="1" applyProtection="1">
      <alignment horizontal="center" vertical="center" wrapText="1"/>
    </xf>
    <xf numFmtId="49" fontId="0" fillId="0" borderId="5" xfId="27" applyNumberFormat="1" applyFont="1" applyFill="1" applyBorder="1" applyAlignment="1" applyProtection="1">
      <alignment horizontal="left" vertical="center" wrapText="1" indent="1"/>
    </xf>
    <xf numFmtId="49" fontId="0" fillId="0" borderId="12" xfId="0" applyFont="1" applyFill="1" applyBorder="1" applyAlignment="1" applyProtection="1">
      <alignment horizontal="right" vertical="center" wrapText="1" inden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vertical="top" wrapText="1"/>
    </xf>
    <xf numFmtId="0" fontId="3" fillId="5" borderId="4" xfId="27" applyFont="1" applyFill="1" applyBorder="1" applyAlignment="1" applyProtection="1">
      <alignment horizontal="left" vertical="center" wrapText="1" indent="1"/>
      <protection locked="0"/>
    </xf>
    <xf numFmtId="49" fontId="0" fillId="0" borderId="4" xfId="27" applyNumberFormat="1" applyFont="1" applyFill="1" applyBorder="1" applyAlignment="1" applyProtection="1">
      <alignment horizontal="center" vertical="center" wrapText="1"/>
    </xf>
    <xf numFmtId="0" fontId="38" fillId="0" borderId="5" xfId="29" applyFont="1" applyBorder="1" applyAlignment="1" applyProtection="1">
      <alignment vertical="center" wrapText="1"/>
    </xf>
    <xf numFmtId="0" fontId="38" fillId="0" borderId="8" xfId="29" applyFont="1" applyBorder="1" applyAlignment="1" applyProtection="1">
      <alignment vertical="center" wrapText="1"/>
    </xf>
    <xf numFmtId="0" fontId="38" fillId="0" borderId="6" xfId="29" applyFont="1" applyBorder="1" applyAlignment="1" applyProtection="1">
      <alignment vertical="center" wrapText="1"/>
    </xf>
    <xf numFmtId="49" fontId="0" fillId="4" borderId="5" xfId="0" applyFill="1" applyBorder="1" applyAlignment="1" applyProtection="1">
      <alignment horizontal="center" vertical="center"/>
    </xf>
    <xf numFmtId="49" fontId="0" fillId="4" borderId="8" xfId="0" applyFont="1" applyFill="1" applyBorder="1" applyAlignment="1" applyProtection="1">
      <alignment horizontal="left" vertical="center" indent="1"/>
    </xf>
    <xf numFmtId="49" fontId="0" fillId="4" borderId="8" xfId="0" applyFill="1" applyBorder="1" applyAlignment="1" applyProtection="1">
      <alignment horizontal="center" vertical="center"/>
    </xf>
    <xf numFmtId="49" fontId="0" fillId="4" borderId="5" xfId="0" applyFont="1" applyFill="1" applyBorder="1" applyAlignment="1" applyProtection="1">
      <alignment horizontal="left" vertical="center" indent="1"/>
    </xf>
    <xf numFmtId="49" fontId="0" fillId="4" borderId="6" xfId="0" applyFont="1" applyFill="1" applyBorder="1" applyAlignment="1" applyProtection="1">
      <alignment horizontal="left" vertical="center" indent="1"/>
    </xf>
    <xf numFmtId="49" fontId="8" fillId="0" borderId="4" xfId="0" applyFont="1" applyFill="1" applyBorder="1" applyAlignment="1" applyProtection="1">
      <alignment horizontal="left" vertical="center" wrapText="1" indent="1"/>
    </xf>
    <xf numFmtId="49" fontId="0" fillId="8" borderId="4" xfId="0" applyFont="1" applyFill="1" applyBorder="1" applyAlignment="1" applyProtection="1">
      <alignment horizontal="left" vertical="center" wrapText="1" indent="1"/>
      <protection locked="0"/>
    </xf>
    <xf numFmtId="49" fontId="8" fillId="0" borderId="0" xfId="0" applyFont="1" applyFill="1" applyBorder="1" applyAlignment="1" applyProtection="1">
      <alignment vertical="center" wrapText="1"/>
    </xf>
    <xf numFmtId="0" fontId="0" fillId="0" borderId="0" xfId="0" applyNumberFormat="1" applyFont="1" applyAlignment="1">
      <alignment vertical="center" wrapText="1"/>
    </xf>
    <xf numFmtId="49" fontId="0" fillId="10" borderId="0" xfId="0" applyFont="1" applyFill="1" applyAlignment="1" applyProtection="1">
      <alignment vertical="center"/>
    </xf>
    <xf numFmtId="0" fontId="0" fillId="10" borderId="0" xfId="0" applyNumberFormat="1" applyFont="1" applyFill="1" applyAlignment="1" applyProtection="1">
      <alignment horizontal="center" vertical="center"/>
    </xf>
    <xf numFmtId="0" fontId="0" fillId="10" borderId="0" xfId="0" applyNumberFormat="1" applyFont="1" applyFill="1" applyAlignment="1">
      <alignment horizontal="right" vertical="center"/>
    </xf>
    <xf numFmtId="49" fontId="15" fillId="10" borderId="0" xfId="0" applyNumberFormat="1" applyFont="1" applyFill="1" applyAlignment="1">
      <alignment horizontal="right" vertical="center"/>
    </xf>
    <xf numFmtId="49" fontId="0" fillId="10" borderId="0" xfId="0" applyFont="1" applyFill="1" applyAlignment="1">
      <alignment horizontal="right" vertical="center"/>
    </xf>
    <xf numFmtId="49" fontId="3" fillId="10" borderId="0" xfId="0" applyNumberFormat="1" applyFont="1" applyFill="1" applyAlignment="1">
      <alignment horizontal="right" vertical="center"/>
    </xf>
    <xf numFmtId="49" fontId="39" fillId="0" borderId="4" xfId="0" applyFont="1" applyFill="1" applyBorder="1" applyAlignment="1" applyProtection="1">
      <alignment horizontal="center" vertical="center" wrapText="1"/>
    </xf>
    <xf numFmtId="166" fontId="3" fillId="7" borderId="4" xfId="27" applyNumberFormat="1" applyFont="1" applyFill="1" applyBorder="1" applyAlignment="1" applyProtection="1">
      <alignment horizontal="right" vertical="center"/>
    </xf>
    <xf numFmtId="4" fontId="3" fillId="7" borderId="4" xfId="27" applyNumberFormat="1" applyFont="1" applyFill="1" applyBorder="1" applyAlignment="1" applyProtection="1">
      <alignment horizontal="right" vertical="center"/>
    </xf>
    <xf numFmtId="0" fontId="3" fillId="7" borderId="4" xfId="27" applyFont="1" applyFill="1" applyBorder="1" applyAlignment="1" applyProtection="1">
      <alignment horizontal="left" vertical="center" wrapText="1" indent="1"/>
    </xf>
    <xf numFmtId="49" fontId="0" fillId="10" borderId="0" xfId="0" applyFill="1" applyAlignment="1" applyProtection="1">
      <alignment vertical="center"/>
    </xf>
    <xf numFmtId="49" fontId="0" fillId="6" borderId="4" xfId="0" applyFont="1" applyFill="1" applyBorder="1" applyAlignment="1" applyProtection="1">
      <alignment horizontal="left" vertical="center" wrapText="1" indent="1"/>
    </xf>
    <xf numFmtId="49" fontId="0" fillId="6" borderId="4" xfId="0" applyNumberFormat="1" applyFont="1" applyFill="1" applyBorder="1" applyAlignment="1" applyProtection="1">
      <alignment horizontal="left" vertical="center" indent="1"/>
    </xf>
    <xf numFmtId="0" fontId="0" fillId="6" borderId="4" xfId="0" applyNumberFormat="1" applyFont="1" applyFill="1" applyBorder="1" applyAlignment="1" applyProtection="1">
      <alignment horizontal="left" vertical="center" indent="1"/>
    </xf>
    <xf numFmtId="49" fontId="3" fillId="4" borderId="4" xfId="0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vertical="center" wrapText="1"/>
    </xf>
    <xf numFmtId="49" fontId="44" fillId="0" borderId="0" xfId="0" applyFont="1" applyFill="1" applyAlignment="1" applyProtection="1">
      <alignment vertical="center" wrapText="1"/>
    </xf>
    <xf numFmtId="49" fontId="44" fillId="0" borderId="0" xfId="0" applyFont="1" applyAlignment="1" applyProtection="1">
      <alignment vertical="center" wrapText="1"/>
    </xf>
    <xf numFmtId="0" fontId="0" fillId="0" borderId="4" xfId="27" applyNumberFormat="1" applyFont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1" fillId="13" borderId="4" xfId="27" applyFont="1" applyFill="1" applyBorder="1" applyAlignment="1" applyProtection="1">
      <alignment horizontal="center" vertical="center" textRotation="90" wrapText="1"/>
    </xf>
    <xf numFmtId="4" fontId="3" fillId="13" borderId="4" xfId="27" applyNumberFormat="1" applyFont="1" applyFill="1" applyBorder="1" applyAlignment="1" applyProtection="1">
      <alignment horizontal="right" vertical="center"/>
    </xf>
    <xf numFmtId="49" fontId="0" fillId="6" borderId="4" xfId="0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indent="1"/>
    </xf>
    <xf numFmtId="49" fontId="0" fillId="8" borderId="4" xfId="0" applyFill="1" applyBorder="1" applyAlignment="1" applyProtection="1">
      <alignment horizontal="left" vertical="center" wrapText="1" indent="1"/>
      <protection locked="0"/>
    </xf>
    <xf numFmtId="49" fontId="21" fillId="0" borderId="4" xfId="25" applyFill="1" applyBorder="1" applyAlignment="1" applyProtection="1">
      <alignment horizontal="center" vertical="center" wrapText="1"/>
    </xf>
    <xf numFmtId="49" fontId="42" fillId="0" borderId="0" xfId="0" quotePrefix="1" applyFont="1" applyFill="1" applyAlignment="1" applyProtection="1">
      <alignment horizontal="left" vertical="center" indent="3"/>
    </xf>
    <xf numFmtId="0" fontId="44" fillId="0" borderId="0" xfId="0" applyNumberFormat="1" applyFont="1" applyFill="1" applyBorder="1" applyAlignment="1" applyProtection="1">
      <alignment horizontal="center" vertical="center"/>
    </xf>
    <xf numFmtId="49" fontId="44" fillId="0" borderId="0" xfId="0" applyFont="1" applyFill="1" applyBorder="1" applyAlignment="1" applyProtection="1">
      <alignment vertical="center" wrapText="1"/>
    </xf>
    <xf numFmtId="49" fontId="44" fillId="0" borderId="0" xfId="0" applyFont="1" applyBorder="1" applyAlignment="1" applyProtection="1">
      <alignment vertical="center" wrapText="1"/>
    </xf>
    <xf numFmtId="49" fontId="43" fillId="10" borderId="0" xfId="0" applyFont="1" applyFill="1" applyAlignment="1" applyProtection="1">
      <alignment vertical="center"/>
    </xf>
    <xf numFmtId="49" fontId="21" fillId="4" borderId="4" xfId="25" applyFill="1" applyBorder="1" applyAlignment="1" applyProtection="1">
      <alignment horizontal="left" vertical="center" wrapText="1" indent="1"/>
    </xf>
    <xf numFmtId="0" fontId="0" fillId="17" borderId="0" xfId="0" applyNumberFormat="1" applyFill="1" applyAlignment="1">
      <alignment vertical="center" wrapText="1"/>
    </xf>
    <xf numFmtId="0" fontId="0" fillId="3" borderId="0" xfId="0" applyNumberFormat="1" applyFont="1" applyFill="1" applyAlignment="1" applyProtection="1">
      <alignment vertical="center"/>
    </xf>
    <xf numFmtId="0" fontId="0" fillId="3" borderId="0" xfId="0" applyNumberFormat="1" applyFill="1" applyAlignment="1" applyProtection="1">
      <alignment vertical="center"/>
    </xf>
    <xf numFmtId="49" fontId="3" fillId="0" borderId="8" xfId="0" applyFont="1" applyFill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horizontal="left" vertical="center" wrapText="1"/>
    </xf>
    <xf numFmtId="49" fontId="1" fillId="0" borderId="19" xfId="0" applyFont="1" applyFill="1" applyBorder="1" applyAlignment="1" applyProtection="1">
      <alignment horizontal="center" vertical="center" wrapText="1"/>
    </xf>
    <xf numFmtId="49" fontId="23" fillId="0" borderId="9" xfId="25" applyNumberFormat="1" applyFon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>
      <alignment horizontal="left" vertical="center" wrapText="1"/>
    </xf>
    <xf numFmtId="49" fontId="1" fillId="0" borderId="9" xfId="0" applyFont="1" applyBorder="1" applyAlignment="1" applyProtection="1">
      <alignment horizontal="center" vertical="center" wrapText="1"/>
    </xf>
    <xf numFmtId="49" fontId="23" fillId="0" borderId="37" xfId="25" applyNumberFormat="1" applyFont="1" applyBorder="1" applyAlignment="1" applyProtection="1">
      <alignment horizontal="center" vertical="center"/>
    </xf>
    <xf numFmtId="0" fontId="1" fillId="0" borderId="37" xfId="0" applyNumberFormat="1" applyFont="1" applyBorder="1" applyAlignment="1" applyProtection="1">
      <alignment horizontal="left" vertical="center" wrapText="1"/>
    </xf>
    <xf numFmtId="49" fontId="1" fillId="0" borderId="37" xfId="0" applyFont="1" applyBorder="1" applyAlignment="1" applyProtection="1">
      <alignment horizontal="center" vertical="center" wrapText="1"/>
    </xf>
    <xf numFmtId="49" fontId="4" fillId="0" borderId="0" xfId="0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vertical="center" wrapText="1" indent="1"/>
    </xf>
    <xf numFmtId="49" fontId="10" fillId="0" borderId="0" xfId="0" applyFont="1" applyFill="1" applyBorder="1" applyAlignment="1" applyProtection="1">
      <alignment horizontal="justify" vertical="justify" wrapText="1"/>
    </xf>
    <xf numFmtId="49" fontId="10" fillId="0" borderId="0" xfId="0" applyFont="1" applyFill="1" applyBorder="1" applyAlignment="1" applyProtection="1">
      <alignment horizontal="left" wrapText="1"/>
    </xf>
    <xf numFmtId="49" fontId="4" fillId="0" borderId="0" xfId="0" applyFont="1" applyFill="1" applyBorder="1" applyAlignment="1" applyProtection="1">
      <alignment horizontal="right" vertical="center" wrapText="1" indent="1"/>
    </xf>
    <xf numFmtId="49" fontId="21" fillId="0" borderId="0" xfId="25" applyNumberFormat="1" applyFill="1" applyBorder="1" applyAlignment="1" applyProtection="1">
      <alignment horizontal="left" vertical="center" wrapText="1" indent="1"/>
    </xf>
    <xf numFmtId="49" fontId="10" fillId="0" borderId="13" xfId="0" applyFont="1" applyFill="1" applyBorder="1" applyAlignment="1" applyProtection="1">
      <alignment vertical="center" wrapText="1"/>
    </xf>
    <xf numFmtId="49" fontId="10" fillId="0" borderId="0" xfId="0" applyFont="1" applyFill="1" applyBorder="1" applyAlignment="1" applyProtection="1">
      <alignment vertical="center" wrapText="1"/>
    </xf>
    <xf numFmtId="49" fontId="10" fillId="0" borderId="13" xfId="0" applyFont="1" applyFill="1" applyBorder="1" applyAlignment="1" applyProtection="1">
      <alignment horizontal="left" vertical="center" wrapText="1"/>
    </xf>
    <xf numFmtId="49" fontId="10" fillId="0" borderId="0" xfId="0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4" fillId="7" borderId="14" xfId="0" applyNumberFormat="1" applyFont="1" applyFill="1" applyBorder="1" applyAlignment="1">
      <alignment horizontal="center" vertical="center" wrapText="1"/>
    </xf>
    <xf numFmtId="0" fontId="4" fillId="7" borderId="15" xfId="0" applyNumberFormat="1" applyFont="1" applyFill="1" applyBorder="1" applyAlignment="1">
      <alignment horizontal="center" vertical="center" wrapText="1"/>
    </xf>
    <xf numFmtId="0" fontId="4" fillId="7" borderId="1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justify" vertical="top" wrapText="1"/>
    </xf>
    <xf numFmtId="0" fontId="10" fillId="0" borderId="0" xfId="0" applyNumberFormat="1" applyFont="1" applyFill="1" applyBorder="1" applyAlignment="1" applyProtection="1">
      <alignment horizontal="justify" vertical="center" wrapText="1"/>
    </xf>
    <xf numFmtId="49" fontId="21" fillId="0" borderId="0" xfId="25" applyNumberFormat="1" applyFill="1" applyBorder="1" applyAlignment="1" applyProtection="1">
      <alignment horizontal="left" vertical="top" wrapText="1" indent="1"/>
    </xf>
    <xf numFmtId="49" fontId="10" fillId="0" borderId="4" xfId="0" applyFont="1" applyFill="1" applyBorder="1" applyAlignment="1" applyProtection="1">
      <alignment horizontal="right" vertical="center" wrapText="1" indent="1"/>
    </xf>
    <xf numFmtId="49" fontId="0" fillId="5" borderId="5" xfId="0" applyFill="1" applyBorder="1" applyAlignment="1" applyProtection="1">
      <alignment horizontal="left" vertical="center" indent="1"/>
      <protection locked="0"/>
    </xf>
    <xf numFmtId="49" fontId="0" fillId="5" borderId="8" xfId="0" applyFill="1" applyBorder="1" applyAlignment="1" applyProtection="1">
      <alignment horizontal="left" vertical="center" indent="1"/>
      <protection locked="0"/>
    </xf>
    <xf numFmtId="49" fontId="0" fillId="5" borderId="6" xfId="0" applyFill="1" applyBorder="1" applyAlignment="1" applyProtection="1">
      <alignment horizontal="left" vertical="center" indent="1"/>
      <protection locked="0"/>
    </xf>
    <xf numFmtId="49" fontId="10" fillId="5" borderId="4" xfId="0" applyFont="1" applyFill="1" applyBorder="1" applyAlignment="1" applyProtection="1">
      <alignment horizontal="left" vertical="center" wrapText="1" indent="1"/>
      <protection locked="0"/>
    </xf>
    <xf numFmtId="49" fontId="0" fillId="0" borderId="17" xfId="0" applyFill="1" applyBorder="1" applyAlignment="1" applyProtection="1">
      <alignment horizontal="right" vertical="center" wrapText="1" indent="1"/>
    </xf>
    <xf numFmtId="49" fontId="0" fillId="0" borderId="18" xfId="0" applyFont="1" applyFill="1" applyBorder="1" applyAlignment="1" applyProtection="1">
      <alignment horizontal="right" vertical="center" wrapText="1" indent="1"/>
    </xf>
    <xf numFmtId="49" fontId="36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17" xfId="0" applyFont="1" applyFill="1" applyBorder="1" applyAlignment="1" applyProtection="1">
      <alignment horizontal="right" vertical="center" wrapText="1" indent="1"/>
    </xf>
    <xf numFmtId="0" fontId="0" fillId="12" borderId="12" xfId="0" applyNumberFormat="1" applyFont="1" applyFill="1" applyBorder="1" applyAlignment="1" applyProtection="1">
      <alignment horizontal="right" vertical="center" wrapText="1" indent="1"/>
    </xf>
    <xf numFmtId="0" fontId="0" fillId="12" borderId="12" xfId="0" applyNumberFormat="1" applyFill="1" applyBorder="1" applyAlignment="1" applyProtection="1">
      <alignment horizontal="right" vertical="center" wrapText="1" indent="1"/>
    </xf>
    <xf numFmtId="0" fontId="36" fillId="0" borderId="0" xfId="0" applyNumberFormat="1" applyFont="1" applyFill="1" applyBorder="1" applyAlignment="1" applyProtection="1">
      <alignment horizontal="left" vertical="center" wrapText="1" indent="4"/>
    </xf>
    <xf numFmtId="49" fontId="0" fillId="0" borderId="12" xfId="0" applyFont="1" applyFill="1" applyBorder="1" applyAlignment="1" applyProtection="1">
      <alignment horizontal="right" vertical="center" wrapText="1" indent="1"/>
    </xf>
    <xf numFmtId="49" fontId="0" fillId="0" borderId="0" xfId="0" applyNumberFormat="1" applyFont="1" applyFill="1" applyBorder="1" applyAlignment="1" applyProtection="1">
      <alignment horizontal="left" vertical="center" wrapText="1" indent="7"/>
    </xf>
    <xf numFmtId="0" fontId="8" fillId="12" borderId="4" xfId="0" applyNumberFormat="1" applyFont="1" applyFill="1" applyBorder="1" applyAlignment="1" applyProtection="1">
      <alignment horizontal="right" vertical="center" wrapText="1" inden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49" fontId="4" fillId="12" borderId="6" xfId="0" applyFont="1" applyFill="1" applyBorder="1" applyAlignment="1" applyProtection="1">
      <alignment horizontal="center" vertical="center"/>
    </xf>
    <xf numFmtId="49" fontId="4" fillId="12" borderId="4" xfId="0" applyFont="1" applyFill="1" applyBorder="1" applyAlignment="1" applyProtection="1">
      <alignment horizontal="center" vertical="center"/>
    </xf>
    <xf numFmtId="49" fontId="4" fillId="12" borderId="5" xfId="0" applyFont="1" applyFill="1" applyBorder="1" applyAlignment="1" applyProtection="1">
      <alignment horizontal="center" vertical="center"/>
    </xf>
    <xf numFmtId="49" fontId="0" fillId="12" borderId="12" xfId="0" applyFont="1" applyFill="1" applyBorder="1" applyAlignment="1" applyProtection="1">
      <alignment horizontal="right" vertical="center" wrapText="1" indent="1"/>
    </xf>
    <xf numFmtId="0" fontId="1" fillId="0" borderId="4" xfId="27" applyFont="1" applyBorder="1" applyAlignment="1" applyProtection="1">
      <alignment horizontal="center" vertical="center" wrapText="1"/>
    </xf>
    <xf numFmtId="0" fontId="41" fillId="0" borderId="6" xfId="29" applyFont="1" applyFill="1" applyBorder="1" applyAlignment="1" applyProtection="1">
      <alignment horizontal="left" vertical="center" indent="4"/>
    </xf>
    <xf numFmtId="0" fontId="41" fillId="0" borderId="4" xfId="29" applyFont="1" applyFill="1" applyBorder="1" applyAlignment="1" applyProtection="1">
      <alignment horizontal="left" vertical="center" indent="4"/>
    </xf>
    <xf numFmtId="0" fontId="41" fillId="0" borderId="5" xfId="29" applyFont="1" applyFill="1" applyBorder="1" applyAlignment="1" applyProtection="1">
      <alignment horizontal="left" vertical="center" indent="4"/>
    </xf>
    <xf numFmtId="0" fontId="1" fillId="0" borderId="0" xfId="29" applyFont="1" applyBorder="1" applyAlignment="1" applyProtection="1">
      <alignment horizontal="center" vertical="center"/>
    </xf>
    <xf numFmtId="0" fontId="0" fillId="0" borderId="19" xfId="27" applyFont="1" applyBorder="1" applyAlignment="1" applyProtection="1">
      <alignment horizontal="center" vertical="center" textRotation="90" wrapText="1"/>
    </xf>
    <xf numFmtId="0" fontId="1" fillId="0" borderId="20" xfId="27" applyFont="1" applyBorder="1" applyAlignment="1" applyProtection="1">
      <alignment horizontal="center" vertical="center" textRotation="90" wrapText="1"/>
    </xf>
    <xf numFmtId="0" fontId="1" fillId="0" borderId="21" xfId="27" applyFont="1" applyBorder="1" applyAlignment="1" applyProtection="1">
      <alignment horizontal="center" vertical="center" textRotation="90" wrapText="1"/>
    </xf>
    <xf numFmtId="0" fontId="0" fillId="0" borderId="22" xfId="27" applyFont="1" applyBorder="1" applyAlignment="1" applyProtection="1">
      <alignment horizontal="center" vertical="center" textRotation="90" wrapText="1"/>
    </xf>
    <xf numFmtId="0" fontId="1" fillId="0" borderId="23" xfId="27" applyFont="1" applyBorder="1" applyAlignment="1" applyProtection="1">
      <alignment horizontal="center" vertical="center" textRotation="90" wrapText="1"/>
    </xf>
    <xf numFmtId="0" fontId="1" fillId="0" borderId="24" xfId="27" applyFont="1" applyBorder="1" applyAlignment="1" applyProtection="1">
      <alignment horizontal="center" vertical="center" textRotation="90" wrapText="1"/>
    </xf>
    <xf numFmtId="0" fontId="1" fillId="0" borderId="19" xfId="27" applyFont="1" applyBorder="1" applyAlignment="1" applyProtection="1">
      <alignment horizontal="center" vertical="center" wrapText="1"/>
    </xf>
    <xf numFmtId="0" fontId="1" fillId="0" borderId="20" xfId="27" applyFont="1" applyBorder="1" applyAlignment="1" applyProtection="1">
      <alignment horizontal="center" vertical="center" wrapText="1"/>
    </xf>
    <xf numFmtId="0" fontId="1" fillId="0" borderId="21" xfId="27" applyFont="1" applyBorder="1" applyAlignment="1" applyProtection="1">
      <alignment horizontal="center" vertical="center" wrapText="1"/>
    </xf>
    <xf numFmtId="0" fontId="0" fillId="0" borderId="19" xfId="27" applyFont="1" applyBorder="1" applyAlignment="1" applyProtection="1">
      <alignment horizontal="center" vertical="center" wrapText="1"/>
    </xf>
    <xf numFmtId="0" fontId="0" fillId="0" borderId="21" xfId="27" applyFont="1" applyBorder="1" applyAlignment="1" applyProtection="1">
      <alignment horizontal="center" vertical="center" wrapText="1"/>
    </xf>
    <xf numFmtId="0" fontId="3" fillId="0" borderId="0" xfId="29" applyFont="1" applyFill="1" applyBorder="1" applyAlignment="1" applyProtection="1">
      <alignment horizontal="left" vertical="center" wrapText="1" inden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0" fillId="0" borderId="25" xfId="27" applyFont="1" applyBorder="1" applyAlignment="1" applyProtection="1">
      <alignment horizontal="center" vertical="center" textRotation="90" wrapText="1"/>
    </xf>
    <xf numFmtId="0" fontId="1" fillId="0" borderId="26" xfId="27" applyFont="1" applyBorder="1" applyAlignment="1" applyProtection="1">
      <alignment horizontal="center" vertical="center" textRotation="90" wrapText="1"/>
    </xf>
    <xf numFmtId="0" fontId="1" fillId="0" borderId="27" xfId="27" applyFont="1" applyBorder="1" applyAlignment="1" applyProtection="1">
      <alignment horizontal="center" vertical="center" textRotation="90" wrapText="1"/>
    </xf>
    <xf numFmtId="49" fontId="0" fillId="4" borderId="5" xfId="0" applyFont="1" applyFill="1" applyBorder="1" applyAlignment="1" applyProtection="1">
      <alignment horizontal="left" vertical="center" indent="1"/>
    </xf>
    <xf numFmtId="49" fontId="0" fillId="4" borderId="6" xfId="0" applyFont="1" applyFill="1" applyBorder="1" applyAlignment="1" applyProtection="1">
      <alignment horizontal="left" vertical="center" indent="1"/>
    </xf>
    <xf numFmtId="49" fontId="0" fillId="4" borderId="8" xfId="0" applyFill="1" applyBorder="1" applyAlignment="1" applyProtection="1">
      <alignment horizontal="left" vertical="center" wrapText="1" indent="1"/>
    </xf>
    <xf numFmtId="49" fontId="0" fillId="4" borderId="6" xfId="0" applyFill="1" applyBorder="1" applyAlignment="1" applyProtection="1">
      <alignment horizontal="left" vertical="center" wrapText="1" indent="1"/>
    </xf>
    <xf numFmtId="0" fontId="0" fillId="0" borderId="4" xfId="27" applyFont="1" applyBorder="1" applyAlignment="1" applyProtection="1">
      <alignment horizontal="center" vertical="center" wrapText="1"/>
    </xf>
    <xf numFmtId="49" fontId="45" fillId="14" borderId="4" xfId="0" applyFont="1" applyFill="1" applyBorder="1" applyAlignment="1" applyProtection="1">
      <alignment horizontal="center" vertical="top" textRotation="90" wrapText="1"/>
    </xf>
    <xf numFmtId="49" fontId="45" fillId="15" borderId="4" xfId="0" applyFont="1" applyFill="1" applyBorder="1" applyAlignment="1" applyProtection="1">
      <alignment horizontal="center" vertical="top" textRotation="90" wrapText="1"/>
    </xf>
    <xf numFmtId="0" fontId="1" fillId="0" borderId="22" xfId="27" applyFont="1" applyBorder="1" applyAlignment="1" applyProtection="1">
      <alignment horizontal="center" vertical="center" wrapText="1"/>
    </xf>
    <xf numFmtId="0" fontId="1" fillId="0" borderId="25" xfId="27" applyFont="1" applyBorder="1" applyAlignment="1" applyProtection="1">
      <alignment horizontal="center" vertical="center" wrapText="1"/>
    </xf>
    <xf numFmtId="0" fontId="1" fillId="0" borderId="23" xfId="27" applyFont="1" applyBorder="1" applyAlignment="1" applyProtection="1">
      <alignment horizontal="center" vertical="center" wrapText="1"/>
    </xf>
    <xf numFmtId="0" fontId="1" fillId="0" borderId="26" xfId="27" applyFont="1" applyBorder="1" applyAlignment="1" applyProtection="1">
      <alignment horizontal="center" vertical="center" wrapText="1"/>
    </xf>
    <xf numFmtId="0" fontId="1" fillId="0" borderId="24" xfId="27" applyFont="1" applyBorder="1" applyAlignment="1" applyProtection="1">
      <alignment horizontal="center" vertical="center" wrapText="1"/>
    </xf>
    <xf numFmtId="0" fontId="1" fillId="0" borderId="27" xfId="27" applyFont="1" applyBorder="1" applyAlignment="1" applyProtection="1">
      <alignment horizontal="center" vertical="center" wrapText="1"/>
    </xf>
    <xf numFmtId="0" fontId="3" fillId="0" borderId="0" xfId="29" applyFont="1" applyAlignment="1" applyProtection="1">
      <alignment horizontal="center" vertical="center"/>
    </xf>
    <xf numFmtId="0" fontId="3" fillId="0" borderId="0" xfId="29" applyFont="1" applyBorder="1" applyAlignment="1" applyProtection="1">
      <alignment horizontal="center" vertical="center"/>
    </xf>
    <xf numFmtId="0" fontId="3" fillId="0" borderId="3" xfId="29" applyNumberFormat="1" applyFont="1" applyBorder="1" applyAlignment="1" applyProtection="1">
      <alignment horizontal="center" vertical="center"/>
    </xf>
    <xf numFmtId="0" fontId="3" fillId="0" borderId="2" xfId="29" applyFont="1" applyBorder="1" applyAlignment="1" applyProtection="1">
      <alignment horizontal="center" vertical="center"/>
    </xf>
    <xf numFmtId="0" fontId="1" fillId="0" borderId="5" xfId="27" applyFont="1" applyBorder="1" applyAlignment="1" applyProtection="1">
      <alignment horizontal="center" vertical="center" wrapText="1"/>
    </xf>
    <xf numFmtId="49" fontId="45" fillId="16" borderId="4" xfId="0" applyFont="1" applyFill="1" applyBorder="1" applyAlignment="1" applyProtection="1">
      <alignment horizontal="center" vertical="top" textRotation="90" wrapText="1"/>
    </xf>
    <xf numFmtId="49" fontId="9" fillId="0" borderId="8" xfId="0" applyFont="1" applyFill="1" applyBorder="1" applyAlignment="1" applyProtection="1">
      <alignment horizontal="center" vertical="center"/>
    </xf>
    <xf numFmtId="49" fontId="0" fillId="3" borderId="4" xfId="0" applyFill="1" applyBorder="1" applyAlignment="1" applyProtection="1">
      <alignment horizontal="center" vertical="top"/>
    </xf>
  </cellXfs>
  <cellStyles count="7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47" builtinId="30" hidden="1"/>
    <cellStyle name="20% — акцент2" xfId="51" builtinId="34" hidden="1"/>
    <cellStyle name="20% — акцент3" xfId="55" builtinId="38" hidden="1"/>
    <cellStyle name="20% — акцент4" xfId="59" builtinId="42" hidden="1"/>
    <cellStyle name="20% — акцент5" xfId="63" builtinId="46" hidden="1"/>
    <cellStyle name="20% — акцент6" xfId="67" builtinId="50" hidden="1"/>
    <cellStyle name="40% — акцент1" xfId="48" builtinId="31" hidden="1"/>
    <cellStyle name="40% — акцент2" xfId="52" builtinId="35" hidden="1"/>
    <cellStyle name="40% — акцент3" xfId="56" builtinId="39" hidden="1"/>
    <cellStyle name="40% — акцент4" xfId="60" builtinId="43" hidden="1"/>
    <cellStyle name="40% — акцент5" xfId="64" builtinId="47" hidden="1"/>
    <cellStyle name="40% — акцент6" xfId="68" builtinId="51" hidden="1"/>
    <cellStyle name="60% — акцент1" xfId="49" builtinId="32" hidden="1"/>
    <cellStyle name="60% — акцент2" xfId="53" builtinId="36" hidden="1"/>
    <cellStyle name="60% — акцент3" xfId="57" builtinId="40" hidden="1"/>
    <cellStyle name="60% — акцент4" xfId="61" builtinId="44" hidden="1"/>
    <cellStyle name="60% — акцент5" xfId="65" builtinId="48" hidden="1"/>
    <cellStyle name="60% — акцент6" xfId="69" builtinId="52" hidden="1"/>
    <cellStyle name="Currency [0]" xfId="16"/>
    <cellStyle name="Currency2" xfId="17"/>
    <cellStyle name="Followed Hyperlink" xfId="18"/>
    <cellStyle name="Hyperlink" xfId="19"/>
    <cellStyle name="normal" xfId="20"/>
    <cellStyle name="Normal1" xfId="21"/>
    <cellStyle name="Normal2" xfId="22"/>
    <cellStyle name="Percent1" xfId="23"/>
    <cellStyle name="Акцент1" xfId="46" builtinId="29" hidden="1"/>
    <cellStyle name="Акцент2" xfId="50" builtinId="33" hidden="1"/>
    <cellStyle name="Акцент3" xfId="54" builtinId="37" hidden="1"/>
    <cellStyle name="Акцент4" xfId="58" builtinId="41" hidden="1"/>
    <cellStyle name="Акцент5" xfId="62" builtinId="45" hidden="1"/>
    <cellStyle name="Акцент6" xfId="66" builtinId="49" hidden="1"/>
    <cellStyle name="Ввод " xfId="24" builtinId="20" customBuiltin="1"/>
    <cellStyle name="Вывод" xfId="38" builtinId="21" hidden="1"/>
    <cellStyle name="Вычисление" xfId="39" builtinId="22" hidden="1"/>
    <cellStyle name="Гиперссылка" xfId="25" builtinId="8"/>
    <cellStyle name="Заголовок 1" xfId="31" builtinId="16" hidden="1"/>
    <cellStyle name="Заголовок 2" xfId="32" builtinId="17" hidden="1"/>
    <cellStyle name="Заголовок 3" xfId="33" builtinId="18" hidden="1"/>
    <cellStyle name="Заголовок 4" xfId="34" builtinId="19" hidden="1"/>
    <cellStyle name="Итог" xfId="45" builtinId="25" hidden="1"/>
    <cellStyle name="Контрольная ячейка" xfId="41" builtinId="23" hidden="1"/>
    <cellStyle name="Название" xfId="30" builtinId="15" hidden="1"/>
    <cellStyle name="Нейтральный" xfId="37" builtinId="28" hidden="1"/>
    <cellStyle name="Обычный" xfId="0" builtinId="0"/>
    <cellStyle name="Обычный 10" xfId="26"/>
    <cellStyle name="Обычный_Полезный отпуск теплоэнергии в горячей воде" xfId="27"/>
    <cellStyle name="Обычный_Полезный отпуск электроэнергии и мощности, реализуемой по нерегулируемым ценам" xfId="28"/>
    <cellStyle name="Обычный_Полезный отпуск электроэнергии и мощности, реализуемой по регулируемым ценам" xfId="29"/>
    <cellStyle name="Плохой" xfId="36" builtinId="27" hidden="1"/>
    <cellStyle name="Пояснение" xfId="44" builtinId="53" hidden="1"/>
    <cellStyle name="Примечание" xfId="43" builtinId="10" hidden="1"/>
    <cellStyle name="Связанная ячейка" xfId="40" builtinId="24" hidden="1"/>
    <cellStyle name="Текст предупреждения" xfId="42" builtinId="11" hidden="1"/>
    <cellStyle name="Хороший" xfId="35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EAEBEE"/>
      <rgbColor rgb="00FF99CC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D9D9D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5" Type="http://schemas.openxmlformats.org/officeDocument/2006/relationships/image" Target="../media/image31.png"/><Relationship Id="rId4" Type="http://schemas.openxmlformats.org/officeDocument/2006/relationships/image" Target="../media/image3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png"/><Relationship Id="rId2" Type="http://schemas.openxmlformats.org/officeDocument/2006/relationships/image" Target="../media/image33.png"/><Relationship Id="rId1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478790</xdr:rowOff>
    </xdr:from>
    <xdr:to>
      <xdr:col>3</xdr:col>
      <xdr:colOff>0</xdr:colOff>
      <xdr:row>107</xdr:row>
      <xdr:rowOff>218440</xdr:rowOff>
    </xdr:to>
    <xdr:sp macro="[0]!Instruction.BlockClick" textlink="">
      <xdr:nvSpPr>
        <xdr:cNvPr id="1545547" name="InstrBlock_8"/>
        <xdr:cNvSpPr txBox="1">
          <a:spLocks noChangeArrowheads="1"/>
        </xdr:cNvSpPr>
      </xdr:nvSpPr>
      <xdr:spPr bwMode="auto">
        <a:xfrm>
          <a:off x="198120" y="4288790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oneCell">
    <xdr:from>
      <xdr:col>1</xdr:col>
      <xdr:colOff>0</xdr:colOff>
      <xdr:row>18</xdr:row>
      <xdr:rowOff>15240</xdr:rowOff>
    </xdr:from>
    <xdr:to>
      <xdr:col>3</xdr:col>
      <xdr:colOff>0</xdr:colOff>
      <xdr:row>18</xdr:row>
      <xdr:rowOff>478790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198120" y="3825240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oneCell">
    <xdr:from>
      <xdr:col>1</xdr:col>
      <xdr:colOff>0</xdr:colOff>
      <xdr:row>15</xdr:row>
      <xdr:rowOff>92710</xdr:rowOff>
    </xdr:from>
    <xdr:to>
      <xdr:col>3</xdr:col>
      <xdr:colOff>0</xdr:colOff>
      <xdr:row>18</xdr:row>
      <xdr:rowOff>15240</xdr:rowOff>
    </xdr:to>
    <xdr:sp macro="[0]!Instruction.BlockClick" textlink="">
      <xdr:nvSpPr>
        <xdr:cNvPr id="1546120" name="InstrBlock_6"/>
        <xdr:cNvSpPr txBox="1">
          <a:spLocks noChangeArrowheads="1"/>
        </xdr:cNvSpPr>
      </xdr:nvSpPr>
      <xdr:spPr bwMode="auto">
        <a:xfrm>
          <a:off x="198120" y="3361690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oneCell">
    <xdr:from>
      <xdr:col>1</xdr:col>
      <xdr:colOff>0</xdr:colOff>
      <xdr:row>12</xdr:row>
      <xdr:rowOff>474980</xdr:rowOff>
    </xdr:from>
    <xdr:to>
      <xdr:col>3</xdr:col>
      <xdr:colOff>0</xdr:colOff>
      <xdr:row>15</xdr:row>
      <xdr:rowOff>92710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198120" y="2898140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oneCell">
    <xdr:from>
      <xdr:col>1</xdr:col>
      <xdr:colOff>0</xdr:colOff>
      <xdr:row>12</xdr:row>
      <xdr:rowOff>11430</xdr:rowOff>
    </xdr:from>
    <xdr:to>
      <xdr:col>3</xdr:col>
      <xdr:colOff>0</xdr:colOff>
      <xdr:row>12</xdr:row>
      <xdr:rowOff>474980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198120" y="2434590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oneCell">
    <xdr:from>
      <xdr:col>1</xdr:col>
      <xdr:colOff>0</xdr:colOff>
      <xdr:row>10</xdr:row>
      <xdr:rowOff>43180</xdr:rowOff>
    </xdr:from>
    <xdr:to>
      <xdr:col>3</xdr:col>
      <xdr:colOff>0</xdr:colOff>
      <xdr:row>12</xdr:row>
      <xdr:rowOff>11430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198120" y="1971040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oneCell">
    <xdr:from>
      <xdr:col>1</xdr:col>
      <xdr:colOff>0</xdr:colOff>
      <xdr:row>7</xdr:row>
      <xdr:rowOff>90170</xdr:rowOff>
    </xdr:from>
    <xdr:to>
      <xdr:col>3</xdr:col>
      <xdr:colOff>0</xdr:colOff>
      <xdr:row>10</xdr:row>
      <xdr:rowOff>43180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198120" y="1507490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23</xdr:col>
      <xdr:colOff>228600</xdr:colOff>
      <xdr:row>69</xdr:row>
      <xdr:rowOff>91440</xdr:rowOff>
    </xdr:from>
    <xdr:to>
      <xdr:col>24</xdr:col>
      <xdr:colOff>152400</xdr:colOff>
      <xdr:row>69</xdr:row>
      <xdr:rowOff>327660</xdr:rowOff>
    </xdr:to>
    <xdr:pic>
      <xdr:nvPicPr>
        <xdr:cNvPr id="1601317" name="PAGE_LAST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533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76200</xdr:colOff>
      <xdr:row>69</xdr:row>
      <xdr:rowOff>91440</xdr:rowOff>
    </xdr:from>
    <xdr:to>
      <xdr:col>20</xdr:col>
      <xdr:colOff>7620</xdr:colOff>
      <xdr:row>69</xdr:row>
      <xdr:rowOff>312420</xdr:rowOff>
    </xdr:to>
    <xdr:pic>
      <xdr:nvPicPr>
        <xdr:cNvPr id="1601318" name="PAGE_FIRST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533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15240</xdr:colOff>
      <xdr:row>69</xdr:row>
      <xdr:rowOff>68580</xdr:rowOff>
    </xdr:from>
    <xdr:to>
      <xdr:col>20</xdr:col>
      <xdr:colOff>243840</xdr:colOff>
      <xdr:row>69</xdr:row>
      <xdr:rowOff>327660</xdr:rowOff>
    </xdr:to>
    <xdr:pic>
      <xdr:nvPicPr>
        <xdr:cNvPr id="1601319" name="PAGE_BACK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259080</xdr:colOff>
      <xdr:row>69</xdr:row>
      <xdr:rowOff>68580</xdr:rowOff>
    </xdr:from>
    <xdr:to>
      <xdr:col>23</xdr:col>
      <xdr:colOff>220980</xdr:colOff>
      <xdr:row>69</xdr:row>
      <xdr:rowOff>327660</xdr:rowOff>
    </xdr:to>
    <xdr:pic>
      <xdr:nvPicPr>
        <xdr:cNvPr id="1601320" name="PAGE_NEXT_INACTIVE" descr="tick_circle_3887.png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9</xdr:col>
      <xdr:colOff>160019</xdr:colOff>
      <xdr:row>19</xdr:row>
      <xdr:rowOff>0</xdr:rowOff>
    </xdr:to>
    <xdr:sp macro="[0]!Instruction.cmdGetUpdate_Click" textlink="">
      <xdr:nvSpPr>
        <xdr:cNvPr id="1545558" name="cmdGetUpdate" hidden="1"/>
        <xdr:cNvSpPr txBox="1">
          <a:spLocks noChangeArrowheads="1"/>
        </xdr:cNvSpPr>
      </xdr:nvSpPr>
      <xdr:spPr bwMode="auto">
        <a:xfrm>
          <a:off x="2571750" y="2466975"/>
          <a:ext cx="1668779" cy="4191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15</xdr:col>
      <xdr:colOff>177145</xdr:colOff>
      <xdr:row>19</xdr:row>
      <xdr:rowOff>0</xdr:rowOff>
    </xdr:to>
    <xdr:sp macro="[0]!Instruction.cmdShowHideUpdateLog_Click" textlink="">
      <xdr:nvSpPr>
        <xdr:cNvPr id="1545559" name="cmdShowHideUpdateLog" hidden="1"/>
        <xdr:cNvSpPr txBox="1">
          <a:spLocks noChangeArrowheads="1"/>
        </xdr:cNvSpPr>
      </xdr:nvSpPr>
      <xdr:spPr bwMode="auto">
        <a:xfrm>
          <a:off x="4352925" y="2466975"/>
          <a:ext cx="1668779" cy="4191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6013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1887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6013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1887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6013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1887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0</xdr:colOff>
      <xdr:row>7</xdr:row>
      <xdr:rowOff>90170</xdr:rowOff>
    </xdr:to>
    <xdr:sp macro="[0]!Instruction.BlockClick" textlink="">
      <xdr:nvSpPr>
        <xdr:cNvPr id="1546134" name="InstrBlock_1"/>
        <xdr:cNvSpPr txBox="1">
          <a:spLocks noChangeArrowheads="1"/>
        </xdr:cNvSpPr>
      </xdr:nvSpPr>
      <xdr:spPr bwMode="auto">
        <a:xfrm>
          <a:off x="198120" y="1043940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25400</xdr:colOff>
      <xdr:row>5</xdr:row>
      <xdr:rowOff>38100</xdr:rowOff>
    </xdr:from>
    <xdr:to>
      <xdr:col>1</xdr:col>
      <xdr:colOff>421640</xdr:colOff>
      <xdr:row>7</xdr:row>
      <xdr:rowOff>83820</xdr:rowOff>
    </xdr:to>
    <xdr:pic macro="[0]!Instruction.BlockClick">
      <xdr:nvPicPr>
        <xdr:cNvPr id="160132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1082040"/>
          <a:ext cx="3962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7</xdr:row>
      <xdr:rowOff>128270</xdr:rowOff>
    </xdr:from>
    <xdr:to>
      <xdr:col>1</xdr:col>
      <xdr:colOff>414020</xdr:colOff>
      <xdr:row>10</xdr:row>
      <xdr:rowOff>36830</xdr:rowOff>
    </xdr:to>
    <xdr:pic macro="[0]!Instruction.BlockClick">
      <xdr:nvPicPr>
        <xdr:cNvPr id="160132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1545590"/>
          <a:ext cx="3886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10</xdr:row>
      <xdr:rowOff>81280</xdr:rowOff>
    </xdr:from>
    <xdr:to>
      <xdr:col>1</xdr:col>
      <xdr:colOff>375920</xdr:colOff>
      <xdr:row>12</xdr:row>
      <xdr:rowOff>5080</xdr:rowOff>
    </xdr:to>
    <xdr:pic macro="[0]!Instruction.BlockClick">
      <xdr:nvPicPr>
        <xdr:cNvPr id="160132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2009140"/>
          <a:ext cx="3505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12</xdr:row>
      <xdr:rowOff>49530</xdr:rowOff>
    </xdr:from>
    <xdr:to>
      <xdr:col>1</xdr:col>
      <xdr:colOff>375920</xdr:colOff>
      <xdr:row>12</xdr:row>
      <xdr:rowOff>468630</xdr:rowOff>
    </xdr:to>
    <xdr:pic macro="[0]!Instruction.BlockClick">
      <xdr:nvPicPr>
        <xdr:cNvPr id="160133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2472690"/>
          <a:ext cx="3505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13</xdr:row>
      <xdr:rowOff>33020</xdr:rowOff>
    </xdr:from>
    <xdr:to>
      <xdr:col>1</xdr:col>
      <xdr:colOff>436440</xdr:colOff>
      <xdr:row>15</xdr:row>
      <xdr:rowOff>86360</xdr:rowOff>
    </xdr:to>
    <xdr:pic macro="[0]!Instruction.BlockClick">
      <xdr:nvPicPr>
        <xdr:cNvPr id="160133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2936240"/>
          <a:ext cx="4110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15</xdr:row>
      <xdr:rowOff>130810</xdr:rowOff>
    </xdr:from>
    <xdr:to>
      <xdr:col>1</xdr:col>
      <xdr:colOff>412262</xdr:colOff>
      <xdr:row>18</xdr:row>
      <xdr:rowOff>8890</xdr:rowOff>
    </xdr:to>
    <xdr:pic macro="[0]!Instruction.BlockClick">
      <xdr:nvPicPr>
        <xdr:cNvPr id="160133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3399790"/>
          <a:ext cx="38686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18</xdr:row>
      <xdr:rowOff>53340</xdr:rowOff>
    </xdr:from>
    <xdr:to>
      <xdr:col>1</xdr:col>
      <xdr:colOff>391160</xdr:colOff>
      <xdr:row>18</xdr:row>
      <xdr:rowOff>472440</xdr:rowOff>
    </xdr:to>
    <xdr:pic macro="[0]!Instruction.BlockClick">
      <xdr:nvPicPr>
        <xdr:cNvPr id="160133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3863340"/>
          <a:ext cx="3657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16013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3810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16013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53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25400</xdr:colOff>
      <xdr:row>18</xdr:row>
      <xdr:rowOff>516890</xdr:rowOff>
    </xdr:from>
    <xdr:to>
      <xdr:col>1</xdr:col>
      <xdr:colOff>406400</xdr:colOff>
      <xdr:row>107</xdr:row>
      <xdr:rowOff>212090</xdr:rowOff>
    </xdr:to>
    <xdr:pic macro="[0]!Instruction.BlockClick">
      <xdr:nvPicPr>
        <xdr:cNvPr id="1601336" name="InstrImg_8" descr="icon8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4326890"/>
          <a:ext cx="381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94</xdr:row>
      <xdr:rowOff>45720</xdr:rowOff>
    </xdr:from>
    <xdr:to>
      <xdr:col>4</xdr:col>
      <xdr:colOff>228600</xdr:colOff>
      <xdr:row>95</xdr:row>
      <xdr:rowOff>7620</xdr:rowOff>
    </xdr:to>
    <xdr:pic macro="[0]!Instruction.chkUpdates_Click">
      <xdr:nvPicPr>
        <xdr:cNvPr id="160133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96</xdr:row>
      <xdr:rowOff>53340</xdr:rowOff>
    </xdr:from>
    <xdr:to>
      <xdr:col>4</xdr:col>
      <xdr:colOff>228600</xdr:colOff>
      <xdr:row>97</xdr:row>
      <xdr:rowOff>15240</xdr:rowOff>
    </xdr:to>
    <xdr:pic macro="[0]!Instruction.chkUpdates_Click">
      <xdr:nvPicPr>
        <xdr:cNvPr id="160133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96</xdr:row>
      <xdr:rowOff>53340</xdr:rowOff>
    </xdr:from>
    <xdr:to>
      <xdr:col>4</xdr:col>
      <xdr:colOff>228600</xdr:colOff>
      <xdr:row>97</xdr:row>
      <xdr:rowOff>15240</xdr:rowOff>
    </xdr:to>
    <xdr:pic macro="[0]!Instruction.chkUpdates_Click">
      <xdr:nvPicPr>
        <xdr:cNvPr id="160133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94</xdr:row>
      <xdr:rowOff>45720</xdr:rowOff>
    </xdr:from>
    <xdr:to>
      <xdr:col>4</xdr:col>
      <xdr:colOff>228600</xdr:colOff>
      <xdr:row>95</xdr:row>
      <xdr:rowOff>7620</xdr:rowOff>
    </xdr:to>
    <xdr:pic macro="[0]!Instruction.chkUpdates_Click">
      <xdr:nvPicPr>
        <xdr:cNvPr id="160134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33900"/>
          <a:ext cx="137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98</xdr:row>
      <xdr:rowOff>0</xdr:rowOff>
    </xdr:from>
    <xdr:to>
      <xdr:col>5</xdr:col>
      <xdr:colOff>114300</xdr:colOff>
      <xdr:row>100</xdr:row>
      <xdr:rowOff>38100</xdr:rowOff>
    </xdr:to>
    <xdr:pic macro="[0]!Instruction.cmdGetUpdate_Click">
      <xdr:nvPicPr>
        <xdr:cNvPr id="1601341" name="cmdGetUpdateImg" descr="icon11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960" y="45339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98</xdr:row>
      <xdr:rowOff>0</xdr:rowOff>
    </xdr:from>
    <xdr:to>
      <xdr:col>11</xdr:col>
      <xdr:colOff>114300</xdr:colOff>
      <xdr:row>100</xdr:row>
      <xdr:rowOff>38100</xdr:rowOff>
    </xdr:to>
    <xdr:pic macro="[0]!Instruction.cmdShowHideUpdateLog_Click">
      <xdr:nvPicPr>
        <xdr:cNvPr id="1601342" name="cmdShowHideUpdateLogImg" descr="icon13.png" hidden="1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45339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341300</xdr:colOff>
      <xdr:row>2</xdr:row>
      <xdr:rowOff>9392</xdr:rowOff>
    </xdr:from>
    <xdr:to>
      <xdr:col>2</xdr:col>
      <xdr:colOff>1338348</xdr:colOff>
      <xdr:row>2</xdr:row>
      <xdr:rowOff>223955</xdr:rowOff>
    </xdr:to>
    <xdr:sp macro="" textlink="">
      <xdr:nvSpPr>
        <xdr:cNvPr id="35" name="cmdAct_1"/>
        <xdr:cNvSpPr txBox="1">
          <a:spLocks noChangeArrowheads="1"/>
        </xdr:cNvSpPr>
      </xdr:nvSpPr>
      <xdr:spPr bwMode="auto">
        <a:xfrm>
          <a:off x="1171880" y="352292"/>
          <a:ext cx="1096126" cy="214563"/>
        </a:xfrm>
        <a:prstGeom prst="rect">
          <a:avLst/>
        </a:prstGeom>
        <a:solidFill>
          <a:srgbClr val="CCFFCC"/>
        </a:solidFill>
        <a:ln>
          <a:noFill/>
        </a:ln>
      </xdr:spPr>
      <xdr:txBody>
        <a:bodyPr vertOverflow="clip" wrap="square" lIns="360000" tIns="36000" rIns="36000" bIns="36000" anchor="ctr"/>
        <a:lstStyle/>
        <a:p>
          <a:pPr marL="0" indent="0" algn="l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320040</xdr:colOff>
      <xdr:row>1</xdr:row>
      <xdr:rowOff>114300</xdr:rowOff>
    </xdr:from>
    <xdr:to>
      <xdr:col>2</xdr:col>
      <xdr:colOff>579120</xdr:colOff>
      <xdr:row>3</xdr:row>
      <xdr:rowOff>60960</xdr:rowOff>
    </xdr:to>
    <xdr:pic>
      <xdr:nvPicPr>
        <xdr:cNvPr id="1601344" name="cmdAct_2" descr="icon15.png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243840"/>
          <a:ext cx="2590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365760</xdr:colOff>
      <xdr:row>2</xdr:row>
      <xdr:rowOff>9525</xdr:rowOff>
    </xdr:from>
    <xdr:to>
      <xdr:col>4</xdr:col>
      <xdr:colOff>249256</xdr:colOff>
      <xdr:row>2</xdr:row>
      <xdr:rowOff>219075</xdr:rowOff>
    </xdr:to>
    <xdr:sp macro="[0]!Instruction.cmdGetUpdate_Click" textlink="">
      <xdr:nvSpPr>
        <xdr:cNvPr id="37" name="cmdNoAct_1" hidden="1"/>
        <xdr:cNvSpPr txBox="1">
          <a:spLocks noChangeArrowheads="1"/>
        </xdr:cNvSpPr>
      </xdr:nvSpPr>
      <xdr:spPr bwMode="auto">
        <a:xfrm>
          <a:off x="1203960" y="352425"/>
          <a:ext cx="1639940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381000</xdr:colOff>
      <xdr:row>1</xdr:row>
      <xdr:rowOff>198120</xdr:rowOff>
    </xdr:from>
    <xdr:to>
      <xdr:col>2</xdr:col>
      <xdr:colOff>609600</xdr:colOff>
      <xdr:row>3</xdr:row>
      <xdr:rowOff>7620</xdr:rowOff>
    </xdr:to>
    <xdr:pic>
      <xdr:nvPicPr>
        <xdr:cNvPr id="160134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327660"/>
          <a:ext cx="2286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228056</xdr:colOff>
      <xdr:row>2</xdr:row>
      <xdr:rowOff>3612</xdr:rowOff>
    </xdr:from>
    <xdr:to>
      <xdr:col>4</xdr:col>
      <xdr:colOff>156775</xdr:colOff>
      <xdr:row>2</xdr:row>
      <xdr:rowOff>219612</xdr:rowOff>
    </xdr:to>
    <xdr:sp macro="" textlink="">
      <xdr:nvSpPr>
        <xdr:cNvPr id="39" name="cmdNoInet_1" hidden="1"/>
        <xdr:cNvSpPr txBox="1">
          <a:spLocks noChangeArrowheads="1"/>
        </xdr:cNvSpPr>
      </xdr:nvSpPr>
      <xdr:spPr bwMode="auto">
        <a:xfrm>
          <a:off x="1051016" y="346512"/>
          <a:ext cx="1700369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224790</xdr:colOff>
      <xdr:row>1</xdr:row>
      <xdr:rowOff>136963</xdr:rowOff>
    </xdr:from>
    <xdr:ext cx="209912" cy="374141"/>
    <xdr:sp macro="" textlink="">
      <xdr:nvSpPr>
        <xdr:cNvPr id="40" name="cmdNoInet_2" hidden="1"/>
        <xdr:cNvSpPr txBox="1"/>
      </xdr:nvSpPr>
      <xdr:spPr>
        <a:xfrm>
          <a:off x="1047750" y="270313"/>
          <a:ext cx="2332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21</xdr:col>
      <xdr:colOff>12700</xdr:colOff>
      <xdr:row>19</xdr:row>
      <xdr:rowOff>0</xdr:rowOff>
    </xdr:from>
    <xdr:to>
      <xdr:col>22</xdr:col>
      <xdr:colOff>243453</xdr:colOff>
      <xdr:row>19</xdr:row>
      <xdr:rowOff>0</xdr:rowOff>
    </xdr:to>
    <xdr:sp macro="" textlink="">
      <xdr:nvSpPr>
        <xdr:cNvPr id="1546157" name="PAGE_NUMBER_AREA" hidden="1"/>
        <xdr:cNvSpPr>
          <a:spLocks noChangeArrowheads="1"/>
        </xdr:cNvSpPr>
      </xdr:nvSpPr>
      <xdr:spPr bwMode="auto">
        <a:xfrm>
          <a:off x="7613650" y="1279525"/>
          <a:ext cx="548640" cy="20574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F7F7F"/>
          </a:solidFill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Calibri"/>
            </a:rPr>
            <a:t>1/3</a:t>
          </a:r>
        </a:p>
      </xdr:txBody>
    </xdr:sp>
    <xdr:clientData/>
  </xdr:twoCellAnchor>
  <xdr:twoCellAnchor>
    <xdr:from>
      <xdr:col>0</xdr:col>
      <xdr:colOff>68580</xdr:colOff>
      <xdr:row>0</xdr:row>
      <xdr:rowOff>68580</xdr:rowOff>
    </xdr:from>
    <xdr:to>
      <xdr:col>25</xdr:col>
      <xdr:colOff>316227</xdr:colOff>
      <xdr:row>109</xdr:row>
      <xdr:rowOff>76200</xdr:rowOff>
    </xdr:to>
    <xdr:sp macro="" textlink="">
      <xdr:nvSpPr>
        <xdr:cNvPr id="42" name="Скругленный прямоугольник 41"/>
        <xdr:cNvSpPr/>
      </xdr:nvSpPr>
      <xdr:spPr>
        <a:xfrm>
          <a:off x="76200" y="68580"/>
          <a:ext cx="9052568" cy="5008245"/>
        </a:xfrm>
        <a:prstGeom prst="roundRect">
          <a:avLst>
            <a:gd name="adj" fmla="val 0"/>
          </a:avLst>
        </a:prstGeom>
        <a:noFill/>
        <a:ln w="317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23</xdr:col>
      <xdr:colOff>243840</xdr:colOff>
      <xdr:row>69</xdr:row>
      <xdr:rowOff>91440</xdr:rowOff>
    </xdr:from>
    <xdr:to>
      <xdr:col>24</xdr:col>
      <xdr:colOff>160020</xdr:colOff>
      <xdr:row>69</xdr:row>
      <xdr:rowOff>312420</xdr:rowOff>
    </xdr:to>
    <xdr:pic macro="[0]!modInstruction.Process_Page_Last">
      <xdr:nvPicPr>
        <xdr:cNvPr id="1601351" name="PAGE_LAST" descr="tick_circle_3887.png" hidden="1"/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533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68580</xdr:colOff>
      <xdr:row>69</xdr:row>
      <xdr:rowOff>83820</xdr:rowOff>
    </xdr:from>
    <xdr:to>
      <xdr:col>20</xdr:col>
      <xdr:colOff>0</xdr:colOff>
      <xdr:row>69</xdr:row>
      <xdr:rowOff>304800</xdr:rowOff>
    </xdr:to>
    <xdr:pic macro="[0]!modInstruction.Process_Page_First">
      <xdr:nvPicPr>
        <xdr:cNvPr id="1601352" name="PAGE_FIRST" descr="tick_circle_3887.png" hidden="1"/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533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7620</xdr:colOff>
      <xdr:row>69</xdr:row>
      <xdr:rowOff>68580</xdr:rowOff>
    </xdr:from>
    <xdr:to>
      <xdr:col>20</xdr:col>
      <xdr:colOff>236220</xdr:colOff>
      <xdr:row>69</xdr:row>
      <xdr:rowOff>327660</xdr:rowOff>
    </xdr:to>
    <xdr:pic macro="[0]!modInstruction.Process_Page_Back">
      <xdr:nvPicPr>
        <xdr:cNvPr id="1601353" name="PAGE_BACK" descr="tick_circle_3887.png" hidden="1"/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259080</xdr:colOff>
      <xdr:row>69</xdr:row>
      <xdr:rowOff>68580</xdr:rowOff>
    </xdr:from>
    <xdr:to>
      <xdr:col>23</xdr:col>
      <xdr:colOff>220980</xdr:colOff>
      <xdr:row>69</xdr:row>
      <xdr:rowOff>327660</xdr:rowOff>
    </xdr:to>
    <xdr:pic macro="[0]!modInstruction.Process_Page_Next">
      <xdr:nvPicPr>
        <xdr:cNvPr id="1601354" name="PAGE_NEXT" descr="tick_circle_3887.png" hidden="1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453390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1</xdr:row>
      <xdr:rowOff>47625</xdr:rowOff>
    </xdr:from>
    <xdr:to>
      <xdr:col>25</xdr:col>
      <xdr:colOff>6821</xdr:colOff>
      <xdr:row>2</xdr:row>
      <xdr:rowOff>152400</xdr:rowOff>
    </xdr:to>
    <xdr:sp macro="[0]!Instruction.cmdRegionChange_Click" textlink="">
      <xdr:nvSpPr>
        <xdr:cNvPr id="47" name="cmdRegionChange" hidden="1"/>
        <xdr:cNvSpPr/>
      </xdr:nvSpPr>
      <xdr:spPr>
        <a:xfrm>
          <a:off x="6762750" y="180975"/>
          <a:ext cx="2026121" cy="31432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137160</xdr:rowOff>
        </xdr:from>
        <xdr:to>
          <xdr:col>10</xdr:col>
          <xdr:colOff>167640</xdr:colOff>
          <xdr:row>21</xdr:row>
          <xdr:rowOff>121920</xdr:rowOff>
        </xdr:to>
        <xdr:sp macro="" textlink="">
          <xdr:nvSpPr>
            <xdr:cNvPr id="1417217" name="MANUAL_SECTION_1" hidden="1">
              <a:extLst>
                <a:ext uri="{63B3BB69-23CF-44E3-9099-C40C66FF867C}">
                  <a14:compatExt spid="_x0000_s141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9999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0</xdr:row>
          <xdr:rowOff>137160</xdr:rowOff>
        </xdr:from>
        <xdr:to>
          <xdr:col>30</xdr:col>
          <xdr:colOff>320040</xdr:colOff>
          <xdr:row>21</xdr:row>
          <xdr:rowOff>68580</xdr:rowOff>
        </xdr:to>
        <xdr:sp macro="" textlink="">
          <xdr:nvSpPr>
            <xdr:cNvPr id="1417233" name="MANUAL_SECTION_3" hidden="1">
              <a:extLst>
                <a:ext uri="{63B3BB69-23CF-44E3-9099-C40C66FF867C}">
                  <a14:compatExt spid="_x0000_s141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9999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</xdr:row>
          <xdr:rowOff>30480</xdr:rowOff>
        </xdr:from>
        <xdr:to>
          <xdr:col>20</xdr:col>
          <xdr:colOff>167640</xdr:colOff>
          <xdr:row>21</xdr:row>
          <xdr:rowOff>76200</xdr:rowOff>
        </xdr:to>
        <xdr:sp macro="" textlink="">
          <xdr:nvSpPr>
            <xdr:cNvPr id="1417241" name="MANUAL_SECTION_2" hidden="1">
              <a:extLst>
                <a:ext uri="{63B3BB69-23CF-44E3-9099-C40C66FF867C}">
                  <a14:compatExt spid="_x0000_s141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9999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106680</xdr:rowOff>
    </xdr:from>
    <xdr:to>
      <xdr:col>6</xdr:col>
      <xdr:colOff>224863</xdr:colOff>
      <xdr:row>1</xdr:row>
      <xdr:rowOff>289560</xdr:rowOff>
    </xdr:to>
    <xdr:sp macro="[0]!modUpdTemplLogger.cmdClearLog_Click" textlink="">
      <xdr:nvSpPr>
        <xdr:cNvPr id="2" name="cmdClearLog"/>
        <xdr:cNvSpPr/>
      </xdr:nvSpPr>
      <xdr:spPr>
        <a:xfrm>
          <a:off x="10622280" y="106680"/>
          <a:ext cx="1323975" cy="32575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14</xdr:row>
      <xdr:rowOff>7620</xdr:rowOff>
    </xdr:from>
    <xdr:to>
      <xdr:col>4</xdr:col>
      <xdr:colOff>304800</xdr:colOff>
      <xdr:row>15</xdr:row>
      <xdr:rowOff>152400</xdr:rowOff>
    </xdr:to>
    <xdr:pic macro="[0]!SHEET_TITLE.cmdUpdateReestrMO_Click">
      <xdr:nvPicPr>
        <xdr:cNvPr id="1598612" name="UPDATE_REESTR_MO" descr="update_mo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026920"/>
          <a:ext cx="2971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22</xdr:row>
      <xdr:rowOff>7620</xdr:rowOff>
    </xdr:from>
    <xdr:to>
      <xdr:col>4</xdr:col>
      <xdr:colOff>304800</xdr:colOff>
      <xdr:row>23</xdr:row>
      <xdr:rowOff>30480</xdr:rowOff>
    </xdr:to>
    <xdr:pic macro="[0]!SHEET_TITLE.cmdUpdateReestrOrganization_Click">
      <xdr:nvPicPr>
        <xdr:cNvPr id="1598613" name="UPDATE_PLAN1X_DATA" descr="update_org.png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842260"/>
          <a:ext cx="2971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129540</xdr:colOff>
      <xdr:row>8</xdr:row>
      <xdr:rowOff>30480</xdr:rowOff>
    </xdr:from>
    <xdr:to>
      <xdr:col>10</xdr:col>
      <xdr:colOff>121920</xdr:colOff>
      <xdr:row>9</xdr:row>
      <xdr:rowOff>160020</xdr:rowOff>
    </xdr:to>
    <xdr:pic macro="[0]!SHEET_TITLE.ShowPeriodHelp">
      <xdr:nvPicPr>
        <xdr:cNvPr id="1598614" name="PeriodHelp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1257300"/>
          <a:ext cx="3124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129540</xdr:colOff>
      <xdr:row>22</xdr:row>
      <xdr:rowOff>144780</xdr:rowOff>
    </xdr:from>
    <xdr:to>
      <xdr:col>10</xdr:col>
      <xdr:colOff>121920</xdr:colOff>
      <xdr:row>23</xdr:row>
      <xdr:rowOff>160020</xdr:rowOff>
    </xdr:to>
    <xdr:pic macro="[0]!SHEET_TITLE.ShowOrgHelp">
      <xdr:nvPicPr>
        <xdr:cNvPr id="1598615" name="OrgHelp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2979420"/>
          <a:ext cx="3124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37</xdr:row>
      <xdr:rowOff>205740</xdr:rowOff>
    </xdr:from>
    <xdr:to>
      <xdr:col>4</xdr:col>
      <xdr:colOff>342900</xdr:colOff>
      <xdr:row>38</xdr:row>
      <xdr:rowOff>114300</xdr:rowOff>
    </xdr:to>
    <xdr:pic>
      <xdr:nvPicPr>
        <xdr:cNvPr id="1598616" name="PHONE_PIC" descr="update_org.png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5798820"/>
          <a:ext cx="3352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144780</xdr:colOff>
      <xdr:row>59</xdr:row>
      <xdr:rowOff>91440</xdr:rowOff>
    </xdr:from>
    <xdr:to>
      <xdr:col>10</xdr:col>
      <xdr:colOff>129540</xdr:colOff>
      <xdr:row>59</xdr:row>
      <xdr:rowOff>419100</xdr:rowOff>
    </xdr:to>
    <xdr:pic macro="[0]!SHEET_TITLE.ShowJustificationHelp">
      <xdr:nvPicPr>
        <xdr:cNvPr id="1598617" name="JustificationHelp" descr="help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9342120"/>
          <a:ext cx="3048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</xdr:colOff>
      <xdr:row>3</xdr:row>
      <xdr:rowOff>30480</xdr:rowOff>
    </xdr:from>
    <xdr:to>
      <xdr:col>4</xdr:col>
      <xdr:colOff>266700</xdr:colOff>
      <xdr:row>3</xdr:row>
      <xdr:rowOff>312420</xdr:rowOff>
    </xdr:to>
    <xdr:pic macro="[0]!SHEET_TITLE.cmdUpdateRegionIndicators_Click">
      <xdr:nvPicPr>
        <xdr:cNvPr id="1598618" name="UPDATE_RESTRICTIONS_DATA" descr="preload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52400"/>
          <a:ext cx="2590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65</xdr:row>
      <xdr:rowOff>0</xdr:rowOff>
    </xdr:from>
    <xdr:to>
      <xdr:col>10</xdr:col>
      <xdr:colOff>144780</xdr:colOff>
      <xdr:row>66</xdr:row>
      <xdr:rowOff>22860</xdr:rowOff>
    </xdr:to>
    <xdr:pic macro="[0]!SHEET_TITLE.ShowOverdueHelp">
      <xdr:nvPicPr>
        <xdr:cNvPr id="1598619" name="OverdueHelp" descr="help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10622280"/>
          <a:ext cx="3048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28</xdr:row>
      <xdr:rowOff>7620</xdr:rowOff>
    </xdr:from>
    <xdr:to>
      <xdr:col>6</xdr:col>
      <xdr:colOff>213360</xdr:colOff>
      <xdr:row>29</xdr:row>
      <xdr:rowOff>7620</xdr:rowOff>
    </xdr:to>
    <xdr:pic macro="[0]!ISSUE.HW_SHOW_INFO_PIC">
      <xdr:nvPicPr>
        <xdr:cNvPr id="1600067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9624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26</xdr:row>
      <xdr:rowOff>60960</xdr:rowOff>
    </xdr:from>
    <xdr:to>
      <xdr:col>6</xdr:col>
      <xdr:colOff>213360</xdr:colOff>
      <xdr:row>26</xdr:row>
      <xdr:rowOff>274320</xdr:rowOff>
    </xdr:to>
    <xdr:pic macro="[0]!ISSUE.HW_SHOW_INFO_PIC">
      <xdr:nvPicPr>
        <xdr:cNvPr id="1600068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7109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25</xdr:row>
      <xdr:rowOff>7620</xdr:rowOff>
    </xdr:from>
    <xdr:to>
      <xdr:col>6</xdr:col>
      <xdr:colOff>213360</xdr:colOff>
      <xdr:row>26</xdr:row>
      <xdr:rowOff>7620</xdr:rowOff>
    </xdr:to>
    <xdr:pic macro="[0]!ISSUE.HW_SHOW_INFO_PIC">
      <xdr:nvPicPr>
        <xdr:cNvPr id="1600069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4290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20</xdr:row>
      <xdr:rowOff>7620</xdr:rowOff>
    </xdr:from>
    <xdr:to>
      <xdr:col>6</xdr:col>
      <xdr:colOff>213360</xdr:colOff>
      <xdr:row>20</xdr:row>
      <xdr:rowOff>220980</xdr:rowOff>
    </xdr:to>
    <xdr:pic macro="[0]!ISSUE.HW_SHOW_INFO_PIC">
      <xdr:nvPicPr>
        <xdr:cNvPr id="1600070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29718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19</xdr:row>
      <xdr:rowOff>7620</xdr:rowOff>
    </xdr:from>
    <xdr:to>
      <xdr:col>6</xdr:col>
      <xdr:colOff>213360</xdr:colOff>
      <xdr:row>20</xdr:row>
      <xdr:rowOff>7620</xdr:rowOff>
    </xdr:to>
    <xdr:pic macro="[0]!ISSUE.HW_SHOW_INFO_PIC">
      <xdr:nvPicPr>
        <xdr:cNvPr id="1600071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27432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16</xdr:row>
      <xdr:rowOff>7620</xdr:rowOff>
    </xdr:from>
    <xdr:to>
      <xdr:col>6</xdr:col>
      <xdr:colOff>213360</xdr:colOff>
      <xdr:row>17</xdr:row>
      <xdr:rowOff>0</xdr:rowOff>
    </xdr:to>
    <xdr:pic macro="[0]!ISSUE.HW_SHOW_INFO_PIC">
      <xdr:nvPicPr>
        <xdr:cNvPr id="1600072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25146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46</xdr:row>
      <xdr:rowOff>7620</xdr:rowOff>
    </xdr:from>
    <xdr:to>
      <xdr:col>6</xdr:col>
      <xdr:colOff>213360</xdr:colOff>
      <xdr:row>47</xdr:row>
      <xdr:rowOff>7620</xdr:rowOff>
    </xdr:to>
    <xdr:pic macro="[0]!ISSUE.HW_SHOW_INFO_PIC">
      <xdr:nvPicPr>
        <xdr:cNvPr id="1600073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67818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44</xdr:row>
      <xdr:rowOff>60960</xdr:rowOff>
    </xdr:from>
    <xdr:to>
      <xdr:col>6</xdr:col>
      <xdr:colOff>213360</xdr:colOff>
      <xdr:row>44</xdr:row>
      <xdr:rowOff>274320</xdr:rowOff>
    </xdr:to>
    <xdr:pic macro="[0]!ISSUE.HW_SHOW_INFO_PIC">
      <xdr:nvPicPr>
        <xdr:cNvPr id="1600074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65303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43</xdr:row>
      <xdr:rowOff>7620</xdr:rowOff>
    </xdr:from>
    <xdr:to>
      <xdr:col>6</xdr:col>
      <xdr:colOff>213360</xdr:colOff>
      <xdr:row>43</xdr:row>
      <xdr:rowOff>220980</xdr:rowOff>
    </xdr:to>
    <xdr:pic macro="[0]!ISSUE.HW_SHOW_INFO_PIC">
      <xdr:nvPicPr>
        <xdr:cNvPr id="1600075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62484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38</xdr:row>
      <xdr:rowOff>7620</xdr:rowOff>
    </xdr:from>
    <xdr:to>
      <xdr:col>6</xdr:col>
      <xdr:colOff>213360</xdr:colOff>
      <xdr:row>39</xdr:row>
      <xdr:rowOff>7620</xdr:rowOff>
    </xdr:to>
    <xdr:pic macro="[0]!ISSUE.HW_SHOW_INFO_PIC">
      <xdr:nvPicPr>
        <xdr:cNvPr id="1600076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57912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37</xdr:row>
      <xdr:rowOff>7620</xdr:rowOff>
    </xdr:from>
    <xdr:to>
      <xdr:col>6</xdr:col>
      <xdr:colOff>213360</xdr:colOff>
      <xdr:row>38</xdr:row>
      <xdr:rowOff>7620</xdr:rowOff>
    </xdr:to>
    <xdr:pic macro="[0]!ISSUE.HW_SHOW_INFO_PIC">
      <xdr:nvPicPr>
        <xdr:cNvPr id="1600077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55626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34</xdr:row>
      <xdr:rowOff>7620</xdr:rowOff>
    </xdr:from>
    <xdr:to>
      <xdr:col>6</xdr:col>
      <xdr:colOff>213360</xdr:colOff>
      <xdr:row>35</xdr:row>
      <xdr:rowOff>0</xdr:rowOff>
    </xdr:to>
    <xdr:pic macro="[0]!ISSUE.HW_SHOW_INFO_PIC">
      <xdr:nvPicPr>
        <xdr:cNvPr id="1600078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53340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15</xdr:col>
      <xdr:colOff>594360</xdr:colOff>
      <xdr:row>10</xdr:row>
      <xdr:rowOff>297180</xdr:rowOff>
    </xdr:from>
    <xdr:to>
      <xdr:col>15</xdr:col>
      <xdr:colOff>807720</xdr:colOff>
      <xdr:row>10</xdr:row>
      <xdr:rowOff>502920</xdr:rowOff>
    </xdr:to>
    <xdr:pic macro="[0]!ISSUE.HW_SHOW_INFO_PIC">
      <xdr:nvPicPr>
        <xdr:cNvPr id="1600079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34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594360</xdr:colOff>
      <xdr:row>10</xdr:row>
      <xdr:rowOff>297180</xdr:rowOff>
    </xdr:from>
    <xdr:to>
      <xdr:col>14</xdr:col>
      <xdr:colOff>807720</xdr:colOff>
      <xdr:row>10</xdr:row>
      <xdr:rowOff>502920</xdr:rowOff>
    </xdr:to>
    <xdr:pic macro="[0]!ISSUE.HW_SHOW_INFO_PIC">
      <xdr:nvPicPr>
        <xdr:cNvPr id="1600080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076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601980</xdr:colOff>
      <xdr:row>10</xdr:row>
      <xdr:rowOff>297180</xdr:rowOff>
    </xdr:from>
    <xdr:to>
      <xdr:col>13</xdr:col>
      <xdr:colOff>815340</xdr:colOff>
      <xdr:row>10</xdr:row>
      <xdr:rowOff>502920</xdr:rowOff>
    </xdr:to>
    <xdr:pic macro="[0]!ISSUE.HW_SHOW_INFO_PIC">
      <xdr:nvPicPr>
        <xdr:cNvPr id="1600081" name="CST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594360</xdr:colOff>
      <xdr:row>10</xdr:row>
      <xdr:rowOff>297180</xdr:rowOff>
    </xdr:from>
    <xdr:to>
      <xdr:col>11</xdr:col>
      <xdr:colOff>807720</xdr:colOff>
      <xdr:row>10</xdr:row>
      <xdr:rowOff>502920</xdr:rowOff>
    </xdr:to>
    <xdr:pic macro="[0]!ISSUE.HW_SHOW_INFO_PIC">
      <xdr:nvPicPr>
        <xdr:cNvPr id="1600082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594360</xdr:colOff>
      <xdr:row>10</xdr:row>
      <xdr:rowOff>297180</xdr:rowOff>
    </xdr:from>
    <xdr:to>
      <xdr:col>10</xdr:col>
      <xdr:colOff>807720</xdr:colOff>
      <xdr:row>10</xdr:row>
      <xdr:rowOff>502920</xdr:rowOff>
    </xdr:to>
    <xdr:pic macro="[0]!ISSUE.HW_SHOW_INFO_PIC">
      <xdr:nvPicPr>
        <xdr:cNvPr id="160008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601980</xdr:colOff>
      <xdr:row>10</xdr:row>
      <xdr:rowOff>297180</xdr:rowOff>
    </xdr:from>
    <xdr:to>
      <xdr:col>9</xdr:col>
      <xdr:colOff>815340</xdr:colOff>
      <xdr:row>10</xdr:row>
      <xdr:rowOff>502920</xdr:rowOff>
    </xdr:to>
    <xdr:pic macro="[0]!ISSUE.HW_SHOW_INFO_PIC">
      <xdr:nvPicPr>
        <xdr:cNvPr id="1600084" name="VLM_CE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1714500"/>
          <a:ext cx="2133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19</xdr:col>
      <xdr:colOff>7620</xdr:colOff>
      <xdr:row>6</xdr:row>
      <xdr:rowOff>7620</xdr:rowOff>
    </xdr:from>
    <xdr:to>
      <xdr:col>19</xdr:col>
      <xdr:colOff>266700</xdr:colOff>
      <xdr:row>7</xdr:row>
      <xdr:rowOff>68580</xdr:rowOff>
    </xdr:to>
    <xdr:pic macro="[0]!ISSUE.INJECT_REPORT_DATA_PIC">
      <xdr:nvPicPr>
        <xdr:cNvPr id="1600085" name="INJECT_PREVIOUS_DATA" descr="preload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940" y="510540"/>
          <a:ext cx="2590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66</xdr:row>
      <xdr:rowOff>7620</xdr:rowOff>
    </xdr:from>
    <xdr:to>
      <xdr:col>6</xdr:col>
      <xdr:colOff>213360</xdr:colOff>
      <xdr:row>66</xdr:row>
      <xdr:rowOff>220980</xdr:rowOff>
    </xdr:to>
    <xdr:pic macro="[0]!ISSUE.HW_SHOW_INFO_PIC">
      <xdr:nvPicPr>
        <xdr:cNvPr id="1600086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98298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64</xdr:row>
      <xdr:rowOff>60960</xdr:rowOff>
    </xdr:from>
    <xdr:to>
      <xdr:col>6</xdr:col>
      <xdr:colOff>213360</xdr:colOff>
      <xdr:row>64</xdr:row>
      <xdr:rowOff>274320</xdr:rowOff>
    </xdr:to>
    <xdr:pic macro="[0]!ISSUE.HW_SHOW_INFO_PIC">
      <xdr:nvPicPr>
        <xdr:cNvPr id="1600087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95783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63</xdr:row>
      <xdr:rowOff>7620</xdr:rowOff>
    </xdr:from>
    <xdr:to>
      <xdr:col>6</xdr:col>
      <xdr:colOff>213360</xdr:colOff>
      <xdr:row>64</xdr:row>
      <xdr:rowOff>7620</xdr:rowOff>
    </xdr:to>
    <xdr:pic macro="[0]!ISSUE.HW_SHOW_INFO_PIC">
      <xdr:nvPicPr>
        <xdr:cNvPr id="1600088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92964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58</xdr:row>
      <xdr:rowOff>7620</xdr:rowOff>
    </xdr:from>
    <xdr:to>
      <xdr:col>6</xdr:col>
      <xdr:colOff>213360</xdr:colOff>
      <xdr:row>58</xdr:row>
      <xdr:rowOff>220980</xdr:rowOff>
    </xdr:to>
    <xdr:pic macro="[0]!ISSUE.HW_SHOW_INFO_PIC">
      <xdr:nvPicPr>
        <xdr:cNvPr id="1600089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88392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57</xdr:row>
      <xdr:rowOff>7620</xdr:rowOff>
    </xdr:from>
    <xdr:to>
      <xdr:col>6</xdr:col>
      <xdr:colOff>213360</xdr:colOff>
      <xdr:row>58</xdr:row>
      <xdr:rowOff>7620</xdr:rowOff>
    </xdr:to>
    <xdr:pic macro="[0]!ISSUE.HW_SHOW_INFO_PIC">
      <xdr:nvPicPr>
        <xdr:cNvPr id="1600090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86106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54</xdr:row>
      <xdr:rowOff>7620</xdr:rowOff>
    </xdr:from>
    <xdr:to>
      <xdr:col>6</xdr:col>
      <xdr:colOff>213360</xdr:colOff>
      <xdr:row>55</xdr:row>
      <xdr:rowOff>0</xdr:rowOff>
    </xdr:to>
    <xdr:pic macro="[0]!ISSUE.HW_SHOW_INFO_PIC">
      <xdr:nvPicPr>
        <xdr:cNvPr id="1600091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83820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84</xdr:row>
      <xdr:rowOff>7620</xdr:rowOff>
    </xdr:from>
    <xdr:to>
      <xdr:col>6</xdr:col>
      <xdr:colOff>213360</xdr:colOff>
      <xdr:row>85</xdr:row>
      <xdr:rowOff>7620</xdr:rowOff>
    </xdr:to>
    <xdr:pic macro="[0]!ISSUE.HW_SHOW_INFO_PIC">
      <xdr:nvPicPr>
        <xdr:cNvPr id="1600092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26492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82</xdr:row>
      <xdr:rowOff>60960</xdr:rowOff>
    </xdr:from>
    <xdr:to>
      <xdr:col>6</xdr:col>
      <xdr:colOff>213360</xdr:colOff>
      <xdr:row>82</xdr:row>
      <xdr:rowOff>274320</xdr:rowOff>
    </xdr:to>
    <xdr:pic macro="[0]!ISSUE.HW_SHOW_INFO_PIC">
      <xdr:nvPicPr>
        <xdr:cNvPr id="1600093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239774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81</xdr:row>
      <xdr:rowOff>7620</xdr:rowOff>
    </xdr:from>
    <xdr:to>
      <xdr:col>6</xdr:col>
      <xdr:colOff>213360</xdr:colOff>
      <xdr:row>82</xdr:row>
      <xdr:rowOff>7620</xdr:rowOff>
    </xdr:to>
    <xdr:pic macro="[0]!ISSUE.HW_SHOW_INFO_PIC">
      <xdr:nvPicPr>
        <xdr:cNvPr id="1600094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21158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76</xdr:row>
      <xdr:rowOff>7620</xdr:rowOff>
    </xdr:from>
    <xdr:to>
      <xdr:col>6</xdr:col>
      <xdr:colOff>213360</xdr:colOff>
      <xdr:row>77</xdr:row>
      <xdr:rowOff>7620</xdr:rowOff>
    </xdr:to>
    <xdr:pic macro="[0]!ISSUE.HW_SHOW_INFO_PIC">
      <xdr:nvPicPr>
        <xdr:cNvPr id="1600095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1658600"/>
          <a:ext cx="2057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75</xdr:row>
      <xdr:rowOff>7620</xdr:rowOff>
    </xdr:from>
    <xdr:to>
      <xdr:col>6</xdr:col>
      <xdr:colOff>213360</xdr:colOff>
      <xdr:row>75</xdr:row>
      <xdr:rowOff>220980</xdr:rowOff>
    </xdr:to>
    <xdr:pic macro="[0]!ISSUE.HW_SHOW_INFO_PIC">
      <xdr:nvPicPr>
        <xdr:cNvPr id="1600096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1430000"/>
          <a:ext cx="2057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7620</xdr:colOff>
      <xdr:row>72</xdr:row>
      <xdr:rowOff>7620</xdr:rowOff>
    </xdr:from>
    <xdr:to>
      <xdr:col>6</xdr:col>
      <xdr:colOff>213360</xdr:colOff>
      <xdr:row>73</xdr:row>
      <xdr:rowOff>0</xdr:rowOff>
    </xdr:to>
    <xdr:pic macro="[0]!ISSUE.HW_SHOW_INFO_PIC">
      <xdr:nvPicPr>
        <xdr:cNvPr id="1600097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11201400"/>
          <a:ext cx="2057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pport.eias.ru/index.php?a=add&amp;catid=44" TargetMode="External"/><Relationship Id="rId3" Type="http://schemas.openxmlformats.org/officeDocument/2006/relationships/hyperlink" Target="http://support.eias.ru/index.php?a=add&amp;catid=44" TargetMode="External"/><Relationship Id="rId7" Type="http://schemas.openxmlformats.org/officeDocument/2006/relationships/hyperlink" Target="http://support.eias.ru/index.php?a=add&amp;catid=44" TargetMode="External"/><Relationship Id="rId2" Type="http://schemas.openxmlformats.org/officeDocument/2006/relationships/hyperlink" Target="http://support.eias.ru/index.php?a=add&amp;catid=44" TargetMode="External"/><Relationship Id="rId1" Type="http://schemas.openxmlformats.org/officeDocument/2006/relationships/hyperlink" Target="http://eiasfst.ru/?page=show_templates" TargetMode="External"/><Relationship Id="rId6" Type="http://schemas.openxmlformats.org/officeDocument/2006/relationships/hyperlink" Target="http://eiasfst.ru/?page=show_templat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fst.ru/?page=show_templates" TargetMode="External"/><Relationship Id="rId9" Type="http://schemas.openxmlformats.org/officeDocument/2006/relationships/hyperlink" Target="http://eiasfst.ru/?page=show_template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_________Microsoft_Word_97_20031.doc"/><Relationship Id="rId5" Type="http://schemas.openxmlformats.org/officeDocument/2006/relationships/image" Target="../media/image24.emf"/><Relationship Id="rId4" Type="http://schemas.openxmlformats.org/officeDocument/2006/relationships/oleObject" Target="../embeddings/_________Microsoft_Word_97_2003.doc"/><Relationship Id="rId9" Type="http://schemas.openxmlformats.org/officeDocument/2006/relationships/image" Target="../media/image26.emf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AC108"/>
  <sheetViews>
    <sheetView showGridLines="0" zoomScaleNormal="100" workbookViewId="0"/>
  </sheetViews>
  <sheetFormatPr defaultColWidth="9.140625" defaultRowHeight="14.25"/>
  <cols>
    <col min="1" max="1" width="3.28515625" style="66" customWidth="1"/>
    <col min="2" max="2" width="8.7109375" style="66" customWidth="1"/>
    <col min="3" max="3" width="22.28515625" style="66" customWidth="1"/>
    <col min="4" max="4" width="4.28515625" style="66" customWidth="1"/>
    <col min="5" max="6" width="4.42578125" style="66" customWidth="1"/>
    <col min="7" max="7" width="4.5703125" style="66" customWidth="1"/>
    <col min="8" max="24" width="4.42578125" style="66" customWidth="1"/>
    <col min="25" max="25" width="4.42578125" style="67" customWidth="1"/>
    <col min="26" max="26" width="9.140625" style="66"/>
    <col min="27" max="27" width="9.140625" style="68"/>
    <col min="28" max="16384" width="9.140625" style="66"/>
  </cols>
  <sheetData>
    <row r="1" spans="1:29" ht="10.5" customHeight="1">
      <c r="A1"/>
      <c r="AA1" s="68" t="s">
        <v>291</v>
      </c>
    </row>
    <row r="2" spans="1:29" ht="16.5" customHeight="1">
      <c r="B2" s="213" t="str">
        <f>"Код отчёта: " &amp; GetCode()</f>
        <v>Код отчёта: 46TE.STX</v>
      </c>
      <c r="C2" s="213"/>
      <c r="D2" s="213"/>
      <c r="E2" s="213"/>
      <c r="F2" s="213"/>
      <c r="G2" s="213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/>
      <c r="W2" s="69"/>
      <c r="X2" s="69"/>
    </row>
    <row r="3" spans="1:29" ht="18" customHeight="1">
      <c r="B3" s="214" t="str">
        <f>"Версия " &amp; GetVersion()</f>
        <v>Версия 4.0</v>
      </c>
      <c r="C3" s="214"/>
      <c r="D3" s="71"/>
      <c r="E3" s="71"/>
      <c r="F3" s="71"/>
      <c r="G3" s="71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9"/>
      <c r="T3" s="69"/>
      <c r="U3" s="69"/>
      <c r="V3" s="70"/>
      <c r="W3" s="70"/>
      <c r="X3" s="70"/>
      <c r="Y3" s="70"/>
    </row>
    <row r="4" spans="1:29" ht="6" customHeight="1">
      <c r="B4" s="72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9" ht="31.9" customHeight="1">
      <c r="A5" s="73"/>
      <c r="B5" s="215" t="s">
        <v>308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7"/>
      <c r="Z5" s="73"/>
      <c r="AB5" s="73"/>
      <c r="AC5" s="73"/>
    </row>
    <row r="6" spans="1:29" ht="11.45" customHeight="1">
      <c r="A6" s="74"/>
      <c r="B6" s="75"/>
      <c r="C6" s="76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7"/>
    </row>
    <row r="7" spans="1:29" ht="18" customHeight="1">
      <c r="A7" s="74"/>
      <c r="B7" s="74"/>
      <c r="C7" s="78"/>
      <c r="D7" s="75"/>
      <c r="E7" s="218" t="s">
        <v>484</v>
      </c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77"/>
    </row>
    <row r="8" spans="1:29" ht="15" customHeight="1">
      <c r="A8" s="74"/>
      <c r="B8" s="74"/>
      <c r="C8" s="78"/>
      <c r="D8" s="75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77"/>
    </row>
    <row r="9" spans="1:29" ht="15" customHeight="1">
      <c r="A9" s="74"/>
      <c r="B9" s="74"/>
      <c r="C9" s="78"/>
      <c r="D9" s="75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77"/>
    </row>
    <row r="10" spans="1:29" ht="10.5" customHeight="1">
      <c r="A10" s="74"/>
      <c r="B10" s="74"/>
      <c r="C10" s="78"/>
      <c r="D10" s="75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77"/>
    </row>
    <row r="11" spans="1:29" ht="27" customHeight="1">
      <c r="A11" s="74"/>
      <c r="B11" s="74"/>
      <c r="C11" s="78"/>
      <c r="D11" s="75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77"/>
    </row>
    <row r="12" spans="1:29" ht="12" customHeight="1">
      <c r="A12" s="74"/>
      <c r="B12" s="74"/>
      <c r="C12" s="78"/>
      <c r="D12" s="75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77"/>
    </row>
    <row r="13" spans="1:29" ht="38.25" customHeight="1">
      <c r="A13" s="74"/>
      <c r="B13" s="74"/>
      <c r="C13" s="78"/>
      <c r="D13" s="75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79"/>
    </row>
    <row r="14" spans="1:29" ht="15" customHeight="1">
      <c r="A14" s="74"/>
      <c r="B14" s="74"/>
      <c r="C14" s="78"/>
      <c r="D14" s="75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77"/>
    </row>
    <row r="15" spans="1:29" ht="15">
      <c r="A15" s="74"/>
      <c r="B15" s="74"/>
      <c r="C15" s="78"/>
      <c r="D15" s="75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77"/>
    </row>
    <row r="16" spans="1:29" ht="15">
      <c r="A16" s="74"/>
      <c r="B16" s="74"/>
      <c r="C16" s="78"/>
      <c r="D16" s="75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77"/>
    </row>
    <row r="17" spans="1:25" ht="15" customHeight="1">
      <c r="A17" s="74"/>
      <c r="B17" s="74"/>
      <c r="C17" s="78"/>
      <c r="D17" s="75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77"/>
    </row>
    <row r="18" spans="1:25" ht="15">
      <c r="A18" s="74"/>
      <c r="B18" s="74"/>
      <c r="C18" s="78"/>
      <c r="D18" s="75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77"/>
    </row>
    <row r="19" spans="1:25" ht="57" customHeight="1">
      <c r="A19" s="74"/>
      <c r="B19" s="74"/>
      <c r="C19" s="78"/>
      <c r="D19" s="7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77"/>
    </row>
    <row r="20" spans="1:25" ht="15" hidden="1">
      <c r="A20" s="74"/>
      <c r="B20" s="74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7"/>
    </row>
    <row r="21" spans="1:25" ht="14.25" hidden="1" customHeight="1">
      <c r="A21" s="74"/>
      <c r="B21" s="74"/>
      <c r="C21" s="78"/>
      <c r="D21" s="75"/>
      <c r="E21" s="80" t="s">
        <v>165</v>
      </c>
      <c r="F21" s="209" t="s">
        <v>246</v>
      </c>
      <c r="G21" s="210"/>
      <c r="H21" s="210"/>
      <c r="I21" s="210"/>
      <c r="J21" s="210"/>
      <c r="K21" s="210"/>
      <c r="L21" s="210"/>
      <c r="M21" s="210"/>
      <c r="N21" s="75"/>
      <c r="O21" s="128" t="s">
        <v>165</v>
      </c>
      <c r="P21" s="211" t="s">
        <v>161</v>
      </c>
      <c r="Q21" s="212"/>
      <c r="R21" s="212"/>
      <c r="S21" s="212"/>
      <c r="T21" s="212"/>
      <c r="U21" s="212"/>
      <c r="V21" s="212"/>
      <c r="W21" s="212"/>
      <c r="X21" s="212"/>
      <c r="Y21" s="77"/>
    </row>
    <row r="22" spans="1:25" ht="14.45" hidden="1" customHeight="1">
      <c r="A22" s="74"/>
      <c r="B22" s="74"/>
      <c r="C22" s="78"/>
      <c r="D22" s="75"/>
      <c r="E22" s="81" t="s">
        <v>165</v>
      </c>
      <c r="F22" s="209" t="s">
        <v>162</v>
      </c>
      <c r="G22" s="210"/>
      <c r="H22" s="210"/>
      <c r="I22" s="210"/>
      <c r="J22" s="210"/>
      <c r="K22" s="210"/>
      <c r="L22" s="210"/>
      <c r="M22" s="210"/>
      <c r="N22" s="75"/>
      <c r="O22" s="82" t="s">
        <v>165</v>
      </c>
      <c r="P22" s="211" t="s">
        <v>292</v>
      </c>
      <c r="Q22" s="212"/>
      <c r="R22" s="212"/>
      <c r="S22" s="212"/>
      <c r="T22" s="212"/>
      <c r="U22" s="212"/>
      <c r="V22" s="212"/>
      <c r="W22" s="212"/>
      <c r="X22" s="212"/>
      <c r="Y22" s="77"/>
    </row>
    <row r="23" spans="1:25" ht="27" hidden="1" customHeight="1">
      <c r="A23" s="74"/>
      <c r="B23" s="74"/>
      <c r="C23" s="78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7"/>
    </row>
    <row r="24" spans="1:25" ht="10.5" hidden="1" customHeight="1">
      <c r="A24" s="74"/>
      <c r="B24" s="74"/>
      <c r="C24" s="78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7"/>
    </row>
    <row r="25" spans="1:25" ht="27" hidden="1" customHeight="1">
      <c r="A25" s="74"/>
      <c r="B25" s="74"/>
      <c r="C25" s="78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7"/>
    </row>
    <row r="26" spans="1:25" ht="12" hidden="1" customHeight="1">
      <c r="A26" s="74"/>
      <c r="B26" s="74"/>
      <c r="C26" s="78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7"/>
    </row>
    <row r="27" spans="1:25" ht="31.5" hidden="1" customHeight="1">
      <c r="A27" s="74"/>
      <c r="B27" s="74"/>
      <c r="C27" s="78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7"/>
    </row>
    <row r="28" spans="1:25" ht="15" hidden="1">
      <c r="A28" s="74"/>
      <c r="B28" s="74"/>
      <c r="C28" s="78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7"/>
    </row>
    <row r="29" spans="1:25" ht="15" hidden="1">
      <c r="A29" s="74"/>
      <c r="B29" s="74"/>
      <c r="C29" s="78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7"/>
    </row>
    <row r="30" spans="1:25" ht="15" hidden="1">
      <c r="A30" s="74"/>
      <c r="B30" s="74"/>
      <c r="C30" s="78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7"/>
    </row>
    <row r="31" spans="1:25" ht="15" hidden="1">
      <c r="A31" s="74"/>
      <c r="B31" s="74"/>
      <c r="C31" s="78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7"/>
    </row>
    <row r="32" spans="1:25" ht="15" hidden="1">
      <c r="A32" s="74"/>
      <c r="B32" s="74"/>
      <c r="C32" s="78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7"/>
    </row>
    <row r="33" spans="1:25" ht="26.45" hidden="1" customHeight="1">
      <c r="A33" s="74"/>
      <c r="B33" s="74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7"/>
    </row>
    <row r="34" spans="1:25" ht="15" hidden="1">
      <c r="A34" s="74"/>
      <c r="B34" s="74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7"/>
    </row>
    <row r="35" spans="1:25" ht="24" hidden="1" customHeight="1">
      <c r="A35" s="74"/>
      <c r="B35" s="74"/>
      <c r="C35" s="78"/>
      <c r="D35" s="75"/>
      <c r="E35" s="219" t="s">
        <v>315</v>
      </c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77"/>
    </row>
    <row r="36" spans="1:25" ht="38.25" hidden="1" customHeight="1">
      <c r="A36" s="74"/>
      <c r="B36" s="74"/>
      <c r="C36" s="78"/>
      <c r="D36" s="75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77"/>
    </row>
    <row r="37" spans="1:25" ht="9.75" hidden="1" customHeight="1">
      <c r="A37" s="74"/>
      <c r="B37" s="74"/>
      <c r="C37" s="78"/>
      <c r="D37" s="75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77"/>
    </row>
    <row r="38" spans="1:25" ht="51" hidden="1" customHeight="1">
      <c r="A38" s="74"/>
      <c r="B38" s="74"/>
      <c r="C38" s="78"/>
      <c r="D38" s="75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77"/>
    </row>
    <row r="39" spans="1:25" ht="15" hidden="1" customHeight="1">
      <c r="A39" s="74"/>
      <c r="B39" s="74"/>
      <c r="C39" s="78"/>
      <c r="D39" s="75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77"/>
    </row>
    <row r="40" spans="1:25" ht="12" hidden="1" customHeight="1">
      <c r="A40" s="74"/>
      <c r="B40" s="74"/>
      <c r="C40" s="78"/>
      <c r="D40" s="75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77"/>
    </row>
    <row r="41" spans="1:25" ht="36.75" hidden="1" customHeight="1">
      <c r="A41" s="74"/>
      <c r="B41" s="74"/>
      <c r="C41" s="78"/>
      <c r="D41" s="75"/>
      <c r="E41" s="221" t="s">
        <v>316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2" t="s">
        <v>472</v>
      </c>
      <c r="S41" s="223"/>
      <c r="T41" s="223"/>
      <c r="U41" s="223"/>
      <c r="V41" s="223"/>
      <c r="W41" s="223"/>
      <c r="X41" s="223"/>
      <c r="Y41" s="224"/>
    </row>
    <row r="42" spans="1:25" ht="15" hidden="1">
      <c r="A42" s="74"/>
      <c r="B42" s="74"/>
      <c r="C42" s="78"/>
      <c r="D42" s="7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77"/>
    </row>
    <row r="43" spans="1:25" ht="15" hidden="1">
      <c r="A43" s="74"/>
      <c r="B43" s="74"/>
      <c r="C43" s="78"/>
      <c r="D43" s="7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77"/>
    </row>
    <row r="44" spans="1:25" ht="36.6" hidden="1" customHeight="1">
      <c r="A44" s="74"/>
      <c r="B44" s="74"/>
      <c r="C44" s="78"/>
      <c r="D44" s="78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77"/>
    </row>
    <row r="45" spans="1:25" ht="15" hidden="1">
      <c r="A45" s="74"/>
      <c r="B45" s="74"/>
      <c r="C45" s="78"/>
      <c r="D45" s="78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77"/>
    </row>
    <row r="46" spans="1:25" ht="24" hidden="1" customHeight="1">
      <c r="A46" s="74"/>
      <c r="B46" s="74"/>
      <c r="C46" s="78"/>
      <c r="D46" s="75"/>
      <c r="E46" s="218" t="s">
        <v>311</v>
      </c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77"/>
    </row>
    <row r="47" spans="1:25" ht="37.5" hidden="1" customHeight="1">
      <c r="A47" s="74"/>
      <c r="B47" s="74"/>
      <c r="C47" s="78"/>
      <c r="D47" s="75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77"/>
    </row>
    <row r="48" spans="1:25" ht="24" hidden="1" customHeight="1">
      <c r="A48" s="74"/>
      <c r="B48" s="74"/>
      <c r="C48" s="78"/>
      <c r="D48" s="75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77"/>
    </row>
    <row r="49" spans="1:25" ht="51" hidden="1" customHeight="1">
      <c r="A49" s="74"/>
      <c r="B49" s="74"/>
      <c r="C49" s="78"/>
      <c r="D49" s="75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77"/>
    </row>
    <row r="50" spans="1:25" ht="15" hidden="1">
      <c r="A50" s="74"/>
      <c r="B50" s="74"/>
      <c r="C50" s="78"/>
      <c r="D50" s="75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77"/>
    </row>
    <row r="51" spans="1:25" ht="15" hidden="1">
      <c r="A51" s="74"/>
      <c r="B51" s="74"/>
      <c r="C51" s="78"/>
      <c r="D51" s="75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77"/>
    </row>
    <row r="52" spans="1:25" ht="15" hidden="1">
      <c r="A52" s="74"/>
      <c r="B52" s="74"/>
      <c r="C52" s="78"/>
      <c r="D52" s="75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77"/>
    </row>
    <row r="53" spans="1:25" ht="15" hidden="1">
      <c r="A53" s="74"/>
      <c r="B53" s="74"/>
      <c r="C53" s="78"/>
      <c r="D53" s="75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77"/>
    </row>
    <row r="54" spans="1:25" ht="15" hidden="1">
      <c r="A54" s="74"/>
      <c r="B54" s="74"/>
      <c r="C54" s="78"/>
      <c r="D54" s="75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77"/>
    </row>
    <row r="55" spans="1:25" ht="15" hidden="1">
      <c r="A55" s="74"/>
      <c r="B55" s="74"/>
      <c r="C55" s="78"/>
      <c r="D55" s="75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77"/>
    </row>
    <row r="56" spans="1:25" ht="26.25" hidden="1" customHeight="1">
      <c r="A56" s="74"/>
      <c r="B56" s="74"/>
      <c r="C56" s="78"/>
      <c r="D56" s="7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77"/>
    </row>
    <row r="57" spans="1:25" ht="15" hidden="1">
      <c r="A57" s="74"/>
      <c r="B57" s="74"/>
      <c r="C57" s="78"/>
      <c r="D57" s="7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77"/>
    </row>
    <row r="58" spans="1:25" ht="15" hidden="1" customHeight="1">
      <c r="A58" s="74"/>
      <c r="B58" s="74"/>
      <c r="C58" s="78"/>
      <c r="D58" s="75"/>
      <c r="E58" s="95"/>
      <c r="F58" s="95"/>
      <c r="G58" s="95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77"/>
    </row>
    <row r="59" spans="1:25" ht="15" hidden="1" customHeight="1">
      <c r="A59" s="74"/>
      <c r="B59" s="74"/>
      <c r="C59" s="78"/>
      <c r="D59" s="75"/>
      <c r="E59" s="207" t="s">
        <v>179</v>
      </c>
      <c r="F59" s="207"/>
      <c r="G59" s="207"/>
      <c r="H59" s="207"/>
      <c r="I59" s="207"/>
      <c r="J59" s="207"/>
      <c r="K59" s="208" t="s">
        <v>174</v>
      </c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77"/>
    </row>
    <row r="60" spans="1:25" ht="15" hidden="1" customHeight="1">
      <c r="A60" s="74"/>
      <c r="B60" s="74"/>
      <c r="C60" s="78"/>
      <c r="D60" s="75"/>
      <c r="E60" s="207" t="s">
        <v>243</v>
      </c>
      <c r="F60" s="207"/>
      <c r="G60" s="207"/>
      <c r="H60" s="207"/>
      <c r="I60" s="207"/>
      <c r="J60" s="207"/>
      <c r="K60" s="208" t="s">
        <v>176</v>
      </c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77"/>
    </row>
    <row r="61" spans="1:25" ht="15" hidden="1" customHeight="1">
      <c r="A61" s="74"/>
      <c r="B61" s="74"/>
      <c r="C61" s="78"/>
      <c r="D61" s="75"/>
      <c r="E61" s="84"/>
      <c r="F61" s="83"/>
      <c r="G61" s="8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77"/>
    </row>
    <row r="62" spans="1:25" ht="27.75" hidden="1" customHeight="1">
      <c r="A62" s="74"/>
      <c r="B62" s="74"/>
      <c r="C62" s="7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7"/>
    </row>
    <row r="63" spans="1:25" ht="15" hidden="1">
      <c r="A63" s="74"/>
      <c r="B63" s="74"/>
      <c r="C63" s="7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7"/>
    </row>
    <row r="64" spans="1:25" ht="15" hidden="1">
      <c r="A64" s="74"/>
      <c r="B64" s="74"/>
      <c r="C64" s="78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7"/>
    </row>
    <row r="65" spans="1:25" ht="15" hidden="1">
      <c r="A65" s="74"/>
      <c r="B65" s="74"/>
      <c r="C65" s="7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7"/>
    </row>
    <row r="66" spans="1:25" ht="15" hidden="1">
      <c r="A66" s="74"/>
      <c r="B66" s="74"/>
      <c r="C66" s="7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7"/>
    </row>
    <row r="67" spans="1:25" ht="15" hidden="1">
      <c r="A67" s="74"/>
      <c r="B67" s="74"/>
      <c r="C67" s="7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7"/>
    </row>
    <row r="68" spans="1:25" ht="90" hidden="1" customHeight="1">
      <c r="A68" s="74"/>
      <c r="B68" s="74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7"/>
    </row>
    <row r="69" spans="1:25" ht="15" hidden="1">
      <c r="A69" s="74"/>
      <c r="B69" s="74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7"/>
    </row>
    <row r="70" spans="1:25" ht="26.25" hidden="1" customHeight="1">
      <c r="A70" s="74"/>
      <c r="B70" s="74"/>
      <c r="C70" s="78"/>
      <c r="D70" s="75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77"/>
    </row>
    <row r="71" spans="1:25" ht="29.25" hidden="1" customHeight="1">
      <c r="A71" s="74"/>
      <c r="B71" s="74"/>
      <c r="C71" s="78"/>
      <c r="D71" s="75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77"/>
    </row>
    <row r="72" spans="1:25" ht="27" hidden="1" customHeight="1">
      <c r="A72" s="74"/>
      <c r="B72" s="74"/>
      <c r="C72" s="78"/>
      <c r="D72" s="75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77"/>
    </row>
    <row r="73" spans="1:25" ht="38.25" hidden="1" customHeight="1">
      <c r="A73" s="74"/>
      <c r="B73" s="74"/>
      <c r="C73" s="78"/>
      <c r="D73" s="75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77"/>
    </row>
    <row r="74" spans="1:25" ht="15" hidden="1">
      <c r="A74" s="74"/>
      <c r="B74" s="74"/>
      <c r="C74" s="78"/>
      <c r="D74" s="75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77"/>
    </row>
    <row r="75" spans="1:25" ht="132" hidden="1" customHeight="1">
      <c r="A75" s="74"/>
      <c r="B75" s="74"/>
      <c r="C75" s="78"/>
      <c r="D75" s="75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77"/>
    </row>
    <row r="76" spans="1:25" ht="15" hidden="1">
      <c r="A76" s="74"/>
      <c r="B76" s="74"/>
      <c r="C76" s="78"/>
      <c r="D76" s="75"/>
      <c r="E76" s="202"/>
      <c r="F76" s="202"/>
      <c r="G76" s="202"/>
      <c r="H76" s="203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77"/>
    </row>
    <row r="77" spans="1:25" ht="15" hidden="1" customHeight="1">
      <c r="A77" s="74"/>
      <c r="B77" s="74"/>
      <c r="C77" s="78"/>
      <c r="D77" s="75"/>
      <c r="E77" s="207" t="s">
        <v>173</v>
      </c>
      <c r="F77" s="207"/>
      <c r="G77" s="207"/>
      <c r="H77" s="207"/>
      <c r="I77" s="207"/>
      <c r="J77" s="207"/>
      <c r="K77" s="208" t="s">
        <v>174</v>
      </c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77"/>
    </row>
    <row r="78" spans="1:25" ht="15" hidden="1" customHeight="1">
      <c r="A78" s="74"/>
      <c r="B78" s="74"/>
      <c r="C78" s="78"/>
      <c r="D78" s="75"/>
      <c r="E78" s="207" t="s">
        <v>175</v>
      </c>
      <c r="F78" s="207"/>
      <c r="G78" s="207"/>
      <c r="H78" s="207"/>
      <c r="I78" s="207"/>
      <c r="J78" s="207"/>
      <c r="K78" s="208" t="s">
        <v>320</v>
      </c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77"/>
    </row>
    <row r="79" spans="1:25" ht="15" hidden="1" customHeight="1">
      <c r="A79" s="74"/>
      <c r="B79" s="74"/>
      <c r="C79" s="78"/>
      <c r="D79" s="75"/>
      <c r="E79" s="207" t="s">
        <v>177</v>
      </c>
      <c r="F79" s="207"/>
      <c r="G79" s="207"/>
      <c r="H79" s="207"/>
      <c r="I79" s="207"/>
      <c r="J79" s="207"/>
      <c r="K79" s="208" t="s">
        <v>178</v>
      </c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77"/>
    </row>
    <row r="80" spans="1:25" ht="15" hidden="1">
      <c r="A80" s="74"/>
      <c r="B80" s="74"/>
      <c r="C80" s="78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7"/>
    </row>
    <row r="81" spans="1:27" ht="15" hidden="1">
      <c r="A81" s="74"/>
      <c r="B81" s="74"/>
      <c r="C81" s="78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7"/>
    </row>
    <row r="82" spans="1:27" ht="15" hidden="1">
      <c r="A82" s="74"/>
      <c r="B82" s="74"/>
      <c r="C82" s="78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7"/>
    </row>
    <row r="83" spans="1:27" ht="15" hidden="1">
      <c r="A83" s="74"/>
      <c r="B83" s="74"/>
      <c r="C83" s="7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7"/>
    </row>
    <row r="84" spans="1:27" ht="15" hidden="1">
      <c r="A84" s="74"/>
      <c r="B84" s="74"/>
      <c r="C84" s="78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7"/>
    </row>
    <row r="85" spans="1:27" ht="15" hidden="1">
      <c r="A85" s="74"/>
      <c r="B85" s="74"/>
      <c r="C85" s="78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7"/>
    </row>
    <row r="86" spans="1:27" ht="15" hidden="1">
      <c r="A86" s="74"/>
      <c r="B86" s="74"/>
      <c r="C86" s="7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7"/>
    </row>
    <row r="87" spans="1:27" ht="15" hidden="1">
      <c r="A87" s="74"/>
      <c r="B87" s="74"/>
      <c r="C87" s="7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7"/>
    </row>
    <row r="88" spans="1:27" ht="15" hidden="1">
      <c r="A88" s="74"/>
      <c r="B88" s="74"/>
      <c r="C88" s="7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7"/>
    </row>
    <row r="89" spans="1:27" ht="15" hidden="1">
      <c r="A89" s="74"/>
      <c r="B89" s="74"/>
      <c r="C89" s="78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7"/>
    </row>
    <row r="90" spans="1:27" ht="15" hidden="1">
      <c r="A90" s="74"/>
      <c r="B90" s="74"/>
      <c r="C90" s="78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7"/>
    </row>
    <row r="91" spans="1:27" ht="27.75" hidden="1" customHeight="1">
      <c r="A91" s="74"/>
      <c r="B91" s="74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7"/>
    </row>
    <row r="92" spans="1:27" ht="15" hidden="1">
      <c r="A92" s="74"/>
      <c r="B92" s="74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7"/>
    </row>
    <row r="93" spans="1:27" ht="25.5" hidden="1" customHeight="1">
      <c r="A93" s="74"/>
      <c r="B93" s="74"/>
      <c r="C93" s="78"/>
      <c r="D93" s="75"/>
      <c r="E93" s="205" t="s">
        <v>52</v>
      </c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77"/>
    </row>
    <row r="94" spans="1:27" ht="15" hidden="1" customHeight="1">
      <c r="A94" s="74"/>
      <c r="B94" s="74"/>
      <c r="C94" s="78"/>
      <c r="D94" s="75"/>
      <c r="E94" s="75"/>
      <c r="F94" s="75"/>
      <c r="G94" s="75"/>
      <c r="H94" s="88"/>
      <c r="I94" s="88"/>
      <c r="J94" s="88"/>
      <c r="K94" s="88"/>
      <c r="L94" s="88"/>
      <c r="M94" s="88"/>
      <c r="N94" s="88"/>
      <c r="O94" s="89"/>
      <c r="P94" s="89"/>
      <c r="Q94" s="89"/>
      <c r="R94" s="89"/>
      <c r="S94" s="89"/>
      <c r="T94" s="89"/>
      <c r="U94" s="75"/>
      <c r="V94" s="75"/>
      <c r="W94" s="75"/>
      <c r="X94" s="75"/>
      <c r="Y94" s="77"/>
    </row>
    <row r="95" spans="1:27" ht="15" hidden="1" customHeight="1">
      <c r="A95" s="74"/>
      <c r="B95" s="74"/>
      <c r="C95" s="78"/>
      <c r="D95" s="75"/>
      <c r="E95" s="90"/>
      <c r="F95" s="206" t="s">
        <v>53</v>
      </c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89"/>
      <c r="U95" s="75"/>
      <c r="V95" s="75"/>
      <c r="W95" s="75"/>
      <c r="X95" s="75"/>
      <c r="Y95" s="77"/>
      <c r="AA95" s="68" t="s">
        <v>54</v>
      </c>
    </row>
    <row r="96" spans="1:27" ht="15" hidden="1" customHeight="1">
      <c r="A96" s="74"/>
      <c r="B96" s="74"/>
      <c r="C96" s="78"/>
      <c r="D96" s="75"/>
      <c r="E96" s="75"/>
      <c r="F96" s="75"/>
      <c r="G96" s="75"/>
      <c r="H96" s="88"/>
      <c r="I96" s="88"/>
      <c r="J96" s="88"/>
      <c r="K96" s="88"/>
      <c r="L96" s="88"/>
      <c r="M96" s="88"/>
      <c r="N96" s="88"/>
      <c r="O96" s="89"/>
      <c r="P96" s="89"/>
      <c r="Q96" s="89"/>
      <c r="R96" s="89"/>
      <c r="S96" s="89"/>
      <c r="T96" s="89"/>
      <c r="U96" s="75"/>
      <c r="V96" s="75"/>
      <c r="W96" s="75"/>
      <c r="X96" s="75"/>
      <c r="Y96" s="77"/>
    </row>
    <row r="97" spans="1:25" ht="15" hidden="1">
      <c r="A97" s="74"/>
      <c r="B97" s="74"/>
      <c r="C97" s="78"/>
      <c r="D97" s="75"/>
      <c r="E97" s="75"/>
      <c r="F97" s="206" t="s">
        <v>55</v>
      </c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77"/>
    </row>
    <row r="98" spans="1:25" ht="15" hidden="1">
      <c r="A98" s="74"/>
      <c r="B98" s="74"/>
      <c r="C98" s="78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7"/>
    </row>
    <row r="99" spans="1:25" ht="15" hidden="1">
      <c r="A99" s="74"/>
      <c r="B99" s="74"/>
      <c r="C99" s="78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7"/>
    </row>
    <row r="100" spans="1:25" ht="15" hidden="1">
      <c r="A100" s="74"/>
      <c r="B100" s="74"/>
      <c r="C100" s="78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7"/>
    </row>
    <row r="101" spans="1:25" ht="15" hidden="1">
      <c r="A101" s="74"/>
      <c r="B101" s="74"/>
      <c r="C101" s="78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7"/>
    </row>
    <row r="102" spans="1:25" ht="15" hidden="1">
      <c r="A102" s="74"/>
      <c r="B102" s="74"/>
      <c r="C102" s="78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7"/>
    </row>
    <row r="103" spans="1:25" hidden="1">
      <c r="A103" s="74"/>
      <c r="B103" s="74"/>
      <c r="C103" s="78"/>
      <c r="D103" s="75"/>
      <c r="E103" s="221" t="s">
        <v>312</v>
      </c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5" t="s">
        <v>252</v>
      </c>
      <c r="S103" s="225"/>
      <c r="T103" s="225"/>
      <c r="U103" s="225"/>
      <c r="V103" s="225"/>
      <c r="W103" s="225"/>
      <c r="X103" s="225"/>
      <c r="Y103" s="225"/>
    </row>
    <row r="104" spans="1:25" hidden="1">
      <c r="A104" s="74"/>
      <c r="B104" s="74"/>
      <c r="C104" s="78"/>
      <c r="D104" s="75"/>
      <c r="E104" s="221" t="s">
        <v>313</v>
      </c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5"/>
      <c r="S104" s="225"/>
      <c r="T104" s="225"/>
      <c r="U104" s="225"/>
      <c r="V104" s="225"/>
      <c r="W104" s="225"/>
      <c r="X104" s="225"/>
      <c r="Y104" s="225"/>
    </row>
    <row r="105" spans="1:25" hidden="1">
      <c r="A105" s="74"/>
      <c r="B105" s="74"/>
      <c r="C105" s="78"/>
      <c r="D105" s="75"/>
      <c r="E105" s="221" t="s">
        <v>314</v>
      </c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5"/>
      <c r="S105" s="225"/>
      <c r="T105" s="225"/>
      <c r="U105" s="225"/>
      <c r="V105" s="225"/>
      <c r="W105" s="225"/>
      <c r="X105" s="225"/>
      <c r="Y105" s="225"/>
    </row>
    <row r="106" spans="1:25" ht="30" hidden="1" customHeight="1">
      <c r="A106" s="74"/>
      <c r="B106" s="74"/>
      <c r="C106" s="78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7"/>
    </row>
    <row r="107" spans="1:25" ht="32.25" hidden="1" customHeight="1">
      <c r="A107" s="74"/>
      <c r="B107" s="74"/>
      <c r="C107" s="78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7"/>
    </row>
    <row r="108" spans="1:25" ht="18" customHeight="1">
      <c r="A108" s="74"/>
      <c r="B108" s="74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7"/>
    </row>
  </sheetData>
  <sheetProtection password="8906" sheet="1" objects="1" scenarios="1" formatColumns="0" formatRows="0"/>
  <dataConsolidate leftLabels="1"/>
  <mergeCells count="34">
    <mergeCell ref="E105:Q105"/>
    <mergeCell ref="R105:Y105"/>
    <mergeCell ref="F97:X97"/>
    <mergeCell ref="E103:Q103"/>
    <mergeCell ref="R103:Y103"/>
    <mergeCell ref="E104:Q104"/>
    <mergeCell ref="R104:Y104"/>
    <mergeCell ref="E59:J59"/>
    <mergeCell ref="K59:X59"/>
    <mergeCell ref="E35:X39"/>
    <mergeCell ref="E60:J60"/>
    <mergeCell ref="K60:X60"/>
    <mergeCell ref="E40:X40"/>
    <mergeCell ref="E41:Q41"/>
    <mergeCell ref="R41:Y41"/>
    <mergeCell ref="E46:X57"/>
    <mergeCell ref="F21:M21"/>
    <mergeCell ref="P21:X21"/>
    <mergeCell ref="P22:X22"/>
    <mergeCell ref="B2:G2"/>
    <mergeCell ref="B3:C3"/>
    <mergeCell ref="B5:Y5"/>
    <mergeCell ref="E7:X19"/>
    <mergeCell ref="F22:M22"/>
    <mergeCell ref="E76:G76"/>
    <mergeCell ref="H76:X76"/>
    <mergeCell ref="E93:X93"/>
    <mergeCell ref="F95:S95"/>
    <mergeCell ref="E77:J77"/>
    <mergeCell ref="K77:X77"/>
    <mergeCell ref="K79:X79"/>
    <mergeCell ref="E79:J79"/>
    <mergeCell ref="E78:J78"/>
    <mergeCell ref="K78:X78"/>
  </mergeCells>
  <phoneticPr fontId="0" type="noConversion"/>
  <dataValidations count="1">
    <dataValidation type="list" allowBlank="1" showInputMessage="1" showErrorMessage="1" sqref="R103">
      <formula1>YES_NO</formula1>
    </dataValidation>
  </dataValidations>
  <hyperlinks>
    <hyperlink ref="K78" r:id="rId1" location="'Инструкция'!A1" display="http://eiasfst.ru/?page=show_templates"/>
    <hyperlink ref="K77" r:id="rId2" location="'Инструкция'!A1" display="http://support.eias.ru/index.php?a=add&amp;catid=44"/>
    <hyperlink ref="J77:X77" r:id="rId3" location="'Инструкция'!A1" display="Обратиться за помощью"/>
    <hyperlink ref="J78:X78" r:id="rId4" location="'Инструкция'!A1" display="Перейти"/>
    <hyperlink ref="K79" r:id="rId5" location="'Инструкция'!A1" display="http://eias.ru/files/shablon/manual_loading_through_monitoring.pdf"/>
    <hyperlink ref="K79:X79" location="Инструкция!A1" tooltip="Руководство по загрузке документов" display="Руководство по загрузке документов"/>
    <hyperlink ref="K78:X78" location="Инструкция!A1" tooltip="Перейти к отчётным формам" display="Перейти к разделу"/>
    <hyperlink ref="K77:X77" location="Инструкция!A1" tooltip="Перейти на support.eias.ru" display="Обратиться за помощью"/>
    <hyperlink ref="K60" r:id="rId6" location="'Инструкция'!A1" display="http://eiasfst.ru/?page=show_templates"/>
    <hyperlink ref="K59" r:id="rId7" location="'Инструкция'!A1" display="http://support.eias.ru/index.php?a=add&amp;catid=44"/>
    <hyperlink ref="J59:X59" r:id="rId8" location="'Инструкция'!A1" display="Обратиться за помощью"/>
    <hyperlink ref="J60:X60" r:id="rId9" location="'Инструкция'!A1" display="Перейти"/>
    <hyperlink ref="K60:X60" location="Инструкция!A1" tooltip="Перейти" display="Перейти"/>
    <hyperlink ref="K59:X59" location="Инструкция!A1" tooltip="Перейти на support.eias.ru" display="Обратиться за помощью"/>
  </hyperlinks>
  <pageMargins left="0.7" right="0.7" top="0.75" bottom="0.75" header="0.3" footer="0.3"/>
  <pageSetup paperSize="9" orientation="portrait" horizontalDpi="180" verticalDpi="180" r:id="rId10"/>
  <headerFooter alignWithMargins="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KTMO_HISTORY">
    <tabColor indexed="47"/>
  </sheetPr>
  <dimension ref="A1:D324"/>
  <sheetViews>
    <sheetView showGridLines="0" zoomScaleNormal="100" workbookViewId="0"/>
  </sheetViews>
  <sheetFormatPr defaultColWidth="9.140625" defaultRowHeight="11.25"/>
  <cols>
    <col min="1" max="16384" width="9.140625" style="44"/>
  </cols>
  <sheetData>
    <row r="1" spans="1:4">
      <c r="A1" s="44" t="s">
        <v>221</v>
      </c>
      <c r="B1" s="44" t="s">
        <v>223</v>
      </c>
      <c r="C1" s="44" t="s">
        <v>224</v>
      </c>
      <c r="D1" s="44" t="s">
        <v>172</v>
      </c>
    </row>
    <row r="2" spans="1:4">
      <c r="A2" s="44" t="s">
        <v>758</v>
      </c>
      <c r="B2" s="44" t="s">
        <v>758</v>
      </c>
      <c r="C2" s="44" t="s">
        <v>2208</v>
      </c>
      <c r="D2" s="44" t="s">
        <v>2209</v>
      </c>
    </row>
    <row r="3" spans="1:4">
      <c r="A3" s="44" t="s">
        <v>758</v>
      </c>
      <c r="B3" s="44" t="s">
        <v>759</v>
      </c>
      <c r="C3" s="44" t="s">
        <v>760</v>
      </c>
      <c r="D3" s="44" t="s">
        <v>2210</v>
      </c>
    </row>
    <row r="4" spans="1:4">
      <c r="A4" s="44" t="s">
        <v>758</v>
      </c>
      <c r="B4" s="44" t="s">
        <v>768</v>
      </c>
      <c r="C4" s="44" t="s">
        <v>769</v>
      </c>
      <c r="D4" s="44" t="s">
        <v>2210</v>
      </c>
    </row>
    <row r="5" spans="1:4">
      <c r="A5" s="44" t="s">
        <v>758</v>
      </c>
      <c r="B5" s="44" t="s">
        <v>772</v>
      </c>
      <c r="C5" s="44" t="s">
        <v>773</v>
      </c>
      <c r="D5" s="44" t="s">
        <v>2210</v>
      </c>
    </row>
    <row r="6" spans="1:4">
      <c r="A6" s="44" t="s">
        <v>758</v>
      </c>
      <c r="B6" s="44" t="s">
        <v>776</v>
      </c>
      <c r="C6" s="44" t="s">
        <v>777</v>
      </c>
      <c r="D6" s="44" t="s">
        <v>2210</v>
      </c>
    </row>
    <row r="7" spans="1:4">
      <c r="A7" s="44" t="s">
        <v>758</v>
      </c>
      <c r="B7" s="44" t="s">
        <v>779</v>
      </c>
      <c r="C7" s="44" t="s">
        <v>780</v>
      </c>
      <c r="D7" s="44" t="s">
        <v>2210</v>
      </c>
    </row>
    <row r="8" spans="1:4">
      <c r="A8" s="44" t="s">
        <v>758</v>
      </c>
      <c r="B8" s="44" t="s">
        <v>783</v>
      </c>
      <c r="C8" s="44" t="s">
        <v>784</v>
      </c>
      <c r="D8" s="44" t="s">
        <v>2210</v>
      </c>
    </row>
    <row r="9" spans="1:4">
      <c r="A9" s="44" t="s">
        <v>758</v>
      </c>
      <c r="B9" s="44" t="s">
        <v>787</v>
      </c>
      <c r="C9" s="44" t="s">
        <v>788</v>
      </c>
      <c r="D9" s="44" t="s">
        <v>2210</v>
      </c>
    </row>
    <row r="10" spans="1:4">
      <c r="A10" s="44" t="s">
        <v>758</v>
      </c>
      <c r="B10" s="44" t="s">
        <v>791</v>
      </c>
      <c r="C10" s="44" t="s">
        <v>792</v>
      </c>
      <c r="D10" s="44" t="s">
        <v>2210</v>
      </c>
    </row>
    <row r="11" spans="1:4">
      <c r="A11" s="44" t="s">
        <v>758</v>
      </c>
      <c r="B11" s="44" t="s">
        <v>795</v>
      </c>
      <c r="C11" s="44" t="s">
        <v>796</v>
      </c>
      <c r="D11" s="44" t="s">
        <v>2210</v>
      </c>
    </row>
    <row r="12" spans="1:4">
      <c r="A12" s="44" t="s">
        <v>758</v>
      </c>
      <c r="B12" s="44" t="s">
        <v>799</v>
      </c>
      <c r="C12" s="44" t="s">
        <v>800</v>
      </c>
      <c r="D12" s="44" t="s">
        <v>2210</v>
      </c>
    </row>
    <row r="13" spans="1:4">
      <c r="A13" s="44" t="s">
        <v>758</v>
      </c>
      <c r="B13" s="44" t="s">
        <v>803</v>
      </c>
      <c r="C13" s="44" t="s">
        <v>804</v>
      </c>
      <c r="D13" s="44" t="s">
        <v>2210</v>
      </c>
    </row>
    <row r="14" spans="1:4">
      <c r="A14" s="44" t="s">
        <v>663</v>
      </c>
      <c r="B14" s="44" t="s">
        <v>663</v>
      </c>
      <c r="C14" s="44" t="s">
        <v>664</v>
      </c>
      <c r="D14" s="44" t="s">
        <v>2209</v>
      </c>
    </row>
    <row r="15" spans="1:4">
      <c r="A15" s="44" t="s">
        <v>663</v>
      </c>
      <c r="B15" s="44" t="s">
        <v>672</v>
      </c>
      <c r="C15" s="44" t="s">
        <v>673</v>
      </c>
      <c r="D15" s="44" t="s">
        <v>2210</v>
      </c>
    </row>
    <row r="16" spans="1:4">
      <c r="A16" s="44" t="s">
        <v>663</v>
      </c>
      <c r="B16" s="44" t="s">
        <v>871</v>
      </c>
      <c r="C16" s="44" t="s">
        <v>1663</v>
      </c>
      <c r="D16" s="44" t="s">
        <v>2210</v>
      </c>
    </row>
    <row r="17" spans="1:4">
      <c r="A17" s="44" t="s">
        <v>663</v>
      </c>
      <c r="B17" s="44" t="s">
        <v>1666</v>
      </c>
      <c r="C17" s="44" t="s">
        <v>1667</v>
      </c>
      <c r="D17" s="44" t="s">
        <v>2210</v>
      </c>
    </row>
    <row r="18" spans="1:4">
      <c r="A18" s="44" t="s">
        <v>663</v>
      </c>
      <c r="B18" s="44" t="s">
        <v>1670</v>
      </c>
      <c r="C18" s="44" t="s">
        <v>1671</v>
      </c>
      <c r="D18" s="44" t="s">
        <v>2210</v>
      </c>
    </row>
    <row r="19" spans="1:4">
      <c r="A19" s="44" t="s">
        <v>663</v>
      </c>
      <c r="B19" s="44" t="s">
        <v>1674</v>
      </c>
      <c r="C19" s="44" t="s">
        <v>1675</v>
      </c>
      <c r="D19" s="44" t="s">
        <v>2210</v>
      </c>
    </row>
    <row r="20" spans="1:4">
      <c r="A20" s="44" t="s">
        <v>663</v>
      </c>
      <c r="B20" s="44" t="s">
        <v>1678</v>
      </c>
      <c r="C20" s="44" t="s">
        <v>1679</v>
      </c>
      <c r="D20" s="44" t="s">
        <v>2210</v>
      </c>
    </row>
    <row r="21" spans="1:4">
      <c r="A21" s="44" t="s">
        <v>663</v>
      </c>
      <c r="B21" s="44" t="s">
        <v>1682</v>
      </c>
      <c r="C21" s="44" t="s">
        <v>1683</v>
      </c>
      <c r="D21" s="44" t="s">
        <v>2210</v>
      </c>
    </row>
    <row r="22" spans="1:4">
      <c r="A22" s="44" t="s">
        <v>663</v>
      </c>
      <c r="B22" s="44" t="s">
        <v>1686</v>
      </c>
      <c r="C22" s="44" t="s">
        <v>1687</v>
      </c>
      <c r="D22" s="44" t="s">
        <v>2210</v>
      </c>
    </row>
    <row r="23" spans="1:4">
      <c r="A23" s="44" t="s">
        <v>663</v>
      </c>
      <c r="B23" s="44" t="s">
        <v>1690</v>
      </c>
      <c r="C23" s="44" t="s">
        <v>1691</v>
      </c>
      <c r="D23" s="44" t="s">
        <v>2210</v>
      </c>
    </row>
    <row r="24" spans="1:4">
      <c r="A24" s="44" t="s">
        <v>807</v>
      </c>
      <c r="B24" s="44" t="s">
        <v>807</v>
      </c>
      <c r="C24" s="44" t="s">
        <v>808</v>
      </c>
      <c r="D24" s="44" t="s">
        <v>2209</v>
      </c>
    </row>
    <row r="25" spans="1:4">
      <c r="A25" s="44" t="s">
        <v>807</v>
      </c>
      <c r="B25" s="44" t="s">
        <v>1822</v>
      </c>
      <c r="C25" s="44" t="s">
        <v>1823</v>
      </c>
      <c r="D25" s="44" t="s">
        <v>2210</v>
      </c>
    </row>
    <row r="26" spans="1:4">
      <c r="A26" s="44" t="s">
        <v>807</v>
      </c>
      <c r="B26" s="44" t="s">
        <v>1826</v>
      </c>
      <c r="C26" s="44" t="s">
        <v>1827</v>
      </c>
      <c r="D26" s="44" t="s">
        <v>2210</v>
      </c>
    </row>
    <row r="27" spans="1:4">
      <c r="A27" s="44" t="s">
        <v>807</v>
      </c>
      <c r="B27" s="44" t="s">
        <v>1830</v>
      </c>
      <c r="C27" s="44" t="s">
        <v>1831</v>
      </c>
      <c r="D27" s="44" t="s">
        <v>2210</v>
      </c>
    </row>
    <row r="28" spans="1:4">
      <c r="A28" s="44" t="s">
        <v>807</v>
      </c>
      <c r="B28" s="44" t="s">
        <v>1834</v>
      </c>
      <c r="C28" s="44" t="s">
        <v>1835</v>
      </c>
      <c r="D28" s="44" t="s">
        <v>2210</v>
      </c>
    </row>
    <row r="29" spans="1:4">
      <c r="A29" s="44" t="s">
        <v>807</v>
      </c>
      <c r="B29" s="44" t="s">
        <v>1838</v>
      </c>
      <c r="C29" s="44" t="s">
        <v>1839</v>
      </c>
      <c r="D29" s="44" t="s">
        <v>2210</v>
      </c>
    </row>
    <row r="30" spans="1:4">
      <c r="A30" s="44" t="s">
        <v>807</v>
      </c>
      <c r="B30" s="44" t="s">
        <v>1842</v>
      </c>
      <c r="C30" s="44" t="s">
        <v>1843</v>
      </c>
      <c r="D30" s="44" t="s">
        <v>2210</v>
      </c>
    </row>
    <row r="31" spans="1:4">
      <c r="A31" s="44" t="s">
        <v>807</v>
      </c>
      <c r="B31" s="44" t="s">
        <v>811</v>
      </c>
      <c r="C31" s="44" t="s">
        <v>812</v>
      </c>
      <c r="D31" s="44" t="s">
        <v>2210</v>
      </c>
    </row>
    <row r="32" spans="1:4">
      <c r="A32" s="44" t="s">
        <v>807</v>
      </c>
      <c r="B32" s="44" t="s">
        <v>1846</v>
      </c>
      <c r="C32" s="44" t="s">
        <v>1847</v>
      </c>
      <c r="D32" s="44" t="s">
        <v>2210</v>
      </c>
    </row>
    <row r="33" spans="1:4">
      <c r="A33" s="44" t="s">
        <v>807</v>
      </c>
      <c r="B33" s="44" t="s">
        <v>1850</v>
      </c>
      <c r="C33" s="44" t="s">
        <v>1851</v>
      </c>
      <c r="D33" s="44" t="s">
        <v>2210</v>
      </c>
    </row>
    <row r="34" spans="1:4">
      <c r="A34" s="44" t="s">
        <v>807</v>
      </c>
      <c r="B34" s="44" t="s">
        <v>1854</v>
      </c>
      <c r="C34" s="44" t="s">
        <v>1855</v>
      </c>
      <c r="D34" s="44" t="s">
        <v>2210</v>
      </c>
    </row>
    <row r="35" spans="1:4">
      <c r="A35" s="44" t="s">
        <v>807</v>
      </c>
      <c r="B35" s="44" t="s">
        <v>1858</v>
      </c>
      <c r="C35" s="44" t="s">
        <v>1859</v>
      </c>
      <c r="D35" s="44" t="s">
        <v>2210</v>
      </c>
    </row>
    <row r="36" spans="1:4">
      <c r="A36" s="44" t="s">
        <v>687</v>
      </c>
      <c r="B36" s="44" t="s">
        <v>687</v>
      </c>
      <c r="C36" s="44" t="s">
        <v>688</v>
      </c>
      <c r="D36" s="44" t="s">
        <v>2209</v>
      </c>
    </row>
    <row r="37" spans="1:4">
      <c r="A37" s="44" t="s">
        <v>687</v>
      </c>
      <c r="B37" s="44" t="s">
        <v>696</v>
      </c>
      <c r="C37" s="44" t="s">
        <v>697</v>
      </c>
      <c r="D37" s="44" t="s">
        <v>2210</v>
      </c>
    </row>
    <row r="38" spans="1:4">
      <c r="A38" s="44" t="s">
        <v>687</v>
      </c>
      <c r="B38" s="44" t="s">
        <v>700</v>
      </c>
      <c r="C38" s="44" t="s">
        <v>701</v>
      </c>
      <c r="D38" s="44" t="s">
        <v>2210</v>
      </c>
    </row>
    <row r="39" spans="1:4">
      <c r="A39" s="44" t="s">
        <v>687</v>
      </c>
      <c r="B39" s="44" t="s">
        <v>704</v>
      </c>
      <c r="C39" s="44" t="s">
        <v>705</v>
      </c>
      <c r="D39" s="44" t="s">
        <v>2210</v>
      </c>
    </row>
    <row r="40" spans="1:4">
      <c r="A40" s="44" t="s">
        <v>687</v>
      </c>
      <c r="B40" s="44" t="s">
        <v>708</v>
      </c>
      <c r="C40" s="44" t="s">
        <v>709</v>
      </c>
      <c r="D40" s="44" t="s">
        <v>2210</v>
      </c>
    </row>
    <row r="41" spans="1:4">
      <c r="A41" s="44" t="s">
        <v>687</v>
      </c>
      <c r="B41" s="44" t="s">
        <v>712</v>
      </c>
      <c r="C41" s="44" t="s">
        <v>713</v>
      </c>
      <c r="D41" s="44" t="s">
        <v>2210</v>
      </c>
    </row>
    <row r="42" spans="1:4">
      <c r="A42" s="44" t="s">
        <v>687</v>
      </c>
      <c r="B42" s="44" t="s">
        <v>716</v>
      </c>
      <c r="C42" s="44" t="s">
        <v>717</v>
      </c>
      <c r="D42" s="44" t="s">
        <v>2210</v>
      </c>
    </row>
    <row r="43" spans="1:4">
      <c r="A43" s="44" t="s">
        <v>687</v>
      </c>
      <c r="B43" s="44" t="s">
        <v>720</v>
      </c>
      <c r="C43" s="44" t="s">
        <v>721</v>
      </c>
      <c r="D43" s="44" t="s">
        <v>2210</v>
      </c>
    </row>
    <row r="44" spans="1:4">
      <c r="A44" s="44" t="s">
        <v>687</v>
      </c>
      <c r="B44" s="44" t="s">
        <v>724</v>
      </c>
      <c r="C44" s="44" t="s">
        <v>725</v>
      </c>
      <c r="D44" s="44" t="s">
        <v>2210</v>
      </c>
    </row>
    <row r="45" spans="1:4">
      <c r="A45" s="44" t="s">
        <v>687</v>
      </c>
      <c r="B45" s="44" t="s">
        <v>728</v>
      </c>
      <c r="C45" s="44" t="s">
        <v>729</v>
      </c>
      <c r="D45" s="44" t="s">
        <v>2210</v>
      </c>
    </row>
    <row r="46" spans="1:4">
      <c r="A46" s="44" t="s">
        <v>815</v>
      </c>
      <c r="B46" s="44" t="s">
        <v>1260</v>
      </c>
      <c r="C46" s="44" t="s">
        <v>1261</v>
      </c>
      <c r="D46" s="44" t="s">
        <v>2210</v>
      </c>
    </row>
    <row r="47" spans="1:4">
      <c r="A47" s="44" t="s">
        <v>815</v>
      </c>
      <c r="B47" s="44" t="s">
        <v>1267</v>
      </c>
      <c r="C47" s="44" t="s">
        <v>1268</v>
      </c>
      <c r="D47" s="44" t="s">
        <v>2210</v>
      </c>
    </row>
    <row r="48" spans="1:4">
      <c r="A48" s="44" t="s">
        <v>815</v>
      </c>
      <c r="B48" s="44" t="s">
        <v>815</v>
      </c>
      <c r="C48" s="44" t="s">
        <v>816</v>
      </c>
      <c r="D48" s="44" t="s">
        <v>2209</v>
      </c>
    </row>
    <row r="49" spans="1:4">
      <c r="A49" s="44" t="s">
        <v>815</v>
      </c>
      <c r="B49" s="44" t="s">
        <v>1272</v>
      </c>
      <c r="C49" s="44" t="s">
        <v>1273</v>
      </c>
      <c r="D49" s="44" t="s">
        <v>2210</v>
      </c>
    </row>
    <row r="50" spans="1:4">
      <c r="A50" s="44" t="s">
        <v>815</v>
      </c>
      <c r="B50" s="44" t="s">
        <v>968</v>
      </c>
      <c r="C50" s="44" t="s">
        <v>1276</v>
      </c>
      <c r="D50" s="44" t="s">
        <v>2210</v>
      </c>
    </row>
    <row r="51" spans="1:4">
      <c r="A51" s="44" t="s">
        <v>815</v>
      </c>
      <c r="B51" s="44" t="s">
        <v>819</v>
      </c>
      <c r="C51" s="44" t="s">
        <v>820</v>
      </c>
      <c r="D51" s="44" t="s">
        <v>2210</v>
      </c>
    </row>
    <row r="52" spans="1:4">
      <c r="A52" s="44" t="s">
        <v>815</v>
      </c>
      <c r="B52" s="44" t="s">
        <v>1280</v>
      </c>
      <c r="C52" s="44" t="s">
        <v>1281</v>
      </c>
      <c r="D52" s="44" t="s">
        <v>2210</v>
      </c>
    </row>
    <row r="53" spans="1:4">
      <c r="A53" s="44" t="s">
        <v>815</v>
      </c>
      <c r="B53" s="44" t="s">
        <v>1284</v>
      </c>
      <c r="C53" s="44" t="s">
        <v>1285</v>
      </c>
      <c r="D53" s="44" t="s">
        <v>2210</v>
      </c>
    </row>
    <row r="54" spans="1:4">
      <c r="A54" s="44" t="s">
        <v>815</v>
      </c>
      <c r="B54" s="44" t="s">
        <v>1201</v>
      </c>
      <c r="C54" s="44" t="s">
        <v>1202</v>
      </c>
      <c r="D54" s="44" t="s">
        <v>2210</v>
      </c>
    </row>
    <row r="55" spans="1:4">
      <c r="A55" s="44" t="s">
        <v>815</v>
      </c>
      <c r="B55" s="44" t="s">
        <v>1289</v>
      </c>
      <c r="C55" s="44" t="s">
        <v>1290</v>
      </c>
      <c r="D55" s="44" t="s">
        <v>2210</v>
      </c>
    </row>
    <row r="56" spans="1:4">
      <c r="A56" s="44" t="s">
        <v>815</v>
      </c>
      <c r="B56" s="44" t="s">
        <v>1205</v>
      </c>
      <c r="C56" s="44" t="s">
        <v>1206</v>
      </c>
      <c r="D56" s="44" t="s">
        <v>2210</v>
      </c>
    </row>
    <row r="57" spans="1:4">
      <c r="A57" s="44" t="s">
        <v>815</v>
      </c>
      <c r="B57" s="44" t="s">
        <v>1294</v>
      </c>
      <c r="C57" s="44" t="s">
        <v>1295</v>
      </c>
      <c r="D57" s="44" t="s">
        <v>2210</v>
      </c>
    </row>
    <row r="58" spans="1:4">
      <c r="A58" s="44" t="s">
        <v>815</v>
      </c>
      <c r="B58" s="44" t="s">
        <v>1298</v>
      </c>
      <c r="C58" s="44" t="s">
        <v>1299</v>
      </c>
      <c r="D58" s="44" t="s">
        <v>2210</v>
      </c>
    </row>
    <row r="59" spans="1:4">
      <c r="A59" s="44" t="s">
        <v>815</v>
      </c>
      <c r="B59" s="44" t="s">
        <v>1302</v>
      </c>
      <c r="C59" s="44" t="s">
        <v>1303</v>
      </c>
      <c r="D59" s="44" t="s">
        <v>2210</v>
      </c>
    </row>
    <row r="60" spans="1:4">
      <c r="A60" s="44" t="s">
        <v>815</v>
      </c>
      <c r="B60" s="44" t="s">
        <v>1306</v>
      </c>
      <c r="C60" s="44" t="s">
        <v>1307</v>
      </c>
      <c r="D60" s="44" t="s">
        <v>2210</v>
      </c>
    </row>
    <row r="61" spans="1:4">
      <c r="A61" s="44" t="s">
        <v>815</v>
      </c>
      <c r="B61" s="44" t="s">
        <v>1310</v>
      </c>
      <c r="C61" s="44" t="s">
        <v>1311</v>
      </c>
      <c r="D61" s="44" t="s">
        <v>2210</v>
      </c>
    </row>
    <row r="62" spans="1:4">
      <c r="A62" s="44" t="s">
        <v>815</v>
      </c>
      <c r="B62" s="44" t="s">
        <v>1314</v>
      </c>
      <c r="C62" s="44" t="s">
        <v>1315</v>
      </c>
      <c r="D62" s="44" t="s">
        <v>2210</v>
      </c>
    </row>
    <row r="63" spans="1:4">
      <c r="A63" s="44" t="s">
        <v>815</v>
      </c>
      <c r="B63" s="44" t="s">
        <v>1318</v>
      </c>
      <c r="C63" s="44" t="s">
        <v>1319</v>
      </c>
      <c r="D63" s="44" t="s">
        <v>2210</v>
      </c>
    </row>
    <row r="64" spans="1:4">
      <c r="A64" s="44" t="s">
        <v>815</v>
      </c>
      <c r="B64" s="44" t="s">
        <v>1322</v>
      </c>
      <c r="C64" s="44" t="s">
        <v>1323</v>
      </c>
      <c r="D64" s="44" t="s">
        <v>2210</v>
      </c>
    </row>
    <row r="65" spans="1:4">
      <c r="A65" s="44" t="s">
        <v>815</v>
      </c>
      <c r="B65" s="44" t="s">
        <v>1326</v>
      </c>
      <c r="C65" s="44" t="s">
        <v>1327</v>
      </c>
      <c r="D65" s="44" t="s">
        <v>2210</v>
      </c>
    </row>
    <row r="66" spans="1:4">
      <c r="A66" s="44" t="s">
        <v>1746</v>
      </c>
      <c r="B66" s="44" t="s">
        <v>1747</v>
      </c>
      <c r="C66" s="44" t="s">
        <v>1748</v>
      </c>
      <c r="D66" s="44" t="s">
        <v>2210</v>
      </c>
    </row>
    <row r="67" spans="1:4">
      <c r="A67" s="44" t="s">
        <v>1746</v>
      </c>
      <c r="B67" s="44" t="s">
        <v>2057</v>
      </c>
      <c r="C67" s="44" t="s">
        <v>2058</v>
      </c>
      <c r="D67" s="44" t="s">
        <v>2210</v>
      </c>
    </row>
    <row r="68" spans="1:4">
      <c r="A68" s="44" t="s">
        <v>1746</v>
      </c>
      <c r="B68" s="44" t="s">
        <v>1746</v>
      </c>
      <c r="C68" s="44" t="s">
        <v>1754</v>
      </c>
      <c r="D68" s="44" t="s">
        <v>2209</v>
      </c>
    </row>
    <row r="69" spans="1:4">
      <c r="A69" s="44" t="s">
        <v>1746</v>
      </c>
      <c r="B69" s="44" t="s">
        <v>1757</v>
      </c>
      <c r="C69" s="44" t="s">
        <v>1758</v>
      </c>
      <c r="D69" s="44" t="s">
        <v>2210</v>
      </c>
    </row>
    <row r="70" spans="1:4">
      <c r="A70" s="44" t="s">
        <v>1746</v>
      </c>
      <c r="B70" s="44" t="s">
        <v>1493</v>
      </c>
      <c r="C70" s="44" t="s">
        <v>1761</v>
      </c>
      <c r="D70" s="44" t="s">
        <v>2210</v>
      </c>
    </row>
    <row r="71" spans="1:4">
      <c r="A71" s="44" t="s">
        <v>1746</v>
      </c>
      <c r="B71" s="44" t="s">
        <v>2064</v>
      </c>
      <c r="C71" s="44" t="s">
        <v>2065</v>
      </c>
      <c r="D71" s="44" t="s">
        <v>2210</v>
      </c>
    </row>
    <row r="72" spans="1:4">
      <c r="A72" s="44" t="s">
        <v>1746</v>
      </c>
      <c r="B72" s="44" t="s">
        <v>1764</v>
      </c>
      <c r="C72" s="44" t="s">
        <v>1765</v>
      </c>
      <c r="D72" s="44" t="s">
        <v>2210</v>
      </c>
    </row>
    <row r="73" spans="1:4">
      <c r="A73" s="44" t="s">
        <v>1746</v>
      </c>
      <c r="B73" s="44" t="s">
        <v>2069</v>
      </c>
      <c r="C73" s="44" t="s">
        <v>2070</v>
      </c>
      <c r="D73" s="44" t="s">
        <v>2210</v>
      </c>
    </row>
    <row r="74" spans="1:4">
      <c r="A74" s="44" t="s">
        <v>1746</v>
      </c>
      <c r="B74" s="44" t="s">
        <v>2073</v>
      </c>
      <c r="C74" s="44" t="s">
        <v>2074</v>
      </c>
      <c r="D74" s="44" t="s">
        <v>2210</v>
      </c>
    </row>
    <row r="75" spans="1:4">
      <c r="A75" s="44" t="s">
        <v>1746</v>
      </c>
      <c r="B75" s="44" t="s">
        <v>2077</v>
      </c>
      <c r="C75" s="44" t="s">
        <v>2078</v>
      </c>
      <c r="D75" s="44" t="s">
        <v>2210</v>
      </c>
    </row>
    <row r="76" spans="1:4">
      <c r="A76" s="44" t="s">
        <v>1746</v>
      </c>
      <c r="B76" s="44" t="s">
        <v>1768</v>
      </c>
      <c r="C76" s="44" t="s">
        <v>1769</v>
      </c>
      <c r="D76" s="44" t="s">
        <v>2210</v>
      </c>
    </row>
    <row r="77" spans="1:4">
      <c r="A77" s="44" t="s">
        <v>1746</v>
      </c>
      <c r="B77" s="44" t="s">
        <v>1772</v>
      </c>
      <c r="C77" s="44" t="s">
        <v>1773</v>
      </c>
      <c r="D77" s="44" t="s">
        <v>2210</v>
      </c>
    </row>
    <row r="78" spans="1:4">
      <c r="A78" s="44" t="s">
        <v>1746</v>
      </c>
      <c r="B78" s="44" t="s">
        <v>2083</v>
      </c>
      <c r="C78" s="44" t="s">
        <v>2084</v>
      </c>
      <c r="D78" s="44" t="s">
        <v>2210</v>
      </c>
    </row>
    <row r="79" spans="1:4">
      <c r="A79" s="44" t="s">
        <v>1746</v>
      </c>
      <c r="B79" s="44" t="s">
        <v>1776</v>
      </c>
      <c r="C79" s="44" t="s">
        <v>1777</v>
      </c>
      <c r="D79" s="44" t="s">
        <v>2210</v>
      </c>
    </row>
    <row r="80" spans="1:4">
      <c r="A80" s="44" t="s">
        <v>1746</v>
      </c>
      <c r="B80" s="44" t="s">
        <v>1780</v>
      </c>
      <c r="C80" s="44" t="s">
        <v>1781</v>
      </c>
      <c r="D80" s="44" t="s">
        <v>2210</v>
      </c>
    </row>
    <row r="81" spans="1:4">
      <c r="A81" s="44" t="s">
        <v>1598</v>
      </c>
      <c r="B81" s="44" t="s">
        <v>1598</v>
      </c>
      <c r="C81" s="44" t="s">
        <v>1599</v>
      </c>
      <c r="D81" s="44" t="s">
        <v>2211</v>
      </c>
    </row>
    <row r="82" spans="1:4">
      <c r="A82" s="44" t="s">
        <v>2286</v>
      </c>
      <c r="B82" s="44" t="s">
        <v>2287</v>
      </c>
      <c r="C82" s="44" t="s">
        <v>2288</v>
      </c>
      <c r="D82" s="44" t="s">
        <v>2210</v>
      </c>
    </row>
    <row r="83" spans="1:4">
      <c r="A83" s="44" t="s">
        <v>2286</v>
      </c>
      <c r="B83" s="44" t="s">
        <v>2289</v>
      </c>
      <c r="C83" s="44" t="s">
        <v>2290</v>
      </c>
      <c r="D83" s="44" t="s">
        <v>2210</v>
      </c>
    </row>
    <row r="84" spans="1:4">
      <c r="A84" s="44" t="s">
        <v>2286</v>
      </c>
      <c r="B84" s="44" t="s">
        <v>2291</v>
      </c>
      <c r="C84" s="44" t="s">
        <v>2292</v>
      </c>
      <c r="D84" s="44" t="s">
        <v>2210</v>
      </c>
    </row>
    <row r="85" spans="1:4">
      <c r="A85" s="44" t="s">
        <v>2286</v>
      </c>
      <c r="B85" s="44" t="s">
        <v>2293</v>
      </c>
      <c r="C85" s="44" t="s">
        <v>2294</v>
      </c>
      <c r="D85" s="44" t="s">
        <v>2210</v>
      </c>
    </row>
    <row r="86" spans="1:4">
      <c r="A86" s="44" t="s">
        <v>2286</v>
      </c>
      <c r="B86" s="44" t="s">
        <v>2286</v>
      </c>
      <c r="C86" s="44" t="s">
        <v>2295</v>
      </c>
      <c r="D86" s="44" t="s">
        <v>2209</v>
      </c>
    </row>
    <row r="87" spans="1:4">
      <c r="A87" s="44" t="s">
        <v>2286</v>
      </c>
      <c r="B87" s="44" t="s">
        <v>2296</v>
      </c>
      <c r="C87" s="44" t="s">
        <v>2297</v>
      </c>
      <c r="D87" s="44" t="s">
        <v>2210</v>
      </c>
    </row>
    <row r="88" spans="1:4">
      <c r="A88" s="44" t="s">
        <v>2286</v>
      </c>
      <c r="B88" s="44" t="s">
        <v>2298</v>
      </c>
      <c r="C88" s="44" t="s">
        <v>2299</v>
      </c>
      <c r="D88" s="44" t="s">
        <v>2210</v>
      </c>
    </row>
    <row r="89" spans="1:4">
      <c r="A89" s="44" t="s">
        <v>2286</v>
      </c>
      <c r="B89" s="44" t="s">
        <v>2300</v>
      </c>
      <c r="C89" s="44" t="s">
        <v>2301</v>
      </c>
      <c r="D89" s="44" t="s">
        <v>2210</v>
      </c>
    </row>
    <row r="90" spans="1:4">
      <c r="A90" s="44" t="s">
        <v>2286</v>
      </c>
      <c r="B90" s="44" t="s">
        <v>2302</v>
      </c>
      <c r="C90" s="44" t="s">
        <v>2303</v>
      </c>
      <c r="D90" s="44" t="s">
        <v>2210</v>
      </c>
    </row>
    <row r="91" spans="1:4">
      <c r="A91" s="44" t="s">
        <v>2286</v>
      </c>
      <c r="B91" s="44" t="s">
        <v>2304</v>
      </c>
      <c r="C91" s="44" t="s">
        <v>2305</v>
      </c>
      <c r="D91" s="44" t="s">
        <v>2210</v>
      </c>
    </row>
    <row r="92" spans="1:4">
      <c r="A92" s="44" t="s">
        <v>2286</v>
      </c>
      <c r="B92" s="44" t="s">
        <v>2306</v>
      </c>
      <c r="C92" s="44" t="s">
        <v>2307</v>
      </c>
      <c r="D92" s="44" t="s">
        <v>2210</v>
      </c>
    </row>
    <row r="93" spans="1:4">
      <c r="A93" s="44" t="s">
        <v>2286</v>
      </c>
      <c r="B93" s="44" t="s">
        <v>2308</v>
      </c>
      <c r="C93" s="44" t="s">
        <v>2309</v>
      </c>
      <c r="D93" s="44" t="s">
        <v>2210</v>
      </c>
    </row>
    <row r="94" spans="1:4">
      <c r="A94" s="44" t="s">
        <v>2286</v>
      </c>
      <c r="B94" s="44" t="s">
        <v>2310</v>
      </c>
      <c r="C94" s="44" t="s">
        <v>2311</v>
      </c>
      <c r="D94" s="44" t="s">
        <v>2210</v>
      </c>
    </row>
    <row r="95" spans="1:4">
      <c r="A95" s="44" t="s">
        <v>2286</v>
      </c>
      <c r="B95" s="44" t="s">
        <v>2312</v>
      </c>
      <c r="C95" s="44" t="s">
        <v>2313</v>
      </c>
      <c r="D95" s="44" t="s">
        <v>2210</v>
      </c>
    </row>
    <row r="96" spans="1:4">
      <c r="A96" s="44" t="s">
        <v>2286</v>
      </c>
      <c r="B96" s="44" t="s">
        <v>2314</v>
      </c>
      <c r="C96" s="44" t="s">
        <v>2315</v>
      </c>
      <c r="D96" s="44" t="s">
        <v>2210</v>
      </c>
    </row>
    <row r="97" spans="1:4">
      <c r="A97" s="44" t="s">
        <v>2286</v>
      </c>
      <c r="B97" s="44" t="s">
        <v>2242</v>
      </c>
      <c r="C97" s="44" t="s">
        <v>2316</v>
      </c>
      <c r="D97" s="44" t="s">
        <v>2210</v>
      </c>
    </row>
    <row r="98" spans="1:4">
      <c r="A98" s="44" t="s">
        <v>2317</v>
      </c>
      <c r="B98" s="44" t="s">
        <v>2317</v>
      </c>
      <c r="C98" s="44" t="s">
        <v>560</v>
      </c>
      <c r="D98" s="44" t="s">
        <v>2211</v>
      </c>
    </row>
    <row r="99" spans="1:4">
      <c r="A99" s="44" t="s">
        <v>1331</v>
      </c>
      <c r="B99" s="44" t="s">
        <v>1332</v>
      </c>
      <c r="C99" s="44" t="s">
        <v>1333</v>
      </c>
      <c r="D99" s="44" t="s">
        <v>2210</v>
      </c>
    </row>
    <row r="100" spans="1:4">
      <c r="A100" s="44" t="s">
        <v>1331</v>
      </c>
      <c r="B100" s="44" t="s">
        <v>1339</v>
      </c>
      <c r="C100" s="44" t="s">
        <v>1340</v>
      </c>
      <c r="D100" s="44" t="s">
        <v>2210</v>
      </c>
    </row>
    <row r="101" spans="1:4">
      <c r="A101" s="44" t="s">
        <v>1331</v>
      </c>
      <c r="B101" s="44" t="s">
        <v>1343</v>
      </c>
      <c r="C101" s="44" t="s">
        <v>1344</v>
      </c>
      <c r="D101" s="44" t="s">
        <v>2210</v>
      </c>
    </row>
    <row r="102" spans="1:4">
      <c r="A102" s="44" t="s">
        <v>1331</v>
      </c>
      <c r="B102" s="44" t="s">
        <v>1347</v>
      </c>
      <c r="C102" s="44" t="s">
        <v>1348</v>
      </c>
      <c r="D102" s="44" t="s">
        <v>2210</v>
      </c>
    </row>
    <row r="103" spans="1:4">
      <c r="A103" s="44" t="s">
        <v>1331</v>
      </c>
      <c r="B103" s="44" t="s">
        <v>1351</v>
      </c>
      <c r="C103" s="44" t="s">
        <v>1352</v>
      </c>
      <c r="D103" s="44" t="s">
        <v>2210</v>
      </c>
    </row>
    <row r="104" spans="1:4">
      <c r="A104" s="44" t="s">
        <v>1331</v>
      </c>
      <c r="B104" s="44" t="s">
        <v>1355</v>
      </c>
      <c r="C104" s="44" t="s">
        <v>1356</v>
      </c>
      <c r="D104" s="44" t="s">
        <v>2210</v>
      </c>
    </row>
    <row r="105" spans="1:4">
      <c r="A105" s="44" t="s">
        <v>1331</v>
      </c>
      <c r="B105" s="44" t="s">
        <v>1331</v>
      </c>
      <c r="C105" s="44" t="s">
        <v>1359</v>
      </c>
      <c r="D105" s="44" t="s">
        <v>2209</v>
      </c>
    </row>
    <row r="106" spans="1:4">
      <c r="A106" s="44" t="s">
        <v>1331</v>
      </c>
      <c r="B106" s="44" t="s">
        <v>1362</v>
      </c>
      <c r="C106" s="44" t="s">
        <v>1363</v>
      </c>
      <c r="D106" s="44" t="s">
        <v>2210</v>
      </c>
    </row>
    <row r="107" spans="1:4">
      <c r="A107" s="44" t="s">
        <v>1331</v>
      </c>
      <c r="B107" s="44" t="s">
        <v>1366</v>
      </c>
      <c r="C107" s="44" t="s">
        <v>1367</v>
      </c>
      <c r="D107" s="44" t="s">
        <v>2210</v>
      </c>
    </row>
    <row r="108" spans="1:4">
      <c r="A108" s="44" t="s">
        <v>1331</v>
      </c>
      <c r="B108" s="44" t="s">
        <v>1370</v>
      </c>
      <c r="C108" s="44" t="s">
        <v>1371</v>
      </c>
      <c r="D108" s="44" t="s">
        <v>2210</v>
      </c>
    </row>
    <row r="109" spans="1:4">
      <c r="A109" s="44" t="s">
        <v>1331</v>
      </c>
      <c r="B109" s="44" t="s">
        <v>1374</v>
      </c>
      <c r="C109" s="44" t="s">
        <v>1375</v>
      </c>
      <c r="D109" s="44" t="s">
        <v>2210</v>
      </c>
    </row>
    <row r="110" spans="1:4">
      <c r="A110" s="44" t="s">
        <v>1331</v>
      </c>
      <c r="B110" s="44" t="s">
        <v>1378</v>
      </c>
      <c r="C110" s="44" t="s">
        <v>1379</v>
      </c>
      <c r="D110" s="44" t="s">
        <v>2210</v>
      </c>
    </row>
    <row r="111" spans="1:4">
      <c r="A111" s="44" t="s">
        <v>1331</v>
      </c>
      <c r="B111" s="44" t="s">
        <v>1382</v>
      </c>
      <c r="C111" s="44" t="s">
        <v>1383</v>
      </c>
      <c r="D111" s="44" t="s">
        <v>2210</v>
      </c>
    </row>
    <row r="112" spans="1:4">
      <c r="A112" s="44" t="s">
        <v>1331</v>
      </c>
      <c r="B112" s="44" t="s">
        <v>1386</v>
      </c>
      <c r="C112" s="44" t="s">
        <v>1387</v>
      </c>
      <c r="D112" s="44" t="s">
        <v>2210</v>
      </c>
    </row>
    <row r="113" spans="1:4">
      <c r="A113" s="44" t="s">
        <v>1331</v>
      </c>
      <c r="B113" s="44" t="s">
        <v>1390</v>
      </c>
      <c r="C113" s="44" t="s">
        <v>1391</v>
      </c>
      <c r="D113" s="44" t="s">
        <v>2210</v>
      </c>
    </row>
    <row r="114" spans="1:4">
      <c r="A114" s="44" t="s">
        <v>1331</v>
      </c>
      <c r="B114" s="44" t="s">
        <v>1394</v>
      </c>
      <c r="C114" s="44" t="s">
        <v>1395</v>
      </c>
      <c r="D114" s="44" t="s">
        <v>2210</v>
      </c>
    </row>
    <row r="115" spans="1:4">
      <c r="A115" s="44" t="s">
        <v>1331</v>
      </c>
      <c r="B115" s="44" t="s">
        <v>1398</v>
      </c>
      <c r="C115" s="44" t="s">
        <v>1399</v>
      </c>
      <c r="D115" s="44" t="s">
        <v>2210</v>
      </c>
    </row>
    <row r="116" spans="1:4">
      <c r="A116" s="44" t="s">
        <v>629</v>
      </c>
      <c r="B116" s="44" t="s">
        <v>1049</v>
      </c>
      <c r="C116" s="44" t="s">
        <v>1050</v>
      </c>
      <c r="D116" s="44" t="s">
        <v>2210</v>
      </c>
    </row>
    <row r="117" spans="1:4">
      <c r="A117" s="44" t="s">
        <v>629</v>
      </c>
      <c r="B117" s="44" t="s">
        <v>1056</v>
      </c>
      <c r="C117" s="44" t="s">
        <v>1057</v>
      </c>
      <c r="D117" s="44" t="s">
        <v>2210</v>
      </c>
    </row>
    <row r="118" spans="1:4">
      <c r="A118" s="44" t="s">
        <v>629</v>
      </c>
      <c r="B118" s="44" t="s">
        <v>2212</v>
      </c>
      <c r="C118" s="44" t="s">
        <v>2213</v>
      </c>
      <c r="D118" s="44" t="s">
        <v>2210</v>
      </c>
    </row>
    <row r="119" spans="1:4">
      <c r="A119" s="44" t="s">
        <v>629</v>
      </c>
      <c r="B119" s="44" t="s">
        <v>1060</v>
      </c>
      <c r="C119" s="44" t="s">
        <v>1061</v>
      </c>
      <c r="D119" s="44" t="s">
        <v>2210</v>
      </c>
    </row>
    <row r="120" spans="1:4">
      <c r="A120" s="44" t="s">
        <v>629</v>
      </c>
      <c r="B120" s="44" t="s">
        <v>1064</v>
      </c>
      <c r="C120" s="44" t="s">
        <v>1065</v>
      </c>
      <c r="D120" s="44" t="s">
        <v>2210</v>
      </c>
    </row>
    <row r="121" spans="1:4">
      <c r="A121" s="44" t="s">
        <v>629</v>
      </c>
      <c r="B121" s="44" t="s">
        <v>630</v>
      </c>
      <c r="C121" s="44" t="s">
        <v>631</v>
      </c>
      <c r="D121" s="44" t="s">
        <v>2210</v>
      </c>
    </row>
    <row r="122" spans="1:4">
      <c r="A122" s="44" t="s">
        <v>629</v>
      </c>
      <c r="B122" s="44" t="s">
        <v>629</v>
      </c>
      <c r="C122" s="44" t="s">
        <v>639</v>
      </c>
      <c r="D122" s="44" t="s">
        <v>2209</v>
      </c>
    </row>
    <row r="123" spans="1:4">
      <c r="A123" s="44" t="s">
        <v>629</v>
      </c>
      <c r="B123" s="44" t="s">
        <v>1070</v>
      </c>
      <c r="C123" s="44" t="s">
        <v>1071</v>
      </c>
      <c r="D123" s="44" t="s">
        <v>2210</v>
      </c>
    </row>
    <row r="124" spans="1:4">
      <c r="A124" s="44" t="s">
        <v>629</v>
      </c>
      <c r="B124" s="44" t="s">
        <v>1074</v>
      </c>
      <c r="C124" s="44" t="s">
        <v>1075</v>
      </c>
      <c r="D124" s="44" t="s">
        <v>2210</v>
      </c>
    </row>
    <row r="125" spans="1:4">
      <c r="A125" s="44" t="s">
        <v>629</v>
      </c>
      <c r="B125" s="44" t="s">
        <v>1078</v>
      </c>
      <c r="C125" s="44" t="s">
        <v>1079</v>
      </c>
      <c r="D125" s="44" t="s">
        <v>2210</v>
      </c>
    </row>
    <row r="126" spans="1:4">
      <c r="A126" s="44" t="s">
        <v>629</v>
      </c>
      <c r="B126" s="44" t="s">
        <v>737</v>
      </c>
      <c r="C126" s="44" t="s">
        <v>738</v>
      </c>
      <c r="D126" s="44" t="s">
        <v>2210</v>
      </c>
    </row>
    <row r="127" spans="1:4">
      <c r="A127" s="44" t="s">
        <v>629</v>
      </c>
      <c r="B127" s="44" t="s">
        <v>741</v>
      </c>
      <c r="C127" s="44" t="s">
        <v>742</v>
      </c>
      <c r="D127" s="44" t="s">
        <v>2210</v>
      </c>
    </row>
    <row r="128" spans="1:4">
      <c r="A128" s="44" t="s">
        <v>629</v>
      </c>
      <c r="B128" s="44" t="s">
        <v>745</v>
      </c>
      <c r="C128" s="44" t="s">
        <v>746</v>
      </c>
      <c r="D128" s="44" t="s">
        <v>2210</v>
      </c>
    </row>
    <row r="129" spans="1:4">
      <c r="A129" s="44" t="s">
        <v>629</v>
      </c>
      <c r="B129" s="44" t="s">
        <v>1082</v>
      </c>
      <c r="C129" s="44" t="s">
        <v>1083</v>
      </c>
      <c r="D129" s="44" t="s">
        <v>2210</v>
      </c>
    </row>
    <row r="130" spans="1:4">
      <c r="A130" s="44" t="s">
        <v>629</v>
      </c>
      <c r="B130" s="44" t="s">
        <v>1086</v>
      </c>
      <c r="C130" s="44" t="s">
        <v>1087</v>
      </c>
      <c r="D130" s="44" t="s">
        <v>2210</v>
      </c>
    </row>
    <row r="131" spans="1:4">
      <c r="A131" s="44" t="s">
        <v>629</v>
      </c>
      <c r="B131" s="44" t="s">
        <v>1090</v>
      </c>
      <c r="C131" s="44" t="s">
        <v>1091</v>
      </c>
      <c r="D131" s="44" t="s">
        <v>2210</v>
      </c>
    </row>
    <row r="132" spans="1:4">
      <c r="A132" s="44" t="s">
        <v>629</v>
      </c>
      <c r="B132" s="44" t="s">
        <v>1094</v>
      </c>
      <c r="C132" s="44" t="s">
        <v>1095</v>
      </c>
      <c r="D132" s="44" t="s">
        <v>2210</v>
      </c>
    </row>
    <row r="133" spans="1:4">
      <c r="A133" s="44" t="s">
        <v>629</v>
      </c>
      <c r="B133" s="44" t="s">
        <v>749</v>
      </c>
      <c r="C133" s="44" t="s">
        <v>750</v>
      </c>
      <c r="D133" s="44" t="s">
        <v>2210</v>
      </c>
    </row>
    <row r="134" spans="1:4">
      <c r="A134" s="44" t="s">
        <v>629</v>
      </c>
      <c r="B134" s="44" t="s">
        <v>753</v>
      </c>
      <c r="C134" s="44" t="s">
        <v>754</v>
      </c>
      <c r="D134" s="44" t="s">
        <v>2210</v>
      </c>
    </row>
    <row r="135" spans="1:4">
      <c r="A135" s="44" t="s">
        <v>629</v>
      </c>
      <c r="B135" s="44" t="s">
        <v>1099</v>
      </c>
      <c r="C135" s="44" t="s">
        <v>1100</v>
      </c>
      <c r="D135" s="44" t="s">
        <v>2210</v>
      </c>
    </row>
    <row r="136" spans="1:4">
      <c r="A136" s="44" t="s">
        <v>629</v>
      </c>
      <c r="B136" s="44" t="s">
        <v>1103</v>
      </c>
      <c r="C136" s="44" t="s">
        <v>1104</v>
      </c>
      <c r="D136" s="44" t="s">
        <v>2210</v>
      </c>
    </row>
    <row r="137" spans="1:4">
      <c r="A137" s="44" t="s">
        <v>629</v>
      </c>
      <c r="B137" s="44" t="s">
        <v>1107</v>
      </c>
      <c r="C137" s="44" t="s">
        <v>1108</v>
      </c>
      <c r="D137" s="44" t="s">
        <v>2210</v>
      </c>
    </row>
    <row r="138" spans="1:4">
      <c r="A138" s="44" t="s">
        <v>629</v>
      </c>
      <c r="B138" s="44" t="s">
        <v>1111</v>
      </c>
      <c r="C138" s="44" t="s">
        <v>1112</v>
      </c>
      <c r="D138" s="44" t="s">
        <v>2210</v>
      </c>
    </row>
    <row r="139" spans="1:4">
      <c r="A139" s="44" t="s">
        <v>1419</v>
      </c>
      <c r="B139" s="44" t="s">
        <v>1420</v>
      </c>
      <c r="C139" s="44" t="s">
        <v>1421</v>
      </c>
      <c r="D139" s="44" t="s">
        <v>2210</v>
      </c>
    </row>
    <row r="140" spans="1:4">
      <c r="A140" s="44" t="s">
        <v>1419</v>
      </c>
      <c r="B140" s="44" t="s">
        <v>1427</v>
      </c>
      <c r="C140" s="44" t="s">
        <v>1428</v>
      </c>
      <c r="D140" s="44" t="s">
        <v>2210</v>
      </c>
    </row>
    <row r="141" spans="1:4">
      <c r="A141" s="44" t="s">
        <v>1419</v>
      </c>
      <c r="B141" s="44" t="s">
        <v>1431</v>
      </c>
      <c r="C141" s="44" t="s">
        <v>1432</v>
      </c>
      <c r="D141" s="44" t="s">
        <v>2210</v>
      </c>
    </row>
    <row r="142" spans="1:4">
      <c r="A142" s="44" t="s">
        <v>1419</v>
      </c>
      <c r="B142" s="44" t="s">
        <v>1435</v>
      </c>
      <c r="C142" s="44" t="s">
        <v>1436</v>
      </c>
      <c r="D142" s="44" t="s">
        <v>2210</v>
      </c>
    </row>
    <row r="143" spans="1:4">
      <c r="A143" s="44" t="s">
        <v>1419</v>
      </c>
      <c r="B143" s="44" t="s">
        <v>1439</v>
      </c>
      <c r="C143" s="44" t="s">
        <v>1440</v>
      </c>
      <c r="D143" s="44" t="s">
        <v>2210</v>
      </c>
    </row>
    <row r="144" spans="1:4">
      <c r="A144" s="44" t="s">
        <v>1419</v>
      </c>
      <c r="B144" s="44" t="s">
        <v>1443</v>
      </c>
      <c r="C144" s="44" t="s">
        <v>1444</v>
      </c>
      <c r="D144" s="44" t="s">
        <v>2210</v>
      </c>
    </row>
    <row r="145" spans="1:4">
      <c r="A145" s="44" t="s">
        <v>1419</v>
      </c>
      <c r="B145" s="44" t="s">
        <v>1419</v>
      </c>
      <c r="C145" s="44" t="s">
        <v>1447</v>
      </c>
      <c r="D145" s="44" t="s">
        <v>2209</v>
      </c>
    </row>
    <row r="146" spans="1:4">
      <c r="A146" s="44" t="s">
        <v>1419</v>
      </c>
      <c r="B146" s="44" t="s">
        <v>1280</v>
      </c>
      <c r="C146" s="44" t="s">
        <v>1450</v>
      </c>
      <c r="D146" s="44" t="s">
        <v>2210</v>
      </c>
    </row>
    <row r="147" spans="1:4">
      <c r="A147" s="44" t="s">
        <v>1419</v>
      </c>
      <c r="B147" s="44" t="s">
        <v>2318</v>
      </c>
      <c r="C147" s="44" t="s">
        <v>2319</v>
      </c>
      <c r="D147" s="44" t="s">
        <v>2210</v>
      </c>
    </row>
    <row r="148" spans="1:4">
      <c r="A148" s="44" t="s">
        <v>1419</v>
      </c>
      <c r="B148" s="44" t="s">
        <v>1453</v>
      </c>
      <c r="C148" s="44" t="s">
        <v>1454</v>
      </c>
      <c r="D148" s="44" t="s">
        <v>2210</v>
      </c>
    </row>
    <row r="149" spans="1:4">
      <c r="A149" s="44" t="s">
        <v>1419</v>
      </c>
      <c r="B149" s="44" t="s">
        <v>1457</v>
      </c>
      <c r="C149" s="44" t="s">
        <v>1458</v>
      </c>
      <c r="D149" s="44" t="s">
        <v>2210</v>
      </c>
    </row>
    <row r="150" spans="1:4">
      <c r="A150" s="44" t="s">
        <v>1419</v>
      </c>
      <c r="B150" s="44" t="s">
        <v>1461</v>
      </c>
      <c r="C150" s="44" t="s">
        <v>1462</v>
      </c>
      <c r="D150" s="44" t="s">
        <v>2210</v>
      </c>
    </row>
    <row r="151" spans="1:4">
      <c r="A151" s="44" t="s">
        <v>1419</v>
      </c>
      <c r="B151" s="44" t="s">
        <v>1465</v>
      </c>
      <c r="C151" s="44" t="s">
        <v>1466</v>
      </c>
      <c r="D151" s="44" t="s">
        <v>2210</v>
      </c>
    </row>
    <row r="152" spans="1:4">
      <c r="A152" s="44" t="s">
        <v>1419</v>
      </c>
      <c r="B152" s="44" t="s">
        <v>1469</v>
      </c>
      <c r="C152" s="44" t="s">
        <v>1470</v>
      </c>
      <c r="D152" s="44" t="s">
        <v>2210</v>
      </c>
    </row>
    <row r="153" spans="1:4">
      <c r="A153" s="44" t="s">
        <v>1419</v>
      </c>
      <c r="B153" s="44" t="s">
        <v>1473</v>
      </c>
      <c r="C153" s="44" t="s">
        <v>1474</v>
      </c>
      <c r="D153" s="44" t="s">
        <v>2210</v>
      </c>
    </row>
    <row r="154" spans="1:4">
      <c r="A154" s="44" t="s">
        <v>1894</v>
      </c>
      <c r="B154" s="44" t="s">
        <v>1895</v>
      </c>
      <c r="C154" s="44" t="s">
        <v>1896</v>
      </c>
      <c r="D154" s="44" t="s">
        <v>2210</v>
      </c>
    </row>
    <row r="155" spans="1:4">
      <c r="A155" s="44" t="s">
        <v>1894</v>
      </c>
      <c r="B155" s="44" t="s">
        <v>2214</v>
      </c>
      <c r="C155" s="44" t="s">
        <v>2215</v>
      </c>
      <c r="D155" s="44" t="s">
        <v>2210</v>
      </c>
    </row>
    <row r="156" spans="1:4">
      <c r="A156" s="44" t="s">
        <v>1894</v>
      </c>
      <c r="B156" s="44" t="s">
        <v>1902</v>
      </c>
      <c r="C156" s="44" t="s">
        <v>1903</v>
      </c>
      <c r="D156" s="44" t="s">
        <v>2210</v>
      </c>
    </row>
    <row r="157" spans="1:4">
      <c r="A157" s="44" t="s">
        <v>1894</v>
      </c>
      <c r="B157" s="44" t="s">
        <v>1906</v>
      </c>
      <c r="C157" s="44" t="s">
        <v>1907</v>
      </c>
      <c r="D157" s="44" t="s">
        <v>2210</v>
      </c>
    </row>
    <row r="158" spans="1:4">
      <c r="A158" s="44" t="s">
        <v>1894</v>
      </c>
      <c r="B158" s="44" t="s">
        <v>1910</v>
      </c>
      <c r="C158" s="44" t="s">
        <v>1911</v>
      </c>
      <c r="D158" s="44" t="s">
        <v>2210</v>
      </c>
    </row>
    <row r="159" spans="1:4">
      <c r="A159" s="44" t="s">
        <v>1894</v>
      </c>
      <c r="B159" s="44" t="s">
        <v>1914</v>
      </c>
      <c r="C159" s="44" t="s">
        <v>1915</v>
      </c>
      <c r="D159" s="44" t="s">
        <v>2210</v>
      </c>
    </row>
    <row r="160" spans="1:4">
      <c r="A160" s="44" t="s">
        <v>1894</v>
      </c>
      <c r="B160" s="44" t="s">
        <v>2216</v>
      </c>
      <c r="C160" s="44" t="s">
        <v>2217</v>
      </c>
      <c r="D160" s="44" t="s">
        <v>2210</v>
      </c>
    </row>
    <row r="161" spans="1:4">
      <c r="A161" s="44" t="s">
        <v>1894</v>
      </c>
      <c r="B161" s="44" t="s">
        <v>1918</v>
      </c>
      <c r="C161" s="44" t="s">
        <v>1919</v>
      </c>
      <c r="D161" s="44" t="s">
        <v>2210</v>
      </c>
    </row>
    <row r="162" spans="1:4">
      <c r="A162" s="44" t="s">
        <v>1894</v>
      </c>
      <c r="B162" s="44" t="s">
        <v>1922</v>
      </c>
      <c r="C162" s="44" t="s">
        <v>1923</v>
      </c>
      <c r="D162" s="44" t="s">
        <v>2210</v>
      </c>
    </row>
    <row r="163" spans="1:4">
      <c r="A163" s="44" t="s">
        <v>1894</v>
      </c>
      <c r="B163" s="44" t="s">
        <v>1894</v>
      </c>
      <c r="C163" s="44" t="s">
        <v>1926</v>
      </c>
      <c r="D163" s="44" t="s">
        <v>2209</v>
      </c>
    </row>
    <row r="164" spans="1:4">
      <c r="A164" s="44" t="s">
        <v>1894</v>
      </c>
      <c r="B164" s="44" t="s">
        <v>1929</v>
      </c>
      <c r="C164" s="44" t="s">
        <v>1930</v>
      </c>
      <c r="D164" s="44" t="s">
        <v>2210</v>
      </c>
    </row>
    <row r="165" spans="1:4">
      <c r="A165" s="44" t="s">
        <v>1894</v>
      </c>
      <c r="B165" s="44" t="s">
        <v>1933</v>
      </c>
      <c r="C165" s="44" t="s">
        <v>1934</v>
      </c>
      <c r="D165" s="44" t="s">
        <v>2210</v>
      </c>
    </row>
    <row r="166" spans="1:4">
      <c r="A166" s="44" t="s">
        <v>1894</v>
      </c>
      <c r="B166" s="44" t="s">
        <v>1937</v>
      </c>
      <c r="C166" s="44" t="s">
        <v>1938</v>
      </c>
      <c r="D166" s="44" t="s">
        <v>2210</v>
      </c>
    </row>
    <row r="167" spans="1:4">
      <c r="A167" s="44" t="s">
        <v>1894</v>
      </c>
      <c r="B167" s="44" t="s">
        <v>1941</v>
      </c>
      <c r="C167" s="44" t="s">
        <v>1942</v>
      </c>
      <c r="D167" s="44" t="s">
        <v>2210</v>
      </c>
    </row>
    <row r="168" spans="1:4">
      <c r="A168" s="44" t="s">
        <v>1894</v>
      </c>
      <c r="B168" s="44" t="s">
        <v>1945</v>
      </c>
      <c r="C168" s="44" t="s">
        <v>1946</v>
      </c>
      <c r="D168" s="44" t="s">
        <v>2210</v>
      </c>
    </row>
    <row r="169" spans="1:4">
      <c r="A169" s="44" t="s">
        <v>1894</v>
      </c>
      <c r="B169" s="44" t="s">
        <v>1949</v>
      </c>
      <c r="C169" s="44" t="s">
        <v>1950</v>
      </c>
      <c r="D169" s="44" t="s">
        <v>2210</v>
      </c>
    </row>
    <row r="170" spans="1:4">
      <c r="A170" s="44" t="s">
        <v>1894</v>
      </c>
      <c r="B170" s="44" t="s">
        <v>1953</v>
      </c>
      <c r="C170" s="44" t="s">
        <v>1954</v>
      </c>
      <c r="D170" s="44" t="s">
        <v>2210</v>
      </c>
    </row>
    <row r="171" spans="1:4">
      <c r="A171" s="44" t="s">
        <v>1894</v>
      </c>
      <c r="B171" s="44" t="s">
        <v>1957</v>
      </c>
      <c r="C171" s="44" t="s">
        <v>1958</v>
      </c>
      <c r="D171" s="44" t="s">
        <v>2210</v>
      </c>
    </row>
    <row r="172" spans="1:4">
      <c r="A172" s="44" t="s">
        <v>1695</v>
      </c>
      <c r="B172" s="44" t="s">
        <v>1696</v>
      </c>
      <c r="C172" s="44" t="s">
        <v>1697</v>
      </c>
      <c r="D172" s="44" t="s">
        <v>2210</v>
      </c>
    </row>
    <row r="173" spans="1:4">
      <c r="A173" s="44" t="s">
        <v>1695</v>
      </c>
      <c r="B173" s="44" t="s">
        <v>1702</v>
      </c>
      <c r="C173" s="44" t="s">
        <v>1703</v>
      </c>
      <c r="D173" s="44" t="s">
        <v>2210</v>
      </c>
    </row>
    <row r="174" spans="1:4">
      <c r="A174" s="44" t="s">
        <v>1695</v>
      </c>
      <c r="B174" s="44" t="s">
        <v>1706</v>
      </c>
      <c r="C174" s="44" t="s">
        <v>1707</v>
      </c>
      <c r="D174" s="44" t="s">
        <v>2210</v>
      </c>
    </row>
    <row r="175" spans="1:4">
      <c r="A175" s="44" t="s">
        <v>1695</v>
      </c>
      <c r="B175" s="44" t="s">
        <v>712</v>
      </c>
      <c r="C175" s="44" t="s">
        <v>1711</v>
      </c>
      <c r="D175" s="44" t="s">
        <v>2210</v>
      </c>
    </row>
    <row r="176" spans="1:4">
      <c r="A176" s="44" t="s">
        <v>1695</v>
      </c>
      <c r="B176" s="44" t="s">
        <v>1695</v>
      </c>
      <c r="C176" s="44" t="s">
        <v>1714</v>
      </c>
      <c r="D176" s="44" t="s">
        <v>2209</v>
      </c>
    </row>
    <row r="177" spans="1:4">
      <c r="A177" s="44" t="s">
        <v>1695</v>
      </c>
      <c r="B177" s="44" t="s">
        <v>1718</v>
      </c>
      <c r="C177" s="44" t="s">
        <v>1719</v>
      </c>
      <c r="D177" s="44" t="s">
        <v>2210</v>
      </c>
    </row>
    <row r="178" spans="1:4">
      <c r="A178" s="44" t="s">
        <v>1695</v>
      </c>
      <c r="B178" s="44" t="s">
        <v>1722</v>
      </c>
      <c r="C178" s="44" t="s">
        <v>1723</v>
      </c>
      <c r="D178" s="44" t="s">
        <v>2210</v>
      </c>
    </row>
    <row r="179" spans="1:4">
      <c r="A179" s="44" t="s">
        <v>1695</v>
      </c>
      <c r="B179" s="44" t="s">
        <v>1727</v>
      </c>
      <c r="C179" s="44" t="s">
        <v>1728</v>
      </c>
      <c r="D179" s="44" t="s">
        <v>2210</v>
      </c>
    </row>
    <row r="180" spans="1:4">
      <c r="A180" s="44" t="s">
        <v>1695</v>
      </c>
      <c r="B180" s="44" t="s">
        <v>1731</v>
      </c>
      <c r="C180" s="44" t="s">
        <v>1732</v>
      </c>
      <c r="D180" s="44" t="s">
        <v>2210</v>
      </c>
    </row>
    <row r="181" spans="1:4">
      <c r="A181" s="44" t="s">
        <v>2112</v>
      </c>
      <c r="B181" s="44" t="s">
        <v>1790</v>
      </c>
      <c r="C181" s="44" t="s">
        <v>2113</v>
      </c>
      <c r="D181" s="44" t="s">
        <v>2210</v>
      </c>
    </row>
    <row r="182" spans="1:4">
      <c r="A182" s="44" t="s">
        <v>2112</v>
      </c>
      <c r="B182" s="44" t="s">
        <v>2119</v>
      </c>
      <c r="C182" s="44" t="s">
        <v>2120</v>
      </c>
      <c r="D182" s="44" t="s">
        <v>2210</v>
      </c>
    </row>
    <row r="183" spans="1:4">
      <c r="A183" s="44" t="s">
        <v>2112</v>
      </c>
      <c r="B183" s="44" t="s">
        <v>783</v>
      </c>
      <c r="C183" s="44" t="s">
        <v>2123</v>
      </c>
      <c r="D183" s="44" t="s">
        <v>2210</v>
      </c>
    </row>
    <row r="184" spans="1:4">
      <c r="A184" s="44" t="s">
        <v>2112</v>
      </c>
      <c r="B184" s="44" t="s">
        <v>2126</v>
      </c>
      <c r="C184" s="44" t="s">
        <v>2127</v>
      </c>
      <c r="D184" s="44" t="s">
        <v>2210</v>
      </c>
    </row>
    <row r="185" spans="1:4">
      <c r="A185" s="44" t="s">
        <v>2112</v>
      </c>
      <c r="B185" s="44" t="s">
        <v>2130</v>
      </c>
      <c r="C185" s="44" t="s">
        <v>2131</v>
      </c>
      <c r="D185" s="44" t="s">
        <v>2210</v>
      </c>
    </row>
    <row r="186" spans="1:4">
      <c r="A186" s="44" t="s">
        <v>2112</v>
      </c>
      <c r="B186" s="44" t="s">
        <v>2134</v>
      </c>
      <c r="C186" s="44" t="s">
        <v>2135</v>
      </c>
      <c r="D186" s="44" t="s">
        <v>2210</v>
      </c>
    </row>
    <row r="187" spans="1:4">
      <c r="A187" s="44" t="s">
        <v>2112</v>
      </c>
      <c r="B187" s="44" t="s">
        <v>2138</v>
      </c>
      <c r="C187" s="44" t="s">
        <v>2139</v>
      </c>
      <c r="D187" s="44" t="s">
        <v>2210</v>
      </c>
    </row>
    <row r="188" spans="1:4">
      <c r="A188" s="44" t="s">
        <v>2112</v>
      </c>
      <c r="B188" s="44" t="s">
        <v>2112</v>
      </c>
      <c r="C188" s="44" t="s">
        <v>2142</v>
      </c>
      <c r="D188" s="44" t="s">
        <v>2209</v>
      </c>
    </row>
    <row r="189" spans="1:4">
      <c r="A189" s="44" t="s">
        <v>2112</v>
      </c>
      <c r="B189" s="44" t="s">
        <v>2145</v>
      </c>
      <c r="C189" s="44" t="s">
        <v>2146</v>
      </c>
      <c r="D189" s="44" t="s">
        <v>2210</v>
      </c>
    </row>
    <row r="190" spans="1:4">
      <c r="A190" s="44" t="s">
        <v>2112</v>
      </c>
      <c r="B190" s="44" t="s">
        <v>2149</v>
      </c>
      <c r="C190" s="44" t="s">
        <v>2150</v>
      </c>
      <c r="D190" s="44" t="s">
        <v>2210</v>
      </c>
    </row>
    <row r="191" spans="1:4">
      <c r="A191" s="44" t="s">
        <v>2112</v>
      </c>
      <c r="B191" s="44" t="s">
        <v>2153</v>
      </c>
      <c r="C191" s="44" t="s">
        <v>2154</v>
      </c>
      <c r="D191" s="44" t="s">
        <v>2210</v>
      </c>
    </row>
    <row r="192" spans="1:4">
      <c r="A192" s="44" t="s">
        <v>823</v>
      </c>
      <c r="B192" s="44" t="s">
        <v>1790</v>
      </c>
      <c r="C192" s="44" t="s">
        <v>1791</v>
      </c>
      <c r="D192" s="44" t="s">
        <v>2210</v>
      </c>
    </row>
    <row r="193" spans="1:4">
      <c r="A193" s="44" t="s">
        <v>823</v>
      </c>
      <c r="B193" s="44" t="s">
        <v>824</v>
      </c>
      <c r="C193" s="44" t="s">
        <v>825</v>
      </c>
      <c r="D193" s="44" t="s">
        <v>2210</v>
      </c>
    </row>
    <row r="194" spans="1:4">
      <c r="A194" s="44" t="s">
        <v>823</v>
      </c>
      <c r="B194" s="44" t="s">
        <v>1798</v>
      </c>
      <c r="C194" s="44" t="s">
        <v>1799</v>
      </c>
      <c r="D194" s="44" t="s">
        <v>2210</v>
      </c>
    </row>
    <row r="195" spans="1:4">
      <c r="A195" s="44" t="s">
        <v>823</v>
      </c>
      <c r="B195" s="44" t="s">
        <v>1802</v>
      </c>
      <c r="C195" s="44" t="s">
        <v>1803</v>
      </c>
      <c r="D195" s="44" t="s">
        <v>2210</v>
      </c>
    </row>
    <row r="196" spans="1:4">
      <c r="A196" s="44" t="s">
        <v>823</v>
      </c>
      <c r="B196" s="44" t="s">
        <v>1806</v>
      </c>
      <c r="C196" s="44" t="s">
        <v>1807</v>
      </c>
      <c r="D196" s="44" t="s">
        <v>2210</v>
      </c>
    </row>
    <row r="197" spans="1:4">
      <c r="A197" s="44" t="s">
        <v>823</v>
      </c>
      <c r="B197" s="44" t="s">
        <v>992</v>
      </c>
      <c r="C197" s="44" t="s">
        <v>1810</v>
      </c>
      <c r="D197" s="44" t="s">
        <v>2210</v>
      </c>
    </row>
    <row r="198" spans="1:4">
      <c r="A198" s="44" t="s">
        <v>823</v>
      </c>
      <c r="B198" s="44" t="s">
        <v>823</v>
      </c>
      <c r="C198" s="44" t="s">
        <v>828</v>
      </c>
      <c r="D198" s="44" t="s">
        <v>2209</v>
      </c>
    </row>
    <row r="199" spans="1:4">
      <c r="A199" s="44" t="s">
        <v>823</v>
      </c>
      <c r="B199" s="44" t="s">
        <v>996</v>
      </c>
      <c r="C199" s="44" t="s">
        <v>1814</v>
      </c>
      <c r="D199" s="44" t="s">
        <v>2210</v>
      </c>
    </row>
    <row r="200" spans="1:4">
      <c r="A200" s="44" t="s">
        <v>1037</v>
      </c>
      <c r="B200" s="44" t="s">
        <v>1478</v>
      </c>
      <c r="C200" s="44" t="s">
        <v>1479</v>
      </c>
      <c r="D200" s="44" t="s">
        <v>2210</v>
      </c>
    </row>
    <row r="201" spans="1:4">
      <c r="A201" s="44" t="s">
        <v>1037</v>
      </c>
      <c r="B201" s="44" t="s">
        <v>2218</v>
      </c>
      <c r="C201" s="44" t="s">
        <v>2219</v>
      </c>
      <c r="D201" s="44" t="s">
        <v>2210</v>
      </c>
    </row>
    <row r="202" spans="1:4">
      <c r="A202" s="44" t="s">
        <v>1037</v>
      </c>
      <c r="B202" s="44" t="s">
        <v>1038</v>
      </c>
      <c r="C202" s="44" t="s">
        <v>1039</v>
      </c>
      <c r="D202" s="44" t="s">
        <v>2210</v>
      </c>
    </row>
    <row r="203" spans="1:4">
      <c r="A203" s="44" t="s">
        <v>1037</v>
      </c>
      <c r="B203" s="44" t="s">
        <v>1485</v>
      </c>
      <c r="C203" s="44" t="s">
        <v>1486</v>
      </c>
      <c r="D203" s="44" t="s">
        <v>2210</v>
      </c>
    </row>
    <row r="204" spans="1:4">
      <c r="A204" s="44" t="s">
        <v>1037</v>
      </c>
      <c r="B204" s="44" t="s">
        <v>2220</v>
      </c>
      <c r="C204" s="44" t="s">
        <v>2221</v>
      </c>
      <c r="D204" s="44" t="s">
        <v>2210</v>
      </c>
    </row>
    <row r="205" spans="1:4">
      <c r="A205" s="44" t="s">
        <v>1037</v>
      </c>
      <c r="B205" s="44" t="s">
        <v>2222</v>
      </c>
      <c r="C205" s="44" t="s">
        <v>2223</v>
      </c>
      <c r="D205" s="44" t="s">
        <v>2210</v>
      </c>
    </row>
    <row r="206" spans="1:4">
      <c r="A206" s="44" t="s">
        <v>1037</v>
      </c>
      <c r="B206" s="44" t="s">
        <v>1489</v>
      </c>
      <c r="C206" s="44" t="s">
        <v>1490</v>
      </c>
      <c r="D206" s="44" t="s">
        <v>2210</v>
      </c>
    </row>
    <row r="207" spans="1:4">
      <c r="A207" s="44" t="s">
        <v>1037</v>
      </c>
      <c r="B207" s="44" t="s">
        <v>2224</v>
      </c>
      <c r="C207" s="44" t="s">
        <v>2225</v>
      </c>
      <c r="D207" s="44" t="s">
        <v>2210</v>
      </c>
    </row>
    <row r="208" spans="1:4">
      <c r="A208" s="44" t="s">
        <v>1037</v>
      </c>
      <c r="B208" s="44" t="s">
        <v>1493</v>
      </c>
      <c r="C208" s="44" t="s">
        <v>1494</v>
      </c>
      <c r="D208" s="44" t="s">
        <v>2210</v>
      </c>
    </row>
    <row r="209" spans="1:4">
      <c r="A209" s="44" t="s">
        <v>1037</v>
      </c>
      <c r="B209" s="44" t="s">
        <v>2226</v>
      </c>
      <c r="C209" s="44" t="s">
        <v>2227</v>
      </c>
      <c r="D209" s="44" t="s">
        <v>2210</v>
      </c>
    </row>
    <row r="210" spans="1:4">
      <c r="A210" s="44" t="s">
        <v>1037</v>
      </c>
      <c r="B210" s="44" t="s">
        <v>2228</v>
      </c>
      <c r="C210" s="44" t="s">
        <v>2229</v>
      </c>
      <c r="D210" s="44" t="s">
        <v>2210</v>
      </c>
    </row>
    <row r="211" spans="1:4">
      <c r="A211" s="44" t="s">
        <v>1037</v>
      </c>
      <c r="B211" s="44" t="s">
        <v>2230</v>
      </c>
      <c r="C211" s="44" t="s">
        <v>2231</v>
      </c>
      <c r="D211" s="44" t="s">
        <v>2210</v>
      </c>
    </row>
    <row r="212" spans="1:4">
      <c r="A212" s="44" t="s">
        <v>1037</v>
      </c>
      <c r="B212" s="44" t="s">
        <v>2232</v>
      </c>
      <c r="C212" s="44" t="s">
        <v>2233</v>
      </c>
      <c r="D212" s="44" t="s">
        <v>2210</v>
      </c>
    </row>
    <row r="213" spans="1:4">
      <c r="A213" s="44" t="s">
        <v>1037</v>
      </c>
      <c r="B213" s="44" t="s">
        <v>1497</v>
      </c>
      <c r="C213" s="44" t="s">
        <v>1498</v>
      </c>
      <c r="D213" s="44" t="s">
        <v>2210</v>
      </c>
    </row>
    <row r="214" spans="1:4">
      <c r="A214" s="44" t="s">
        <v>1037</v>
      </c>
      <c r="B214" s="44" t="s">
        <v>1501</v>
      </c>
      <c r="C214" s="44" t="s">
        <v>1502</v>
      </c>
      <c r="D214" s="44" t="s">
        <v>2210</v>
      </c>
    </row>
    <row r="215" spans="1:4">
      <c r="A215" s="44" t="s">
        <v>1037</v>
      </c>
      <c r="B215" s="44" t="s">
        <v>2234</v>
      </c>
      <c r="C215" s="44" t="s">
        <v>2235</v>
      </c>
      <c r="D215" s="44" t="s">
        <v>2210</v>
      </c>
    </row>
    <row r="216" spans="1:4">
      <c r="A216" s="44" t="s">
        <v>1037</v>
      </c>
      <c r="B216" s="44" t="s">
        <v>2236</v>
      </c>
      <c r="C216" s="44" t="s">
        <v>2237</v>
      </c>
      <c r="D216" s="44" t="s">
        <v>2210</v>
      </c>
    </row>
    <row r="217" spans="1:4">
      <c r="A217" s="44" t="s">
        <v>1037</v>
      </c>
      <c r="B217" s="44" t="s">
        <v>1968</v>
      </c>
      <c r="C217" s="44" t="s">
        <v>1969</v>
      </c>
      <c r="D217" s="44" t="s">
        <v>2210</v>
      </c>
    </row>
    <row r="218" spans="1:4">
      <c r="A218" s="44" t="s">
        <v>1037</v>
      </c>
      <c r="B218" s="44" t="s">
        <v>2238</v>
      </c>
      <c r="C218" s="44" t="s">
        <v>2239</v>
      </c>
      <c r="D218" s="44" t="s">
        <v>2210</v>
      </c>
    </row>
    <row r="219" spans="1:4">
      <c r="A219" s="44" t="s">
        <v>1037</v>
      </c>
      <c r="B219" s="44" t="s">
        <v>1505</v>
      </c>
      <c r="C219" s="44" t="s">
        <v>1506</v>
      </c>
      <c r="D219" s="44" t="s">
        <v>2210</v>
      </c>
    </row>
    <row r="220" spans="1:4">
      <c r="A220" s="44" t="s">
        <v>1037</v>
      </c>
      <c r="B220" s="44" t="s">
        <v>1037</v>
      </c>
      <c r="C220" s="44" t="s">
        <v>1045</v>
      </c>
      <c r="D220" s="44" t="s">
        <v>2209</v>
      </c>
    </row>
    <row r="221" spans="1:4">
      <c r="A221" s="44" t="s">
        <v>1037</v>
      </c>
      <c r="B221" s="44" t="s">
        <v>2240</v>
      </c>
      <c r="C221" s="44" t="s">
        <v>2241</v>
      </c>
      <c r="D221" s="44" t="s">
        <v>2210</v>
      </c>
    </row>
    <row r="222" spans="1:4">
      <c r="A222" s="44" t="s">
        <v>1037</v>
      </c>
      <c r="B222" s="44" t="s">
        <v>2242</v>
      </c>
      <c r="C222" s="44" t="s">
        <v>2243</v>
      </c>
      <c r="D222" s="44" t="s">
        <v>2210</v>
      </c>
    </row>
    <row r="223" spans="1:4">
      <c r="A223" s="44" t="s">
        <v>535</v>
      </c>
      <c r="B223" s="44" t="s">
        <v>1518</v>
      </c>
      <c r="C223" s="44" t="s">
        <v>1519</v>
      </c>
      <c r="D223" s="44" t="s">
        <v>2210</v>
      </c>
    </row>
    <row r="224" spans="1:4">
      <c r="A224" s="44" t="s">
        <v>535</v>
      </c>
      <c r="B224" s="44" t="s">
        <v>2320</v>
      </c>
      <c r="C224" s="44" t="s">
        <v>2321</v>
      </c>
      <c r="D224" s="44" t="s">
        <v>2210</v>
      </c>
    </row>
    <row r="225" spans="1:4">
      <c r="A225" s="44" t="s">
        <v>535</v>
      </c>
      <c r="B225" s="44" t="s">
        <v>1522</v>
      </c>
      <c r="C225" s="44" t="s">
        <v>1523</v>
      </c>
      <c r="D225" s="44" t="s">
        <v>2210</v>
      </c>
    </row>
    <row r="226" spans="1:4">
      <c r="A226" s="44" t="s">
        <v>535</v>
      </c>
      <c r="B226" s="44" t="s">
        <v>1403</v>
      </c>
      <c r="C226" s="44" t="s">
        <v>1404</v>
      </c>
      <c r="D226" s="44" t="s">
        <v>2210</v>
      </c>
    </row>
    <row r="227" spans="1:4">
      <c r="A227" s="44" t="s">
        <v>535</v>
      </c>
      <c r="B227" s="44" t="s">
        <v>573</v>
      </c>
      <c r="C227" s="44" t="s">
        <v>574</v>
      </c>
      <c r="D227" s="44" t="s">
        <v>2210</v>
      </c>
    </row>
    <row r="228" spans="1:4">
      <c r="A228" s="44" t="s">
        <v>535</v>
      </c>
      <c r="B228" s="44" t="s">
        <v>1410</v>
      </c>
      <c r="C228" s="44" t="s">
        <v>1411</v>
      </c>
      <c r="D228" s="44" t="s">
        <v>2210</v>
      </c>
    </row>
    <row r="229" spans="1:4">
      <c r="A229" s="44" t="s">
        <v>535</v>
      </c>
      <c r="B229" s="44" t="s">
        <v>536</v>
      </c>
      <c r="C229" s="44" t="s">
        <v>537</v>
      </c>
      <c r="D229" s="44" t="s">
        <v>2210</v>
      </c>
    </row>
    <row r="230" spans="1:4">
      <c r="A230" s="44" t="s">
        <v>535</v>
      </c>
      <c r="B230" s="44" t="s">
        <v>2322</v>
      </c>
      <c r="C230" s="44" t="s">
        <v>2323</v>
      </c>
      <c r="D230" s="44" t="s">
        <v>2210</v>
      </c>
    </row>
    <row r="231" spans="1:4">
      <c r="A231" s="44" t="s">
        <v>535</v>
      </c>
      <c r="B231" s="44" t="s">
        <v>1414</v>
      </c>
      <c r="C231" s="44" t="s">
        <v>1415</v>
      </c>
      <c r="D231" s="44" t="s">
        <v>2210</v>
      </c>
    </row>
    <row r="232" spans="1:4">
      <c r="A232" s="44" t="s">
        <v>535</v>
      </c>
      <c r="B232" s="44" t="s">
        <v>1526</v>
      </c>
      <c r="C232" s="44" t="s">
        <v>1527</v>
      </c>
      <c r="D232" s="44" t="s">
        <v>2210</v>
      </c>
    </row>
    <row r="233" spans="1:4">
      <c r="A233" s="44" t="s">
        <v>535</v>
      </c>
      <c r="B233" s="44" t="s">
        <v>551</v>
      </c>
      <c r="C233" s="44" t="s">
        <v>552</v>
      </c>
      <c r="D233" s="44" t="s">
        <v>2210</v>
      </c>
    </row>
    <row r="234" spans="1:4">
      <c r="A234" s="44" t="s">
        <v>535</v>
      </c>
      <c r="B234" s="44" t="s">
        <v>2244</v>
      </c>
      <c r="C234" s="44" t="s">
        <v>2245</v>
      </c>
      <c r="D234" s="44" t="s">
        <v>2210</v>
      </c>
    </row>
    <row r="235" spans="1:4">
      <c r="A235" s="44" t="s">
        <v>535</v>
      </c>
      <c r="B235" s="44" t="s">
        <v>1116</v>
      </c>
      <c r="C235" s="44" t="s">
        <v>1117</v>
      </c>
      <c r="D235" s="44" t="s">
        <v>2210</v>
      </c>
    </row>
    <row r="236" spans="1:4">
      <c r="A236" s="44" t="s">
        <v>535</v>
      </c>
      <c r="B236" s="44" t="s">
        <v>2324</v>
      </c>
      <c r="C236" s="44" t="s">
        <v>2325</v>
      </c>
      <c r="D236" s="44" t="s">
        <v>2210</v>
      </c>
    </row>
    <row r="237" spans="1:4">
      <c r="A237" s="44" t="s">
        <v>535</v>
      </c>
      <c r="B237" s="44" t="s">
        <v>1123</v>
      </c>
      <c r="C237" s="44" t="s">
        <v>1124</v>
      </c>
      <c r="D237" s="44" t="s">
        <v>2210</v>
      </c>
    </row>
    <row r="238" spans="1:4">
      <c r="A238" s="44" t="s">
        <v>535</v>
      </c>
      <c r="B238" s="44" t="s">
        <v>1020</v>
      </c>
      <c r="C238" s="44" t="s">
        <v>1021</v>
      </c>
      <c r="D238" s="44" t="s">
        <v>2210</v>
      </c>
    </row>
    <row r="239" spans="1:4">
      <c r="A239" s="44" t="s">
        <v>535</v>
      </c>
      <c r="B239" s="44" t="s">
        <v>1027</v>
      </c>
      <c r="C239" s="44" t="s">
        <v>1028</v>
      </c>
      <c r="D239" s="44" t="s">
        <v>2210</v>
      </c>
    </row>
    <row r="240" spans="1:4">
      <c r="A240" s="44" t="s">
        <v>535</v>
      </c>
      <c r="B240" s="44" t="s">
        <v>1127</v>
      </c>
      <c r="C240" s="44" t="s">
        <v>1128</v>
      </c>
      <c r="D240" s="44" t="s">
        <v>2210</v>
      </c>
    </row>
    <row r="241" spans="1:4">
      <c r="A241" s="44" t="s">
        <v>535</v>
      </c>
      <c r="B241" s="44" t="s">
        <v>2326</v>
      </c>
      <c r="C241" s="44" t="s">
        <v>2327</v>
      </c>
      <c r="D241" s="44" t="s">
        <v>2210</v>
      </c>
    </row>
    <row r="242" spans="1:4">
      <c r="A242" s="44" t="s">
        <v>535</v>
      </c>
      <c r="B242" s="44" t="s">
        <v>535</v>
      </c>
      <c r="C242" s="44" t="s">
        <v>1650</v>
      </c>
      <c r="D242" s="44" t="s">
        <v>2209</v>
      </c>
    </row>
    <row r="243" spans="1:4">
      <c r="A243" s="44" t="s">
        <v>535</v>
      </c>
      <c r="B243" s="44" t="s">
        <v>621</v>
      </c>
      <c r="C243" s="44" t="s">
        <v>622</v>
      </c>
      <c r="D243" s="44" t="s">
        <v>2210</v>
      </c>
    </row>
    <row r="244" spans="1:4">
      <c r="A244" s="44" t="s">
        <v>535</v>
      </c>
      <c r="B244" s="44" t="s">
        <v>1032</v>
      </c>
      <c r="C244" s="44" t="s">
        <v>1033</v>
      </c>
      <c r="D244" s="44" t="s">
        <v>2210</v>
      </c>
    </row>
    <row r="245" spans="1:4">
      <c r="A245" s="44" t="s">
        <v>535</v>
      </c>
      <c r="B245" s="44" t="s">
        <v>650</v>
      </c>
      <c r="C245" s="44" t="s">
        <v>651</v>
      </c>
      <c r="D245" s="44" t="s">
        <v>2210</v>
      </c>
    </row>
    <row r="246" spans="1:4">
      <c r="A246" s="44" t="s">
        <v>535</v>
      </c>
      <c r="B246" s="44" t="s">
        <v>2328</v>
      </c>
      <c r="C246" s="44" t="s">
        <v>1512</v>
      </c>
      <c r="D246" s="44" t="s">
        <v>2210</v>
      </c>
    </row>
    <row r="247" spans="1:4">
      <c r="A247" s="44" t="s">
        <v>535</v>
      </c>
      <c r="B247" s="44" t="s">
        <v>1531</v>
      </c>
      <c r="C247" s="44" t="s">
        <v>1532</v>
      </c>
      <c r="D247" s="44" t="s">
        <v>2210</v>
      </c>
    </row>
    <row r="248" spans="1:4">
      <c r="A248" s="44" t="s">
        <v>535</v>
      </c>
      <c r="B248" s="44" t="s">
        <v>2329</v>
      </c>
      <c r="C248" s="44" t="s">
        <v>1523</v>
      </c>
      <c r="D248" s="44" t="s">
        <v>2210</v>
      </c>
    </row>
    <row r="249" spans="1:4">
      <c r="A249" s="44" t="s">
        <v>535</v>
      </c>
      <c r="B249" s="44" t="s">
        <v>2330</v>
      </c>
      <c r="C249" s="44" t="s">
        <v>1519</v>
      </c>
      <c r="D249" s="44" t="s">
        <v>2210</v>
      </c>
    </row>
    <row r="250" spans="1:4">
      <c r="A250" s="44" t="s">
        <v>554</v>
      </c>
      <c r="B250" s="44" t="s">
        <v>862</v>
      </c>
      <c r="C250" s="44" t="s">
        <v>863</v>
      </c>
      <c r="D250" s="44" t="s">
        <v>2210</v>
      </c>
    </row>
    <row r="251" spans="1:4">
      <c r="A251" s="44" t="s">
        <v>554</v>
      </c>
      <c r="B251" s="44" t="s">
        <v>1536</v>
      </c>
      <c r="C251" s="44" t="s">
        <v>1537</v>
      </c>
      <c r="D251" s="44" t="s">
        <v>2210</v>
      </c>
    </row>
    <row r="252" spans="1:4">
      <c r="A252" s="44" t="s">
        <v>554</v>
      </c>
      <c r="B252" s="44" t="s">
        <v>555</v>
      </c>
      <c r="C252" s="44" t="s">
        <v>556</v>
      </c>
      <c r="D252" s="44" t="s">
        <v>2210</v>
      </c>
    </row>
    <row r="253" spans="1:4">
      <c r="A253" s="44" t="s">
        <v>554</v>
      </c>
      <c r="B253" s="44" t="s">
        <v>871</v>
      </c>
      <c r="C253" s="44" t="s">
        <v>872</v>
      </c>
      <c r="D253" s="44" t="s">
        <v>2210</v>
      </c>
    </row>
    <row r="254" spans="1:4">
      <c r="A254" s="44" t="s">
        <v>554</v>
      </c>
      <c r="B254" s="44" t="s">
        <v>875</v>
      </c>
      <c r="C254" s="44" t="s">
        <v>876</v>
      </c>
      <c r="D254" s="44" t="s">
        <v>2210</v>
      </c>
    </row>
    <row r="255" spans="1:4">
      <c r="A255" s="44" t="s">
        <v>554</v>
      </c>
      <c r="B255" s="44" t="s">
        <v>2246</v>
      </c>
      <c r="C255" s="44" t="s">
        <v>2247</v>
      </c>
      <c r="D255" s="44" t="s">
        <v>2248</v>
      </c>
    </row>
    <row r="256" spans="1:4">
      <c r="A256" s="44" t="s">
        <v>554</v>
      </c>
      <c r="B256" s="44" t="s">
        <v>879</v>
      </c>
      <c r="C256" s="44" t="s">
        <v>880</v>
      </c>
      <c r="D256" s="44" t="s">
        <v>2210</v>
      </c>
    </row>
    <row r="257" spans="1:4">
      <c r="A257" s="44" t="s">
        <v>554</v>
      </c>
      <c r="B257" s="44" t="s">
        <v>849</v>
      </c>
      <c r="C257" s="44" t="s">
        <v>850</v>
      </c>
      <c r="D257" s="44" t="s">
        <v>2210</v>
      </c>
    </row>
    <row r="258" spans="1:4">
      <c r="A258" s="44" t="s">
        <v>554</v>
      </c>
      <c r="B258" s="44" t="s">
        <v>2249</v>
      </c>
      <c r="C258" s="44" t="s">
        <v>2250</v>
      </c>
      <c r="D258" s="44" t="s">
        <v>2210</v>
      </c>
    </row>
    <row r="259" spans="1:4">
      <c r="A259" s="44" t="s">
        <v>554</v>
      </c>
      <c r="B259" s="44" t="s">
        <v>1543</v>
      </c>
      <c r="C259" s="44" t="s">
        <v>1544</v>
      </c>
      <c r="D259" s="44" t="s">
        <v>2210</v>
      </c>
    </row>
    <row r="260" spans="1:4">
      <c r="A260" s="44" t="s">
        <v>554</v>
      </c>
      <c r="B260" s="44" t="s">
        <v>554</v>
      </c>
      <c r="C260" s="44" t="s">
        <v>853</v>
      </c>
      <c r="D260" s="44" t="s">
        <v>2209</v>
      </c>
    </row>
    <row r="261" spans="1:4">
      <c r="A261" s="44" t="s">
        <v>554</v>
      </c>
      <c r="B261" s="44" t="s">
        <v>884</v>
      </c>
      <c r="C261" s="44" t="s">
        <v>885</v>
      </c>
      <c r="D261" s="44" t="s">
        <v>2210</v>
      </c>
    </row>
    <row r="262" spans="1:4">
      <c r="A262" s="44" t="s">
        <v>554</v>
      </c>
      <c r="B262" s="44" t="s">
        <v>2251</v>
      </c>
      <c r="C262" s="44" t="s">
        <v>2252</v>
      </c>
      <c r="D262" s="44" t="s">
        <v>2210</v>
      </c>
    </row>
    <row r="263" spans="1:4">
      <c r="A263" s="44" t="s">
        <v>554</v>
      </c>
      <c r="B263" s="44" t="s">
        <v>2253</v>
      </c>
      <c r="C263" s="44" t="s">
        <v>2254</v>
      </c>
      <c r="D263" s="44" t="s">
        <v>2210</v>
      </c>
    </row>
    <row r="264" spans="1:4">
      <c r="A264" s="44" t="s">
        <v>1132</v>
      </c>
      <c r="B264" s="44" t="s">
        <v>1133</v>
      </c>
      <c r="C264" s="44" t="s">
        <v>1134</v>
      </c>
      <c r="D264" s="44" t="s">
        <v>2210</v>
      </c>
    </row>
    <row r="265" spans="1:4">
      <c r="A265" s="44" t="s">
        <v>1132</v>
      </c>
      <c r="B265" s="44" t="s">
        <v>1140</v>
      </c>
      <c r="C265" s="44" t="s">
        <v>1141</v>
      </c>
      <c r="D265" s="44" t="s">
        <v>2210</v>
      </c>
    </row>
    <row r="266" spans="1:4">
      <c r="A266" s="44" t="s">
        <v>1132</v>
      </c>
      <c r="B266" s="44" t="s">
        <v>1144</v>
      </c>
      <c r="C266" s="44" t="s">
        <v>1145</v>
      </c>
      <c r="D266" s="44" t="s">
        <v>2210</v>
      </c>
    </row>
    <row r="267" spans="1:4">
      <c r="A267" s="44" t="s">
        <v>1132</v>
      </c>
      <c r="B267" s="44" t="s">
        <v>1148</v>
      </c>
      <c r="C267" s="44" t="s">
        <v>1149</v>
      </c>
      <c r="D267" s="44" t="s">
        <v>2210</v>
      </c>
    </row>
    <row r="268" spans="1:4">
      <c r="A268" s="44" t="s">
        <v>1132</v>
      </c>
      <c r="B268" s="44" t="s">
        <v>1152</v>
      </c>
      <c r="C268" s="44" t="s">
        <v>1153</v>
      </c>
      <c r="D268" s="44" t="s">
        <v>2210</v>
      </c>
    </row>
    <row r="269" spans="1:4">
      <c r="A269" s="44" t="s">
        <v>1132</v>
      </c>
      <c r="B269" s="44" t="s">
        <v>1156</v>
      </c>
      <c r="C269" s="44" t="s">
        <v>1157</v>
      </c>
      <c r="D269" s="44" t="s">
        <v>2210</v>
      </c>
    </row>
    <row r="270" spans="1:4">
      <c r="A270" s="44" t="s">
        <v>1132</v>
      </c>
      <c r="B270" s="44" t="s">
        <v>1160</v>
      </c>
      <c r="C270" s="44" t="s">
        <v>1161</v>
      </c>
      <c r="D270" s="44" t="s">
        <v>2210</v>
      </c>
    </row>
    <row r="271" spans="1:4">
      <c r="A271" s="44" t="s">
        <v>1132</v>
      </c>
      <c r="B271" s="44" t="s">
        <v>1164</v>
      </c>
      <c r="C271" s="44" t="s">
        <v>1165</v>
      </c>
      <c r="D271" s="44" t="s">
        <v>2210</v>
      </c>
    </row>
    <row r="272" spans="1:4">
      <c r="A272" s="44" t="s">
        <v>1132</v>
      </c>
      <c r="B272" s="44" t="s">
        <v>1168</v>
      </c>
      <c r="C272" s="44" t="s">
        <v>1169</v>
      </c>
      <c r="D272" s="44" t="s">
        <v>2210</v>
      </c>
    </row>
    <row r="273" spans="1:4">
      <c r="A273" s="44" t="s">
        <v>1132</v>
      </c>
      <c r="B273" s="44" t="s">
        <v>1172</v>
      </c>
      <c r="C273" s="44" t="s">
        <v>1173</v>
      </c>
      <c r="D273" s="44" t="s">
        <v>2210</v>
      </c>
    </row>
    <row r="274" spans="1:4">
      <c r="A274" s="44" t="s">
        <v>1132</v>
      </c>
      <c r="B274" s="44" t="s">
        <v>1176</v>
      </c>
      <c r="C274" s="44" t="s">
        <v>1177</v>
      </c>
      <c r="D274" s="44" t="s">
        <v>2210</v>
      </c>
    </row>
    <row r="275" spans="1:4">
      <c r="A275" s="44" t="s">
        <v>1132</v>
      </c>
      <c r="B275" s="44" t="s">
        <v>1180</v>
      </c>
      <c r="C275" s="44" t="s">
        <v>1181</v>
      </c>
      <c r="D275" s="44" t="s">
        <v>2210</v>
      </c>
    </row>
    <row r="276" spans="1:4">
      <c r="A276" s="44" t="s">
        <v>1132</v>
      </c>
      <c r="B276" s="44" t="s">
        <v>1132</v>
      </c>
      <c r="C276" s="44" t="s">
        <v>1184</v>
      </c>
      <c r="D276" s="44" t="s">
        <v>2209</v>
      </c>
    </row>
    <row r="277" spans="1:4">
      <c r="A277" s="44" t="s">
        <v>1132</v>
      </c>
      <c r="B277" s="44" t="s">
        <v>1187</v>
      </c>
      <c r="C277" s="44" t="s">
        <v>1188</v>
      </c>
      <c r="D277" s="44" t="s">
        <v>2210</v>
      </c>
    </row>
    <row r="278" spans="1:4">
      <c r="A278" s="44" t="s">
        <v>1132</v>
      </c>
      <c r="B278" s="44" t="s">
        <v>1191</v>
      </c>
      <c r="C278" s="44" t="s">
        <v>1192</v>
      </c>
      <c r="D278" s="44" t="s">
        <v>2210</v>
      </c>
    </row>
    <row r="279" spans="1:4">
      <c r="A279" s="44" t="s">
        <v>1210</v>
      </c>
      <c r="B279" s="44" t="s">
        <v>1211</v>
      </c>
      <c r="C279" s="44" t="s">
        <v>1212</v>
      </c>
      <c r="D279" s="44" t="s">
        <v>2210</v>
      </c>
    </row>
    <row r="280" spans="1:4">
      <c r="A280" s="44" t="s">
        <v>1210</v>
      </c>
      <c r="B280" s="44" t="s">
        <v>1220</v>
      </c>
      <c r="C280" s="44" t="s">
        <v>1221</v>
      </c>
      <c r="D280" s="44" t="s">
        <v>2210</v>
      </c>
    </row>
    <row r="281" spans="1:4">
      <c r="A281" s="44" t="s">
        <v>1210</v>
      </c>
      <c r="B281" s="44" t="s">
        <v>1224</v>
      </c>
      <c r="C281" s="44" t="s">
        <v>1225</v>
      </c>
      <c r="D281" s="44" t="s">
        <v>2210</v>
      </c>
    </row>
    <row r="282" spans="1:4">
      <c r="A282" s="44" t="s">
        <v>1210</v>
      </c>
      <c r="B282" s="44" t="s">
        <v>1228</v>
      </c>
      <c r="C282" s="44" t="s">
        <v>1229</v>
      </c>
      <c r="D282" s="44" t="s">
        <v>2210</v>
      </c>
    </row>
    <row r="283" spans="1:4">
      <c r="A283" s="44" t="s">
        <v>1210</v>
      </c>
      <c r="B283" s="44" t="s">
        <v>1232</v>
      </c>
      <c r="C283" s="44" t="s">
        <v>1233</v>
      </c>
      <c r="D283" s="44" t="s">
        <v>2210</v>
      </c>
    </row>
    <row r="284" spans="1:4">
      <c r="A284" s="44" t="s">
        <v>1210</v>
      </c>
      <c r="B284" s="44" t="s">
        <v>1236</v>
      </c>
      <c r="C284" s="44" t="s">
        <v>1237</v>
      </c>
      <c r="D284" s="44" t="s">
        <v>2210</v>
      </c>
    </row>
    <row r="285" spans="1:4">
      <c r="A285" s="44" t="s">
        <v>1210</v>
      </c>
      <c r="B285" s="44" t="s">
        <v>1240</v>
      </c>
      <c r="C285" s="44" t="s">
        <v>1241</v>
      </c>
      <c r="D285" s="44" t="s">
        <v>2210</v>
      </c>
    </row>
    <row r="286" spans="1:4">
      <c r="A286" s="44" t="s">
        <v>1210</v>
      </c>
      <c r="B286" s="44" t="s">
        <v>1244</v>
      </c>
      <c r="C286" s="44" t="s">
        <v>1245</v>
      </c>
      <c r="D286" s="44" t="s">
        <v>2210</v>
      </c>
    </row>
    <row r="287" spans="1:4">
      <c r="A287" s="44" t="s">
        <v>1210</v>
      </c>
      <c r="B287" s="44" t="s">
        <v>1248</v>
      </c>
      <c r="C287" s="44" t="s">
        <v>1249</v>
      </c>
      <c r="D287" s="44" t="s">
        <v>2210</v>
      </c>
    </row>
    <row r="288" spans="1:4">
      <c r="A288" s="44" t="s">
        <v>1210</v>
      </c>
      <c r="B288" s="44" t="s">
        <v>1210</v>
      </c>
      <c r="C288" s="44" t="s">
        <v>1252</v>
      </c>
      <c r="D288" s="44" t="s">
        <v>2209</v>
      </c>
    </row>
    <row r="289" spans="1:4">
      <c r="A289" s="44" t="s">
        <v>1210</v>
      </c>
      <c r="B289" s="44" t="s">
        <v>1255</v>
      </c>
      <c r="C289" s="44" t="s">
        <v>1256</v>
      </c>
      <c r="D289" s="44" t="s">
        <v>2210</v>
      </c>
    </row>
    <row r="290" spans="1:4">
      <c r="A290" s="44" t="s">
        <v>889</v>
      </c>
      <c r="B290" s="44" t="s">
        <v>890</v>
      </c>
      <c r="C290" s="44" t="s">
        <v>891</v>
      </c>
      <c r="D290" s="44" t="s">
        <v>2210</v>
      </c>
    </row>
    <row r="291" spans="1:4">
      <c r="A291" s="44" t="s">
        <v>889</v>
      </c>
      <c r="B291" s="44" t="s">
        <v>897</v>
      </c>
      <c r="C291" s="44" t="s">
        <v>898</v>
      </c>
      <c r="D291" s="44" t="s">
        <v>2210</v>
      </c>
    </row>
    <row r="292" spans="1:4">
      <c r="A292" s="44" t="s">
        <v>889</v>
      </c>
      <c r="B292" s="44" t="s">
        <v>901</v>
      </c>
      <c r="C292" s="44" t="s">
        <v>902</v>
      </c>
      <c r="D292" s="44" t="s">
        <v>2210</v>
      </c>
    </row>
    <row r="293" spans="1:4">
      <c r="A293" s="44" t="s">
        <v>889</v>
      </c>
      <c r="B293" s="44" t="s">
        <v>905</v>
      </c>
      <c r="C293" s="44" t="s">
        <v>906</v>
      </c>
      <c r="D293" s="44" t="s">
        <v>2210</v>
      </c>
    </row>
    <row r="294" spans="1:4">
      <c r="A294" s="44" t="s">
        <v>889</v>
      </c>
      <c r="B294" s="44" t="s">
        <v>871</v>
      </c>
      <c r="C294" s="44" t="s">
        <v>909</v>
      </c>
      <c r="D294" s="44" t="s">
        <v>2210</v>
      </c>
    </row>
    <row r="295" spans="1:4">
      <c r="A295" s="44" t="s">
        <v>889</v>
      </c>
      <c r="B295" s="44" t="s">
        <v>912</v>
      </c>
      <c r="C295" s="44" t="s">
        <v>913</v>
      </c>
      <c r="D295" s="44" t="s">
        <v>2210</v>
      </c>
    </row>
    <row r="296" spans="1:4">
      <c r="A296" s="44" t="s">
        <v>889</v>
      </c>
      <c r="B296" s="44" t="s">
        <v>916</v>
      </c>
      <c r="C296" s="44" t="s">
        <v>917</v>
      </c>
      <c r="D296" s="44" t="s">
        <v>2210</v>
      </c>
    </row>
    <row r="297" spans="1:4">
      <c r="A297" s="44" t="s">
        <v>889</v>
      </c>
      <c r="B297" s="44" t="s">
        <v>920</v>
      </c>
      <c r="C297" s="44" t="s">
        <v>921</v>
      </c>
      <c r="D297" s="44" t="s">
        <v>2210</v>
      </c>
    </row>
    <row r="298" spans="1:4">
      <c r="A298" s="44" t="s">
        <v>889</v>
      </c>
      <c r="B298" s="44" t="s">
        <v>924</v>
      </c>
      <c r="C298" s="44" t="s">
        <v>925</v>
      </c>
      <c r="D298" s="44" t="s">
        <v>2210</v>
      </c>
    </row>
    <row r="299" spans="1:4">
      <c r="A299" s="44" t="s">
        <v>889</v>
      </c>
      <c r="B299" s="44" t="s">
        <v>928</v>
      </c>
      <c r="C299" s="44" t="s">
        <v>929</v>
      </c>
      <c r="D299" s="44" t="s">
        <v>2210</v>
      </c>
    </row>
    <row r="300" spans="1:4">
      <c r="A300" s="44" t="s">
        <v>889</v>
      </c>
      <c r="B300" s="44" t="s">
        <v>932</v>
      </c>
      <c r="C300" s="44" t="s">
        <v>933</v>
      </c>
      <c r="D300" s="44" t="s">
        <v>2210</v>
      </c>
    </row>
    <row r="301" spans="1:4">
      <c r="A301" s="44" t="s">
        <v>889</v>
      </c>
      <c r="B301" s="44" t="s">
        <v>936</v>
      </c>
      <c r="C301" s="44" t="s">
        <v>937</v>
      </c>
      <c r="D301" s="44" t="s">
        <v>2210</v>
      </c>
    </row>
    <row r="302" spans="1:4">
      <c r="A302" s="44" t="s">
        <v>889</v>
      </c>
      <c r="B302" s="44" t="s">
        <v>940</v>
      </c>
      <c r="C302" s="44" t="s">
        <v>941</v>
      </c>
      <c r="D302" s="44" t="s">
        <v>2210</v>
      </c>
    </row>
    <row r="303" spans="1:4">
      <c r="A303" s="44" t="s">
        <v>889</v>
      </c>
      <c r="B303" s="44" t="s">
        <v>944</v>
      </c>
      <c r="C303" s="44" t="s">
        <v>945</v>
      </c>
      <c r="D303" s="44" t="s">
        <v>2210</v>
      </c>
    </row>
    <row r="304" spans="1:4">
      <c r="A304" s="44" t="s">
        <v>889</v>
      </c>
      <c r="B304" s="44" t="s">
        <v>947</v>
      </c>
      <c r="C304" s="44" t="s">
        <v>948</v>
      </c>
      <c r="D304" s="44" t="s">
        <v>2210</v>
      </c>
    </row>
    <row r="305" spans="1:4">
      <c r="A305" s="44" t="s">
        <v>889</v>
      </c>
      <c r="B305" s="44" t="s">
        <v>889</v>
      </c>
      <c r="C305" s="44" t="s">
        <v>951</v>
      </c>
      <c r="D305" s="44" t="s">
        <v>2209</v>
      </c>
    </row>
    <row r="306" spans="1:4">
      <c r="A306" s="44" t="s">
        <v>956</v>
      </c>
      <c r="B306" s="44" t="s">
        <v>957</v>
      </c>
      <c r="C306" s="44" t="s">
        <v>958</v>
      </c>
      <c r="D306" s="44" t="s">
        <v>2210</v>
      </c>
    </row>
    <row r="307" spans="1:4">
      <c r="A307" s="44" t="s">
        <v>956</v>
      </c>
      <c r="B307" s="44" t="s">
        <v>964</v>
      </c>
      <c r="C307" s="44" t="s">
        <v>965</v>
      </c>
      <c r="D307" s="44" t="s">
        <v>2210</v>
      </c>
    </row>
    <row r="308" spans="1:4">
      <c r="A308" s="44" t="s">
        <v>956</v>
      </c>
      <c r="B308" s="44" t="s">
        <v>968</v>
      </c>
      <c r="C308" s="44" t="s">
        <v>969</v>
      </c>
      <c r="D308" s="44" t="s">
        <v>2210</v>
      </c>
    </row>
    <row r="309" spans="1:4">
      <c r="A309" s="44" t="s">
        <v>956</v>
      </c>
      <c r="B309" s="44" t="s">
        <v>972</v>
      </c>
      <c r="C309" s="44" t="s">
        <v>973</v>
      </c>
      <c r="D309" s="44" t="s">
        <v>2210</v>
      </c>
    </row>
    <row r="310" spans="1:4">
      <c r="A310" s="44" t="s">
        <v>956</v>
      </c>
      <c r="B310" s="44" t="s">
        <v>976</v>
      </c>
      <c r="C310" s="44" t="s">
        <v>977</v>
      </c>
      <c r="D310" s="44" t="s">
        <v>2210</v>
      </c>
    </row>
    <row r="311" spans="1:4">
      <c r="A311" s="44" t="s">
        <v>956</v>
      </c>
      <c r="B311" s="44" t="s">
        <v>980</v>
      </c>
      <c r="C311" s="44" t="s">
        <v>981</v>
      </c>
      <c r="D311" s="44" t="s">
        <v>2210</v>
      </c>
    </row>
    <row r="312" spans="1:4">
      <c r="A312" s="44" t="s">
        <v>956</v>
      </c>
      <c r="B312" s="44" t="s">
        <v>984</v>
      </c>
      <c r="C312" s="44" t="s">
        <v>985</v>
      </c>
      <c r="D312" s="44" t="s">
        <v>2210</v>
      </c>
    </row>
    <row r="313" spans="1:4">
      <c r="A313" s="44" t="s">
        <v>956</v>
      </c>
      <c r="B313" s="44" t="s">
        <v>988</v>
      </c>
      <c r="C313" s="44" t="s">
        <v>989</v>
      </c>
      <c r="D313" s="44" t="s">
        <v>2210</v>
      </c>
    </row>
    <row r="314" spans="1:4">
      <c r="A314" s="44" t="s">
        <v>956</v>
      </c>
      <c r="B314" s="44" t="s">
        <v>992</v>
      </c>
      <c r="C314" s="44" t="s">
        <v>993</v>
      </c>
      <c r="D314" s="44" t="s">
        <v>2210</v>
      </c>
    </row>
    <row r="315" spans="1:4">
      <c r="A315" s="44" t="s">
        <v>956</v>
      </c>
      <c r="B315" s="44" t="s">
        <v>996</v>
      </c>
      <c r="C315" s="44" t="s">
        <v>997</v>
      </c>
      <c r="D315" s="44" t="s">
        <v>2210</v>
      </c>
    </row>
    <row r="316" spans="1:4">
      <c r="A316" s="44" t="s">
        <v>956</v>
      </c>
      <c r="B316" s="44" t="s">
        <v>1000</v>
      </c>
      <c r="C316" s="44" t="s">
        <v>1001</v>
      </c>
      <c r="D316" s="44" t="s">
        <v>2210</v>
      </c>
    </row>
    <row r="317" spans="1:4">
      <c r="A317" s="44" t="s">
        <v>956</v>
      </c>
      <c r="B317" s="44" t="s">
        <v>1004</v>
      </c>
      <c r="C317" s="44" t="s">
        <v>1005</v>
      </c>
      <c r="D317" s="44" t="s">
        <v>2210</v>
      </c>
    </row>
    <row r="318" spans="1:4">
      <c r="A318" s="44" t="s">
        <v>956</v>
      </c>
      <c r="B318" s="44" t="s">
        <v>1008</v>
      </c>
      <c r="C318" s="44" t="s">
        <v>1009</v>
      </c>
      <c r="D318" s="44" t="s">
        <v>2210</v>
      </c>
    </row>
    <row r="319" spans="1:4">
      <c r="A319" s="44" t="s">
        <v>956</v>
      </c>
      <c r="B319" s="44" t="s">
        <v>956</v>
      </c>
      <c r="C319" s="44" t="s">
        <v>1012</v>
      </c>
      <c r="D319" s="44" t="s">
        <v>2209</v>
      </c>
    </row>
    <row r="320" spans="1:4">
      <c r="A320" s="44" t="s">
        <v>956</v>
      </c>
      <c r="B320" s="44" t="s">
        <v>1015</v>
      </c>
      <c r="C320" s="44" t="s">
        <v>1016</v>
      </c>
      <c r="D320" s="44" t="s">
        <v>2210</v>
      </c>
    </row>
    <row r="321" spans="1:4">
      <c r="A321" s="44" t="s">
        <v>2331</v>
      </c>
      <c r="B321" s="44" t="s">
        <v>2331</v>
      </c>
      <c r="C321" s="44" t="s">
        <v>546</v>
      </c>
      <c r="D321" s="44" t="s">
        <v>2211</v>
      </c>
    </row>
    <row r="322" spans="1:4">
      <c r="A322" s="44" t="s">
        <v>563</v>
      </c>
      <c r="B322" s="44" t="s">
        <v>563</v>
      </c>
      <c r="C322" s="44" t="s">
        <v>564</v>
      </c>
      <c r="D322" s="44" t="s">
        <v>2211</v>
      </c>
    </row>
    <row r="323" spans="1:4">
      <c r="A323" s="44" t="s">
        <v>519</v>
      </c>
      <c r="B323" s="44" t="s">
        <v>519</v>
      </c>
      <c r="C323" s="44" t="s">
        <v>520</v>
      </c>
      <c r="D323" s="44" t="s">
        <v>2211</v>
      </c>
    </row>
    <row r="324" spans="1:4">
      <c r="A324" s="44" t="s">
        <v>568</v>
      </c>
      <c r="B324" s="44" t="s">
        <v>568</v>
      </c>
      <c r="C324" s="44" t="s">
        <v>569</v>
      </c>
      <c r="D324" s="44" t="s">
        <v>2211</v>
      </c>
    </row>
  </sheetData>
  <sheetProtection formatColumns="0" formatRows="0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PT_STATISTICS">
    <tabColor indexed="47"/>
  </sheetPr>
  <dimension ref="A1:M11"/>
  <sheetViews>
    <sheetView zoomScaleNormal="100" workbookViewId="0"/>
  </sheetViews>
  <sheetFormatPr defaultColWidth="9.140625" defaultRowHeight="11.25"/>
  <cols>
    <col min="1" max="16384" width="9.140625" style="58"/>
  </cols>
  <sheetData>
    <row r="1" spans="1:13">
      <c r="A1" s="58" t="s">
        <v>424</v>
      </c>
      <c r="B1" s="58" t="s">
        <v>418</v>
      </c>
      <c r="C1" s="58" t="s">
        <v>419</v>
      </c>
      <c r="D1" s="58" t="s">
        <v>420</v>
      </c>
      <c r="E1" s="58" t="s">
        <v>422</v>
      </c>
      <c r="F1" s="58" t="s">
        <v>421</v>
      </c>
      <c r="G1" s="58" t="s">
        <v>427</v>
      </c>
      <c r="H1" s="58" t="s">
        <v>428</v>
      </c>
      <c r="I1" s="58" t="s">
        <v>429</v>
      </c>
      <c r="J1" s="58" t="s">
        <v>430</v>
      </c>
      <c r="K1" s="58" t="s">
        <v>431</v>
      </c>
      <c r="L1" s="58" t="s">
        <v>432</v>
      </c>
      <c r="M1" s="58" t="s">
        <v>433</v>
      </c>
    </row>
    <row r="2" spans="1:13">
      <c r="A2" s="58" t="s">
        <v>2353</v>
      </c>
      <c r="B2" s="58" t="s">
        <v>565</v>
      </c>
      <c r="C2" s="58" t="s">
        <v>1738</v>
      </c>
      <c r="D2" s="58" t="s">
        <v>842</v>
      </c>
      <c r="E2" s="58" t="s">
        <v>527</v>
      </c>
      <c r="F2" s="58" t="s">
        <v>2354</v>
      </c>
      <c r="G2" s="58" t="s">
        <v>164</v>
      </c>
      <c r="H2" s="58" t="s">
        <v>2355</v>
      </c>
      <c r="I2" s="58" t="s">
        <v>2356</v>
      </c>
      <c r="J2" s="58" t="s">
        <v>2357</v>
      </c>
      <c r="K2" s="58" t="s">
        <v>2358</v>
      </c>
      <c r="L2" s="58" t="s">
        <v>2359</v>
      </c>
      <c r="M2" s="58" t="s">
        <v>2360</v>
      </c>
    </row>
    <row r="3" spans="1:13">
      <c r="A3" s="58" t="s">
        <v>2353</v>
      </c>
      <c r="B3" s="58" t="s">
        <v>565</v>
      </c>
      <c r="C3" s="58" t="s">
        <v>1738</v>
      </c>
      <c r="D3" s="58" t="s">
        <v>842</v>
      </c>
      <c r="E3" s="58" t="s">
        <v>527</v>
      </c>
      <c r="F3" s="58" t="s">
        <v>2354</v>
      </c>
      <c r="G3" s="58" t="s">
        <v>8</v>
      </c>
      <c r="H3" s="58" t="s">
        <v>2361</v>
      </c>
      <c r="I3" s="58" t="s">
        <v>2356</v>
      </c>
      <c r="J3" s="58" t="s">
        <v>2362</v>
      </c>
      <c r="K3" s="58" t="s">
        <v>2358</v>
      </c>
      <c r="L3" s="58" t="s">
        <v>2363</v>
      </c>
      <c r="M3" s="58" t="s">
        <v>2364</v>
      </c>
    </row>
    <row r="4" spans="1:13">
      <c r="A4" s="58" t="s">
        <v>2353</v>
      </c>
      <c r="B4" s="58" t="s">
        <v>565</v>
      </c>
      <c r="C4" s="58" t="s">
        <v>1738</v>
      </c>
      <c r="D4" s="58" t="s">
        <v>842</v>
      </c>
      <c r="E4" s="58" t="s">
        <v>527</v>
      </c>
      <c r="F4" s="58" t="s">
        <v>2354</v>
      </c>
      <c r="G4" s="58" t="s">
        <v>7</v>
      </c>
      <c r="H4" s="58" t="s">
        <v>2365</v>
      </c>
      <c r="I4" s="58" t="s">
        <v>2356</v>
      </c>
      <c r="J4" s="58" t="s">
        <v>2366</v>
      </c>
      <c r="K4" s="58" t="s">
        <v>2358</v>
      </c>
      <c r="L4" s="58" t="s">
        <v>2367</v>
      </c>
      <c r="M4" s="58" t="s">
        <v>2368</v>
      </c>
    </row>
    <row r="5" spans="1:13">
      <c r="A5" s="58" t="s">
        <v>2353</v>
      </c>
      <c r="B5" s="58" t="s">
        <v>565</v>
      </c>
      <c r="C5" s="58" t="s">
        <v>1738</v>
      </c>
      <c r="D5" s="58" t="s">
        <v>842</v>
      </c>
      <c r="E5" s="58" t="s">
        <v>527</v>
      </c>
      <c r="F5" s="58" t="s">
        <v>2354</v>
      </c>
      <c r="G5" s="58" t="s">
        <v>11</v>
      </c>
      <c r="H5" s="58" t="s">
        <v>2369</v>
      </c>
      <c r="I5" s="58" t="s">
        <v>2356</v>
      </c>
      <c r="J5" s="58" t="s">
        <v>2370</v>
      </c>
      <c r="K5" s="58" t="s">
        <v>2358</v>
      </c>
      <c r="L5" s="58" t="s">
        <v>2371</v>
      </c>
      <c r="M5" s="58" t="s">
        <v>2372</v>
      </c>
    </row>
    <row r="6" spans="1:13">
      <c r="A6" s="58" t="s">
        <v>2353</v>
      </c>
      <c r="B6" s="58" t="s">
        <v>565</v>
      </c>
      <c r="C6" s="58" t="s">
        <v>1738</v>
      </c>
      <c r="D6" s="58" t="s">
        <v>842</v>
      </c>
      <c r="E6" s="58" t="s">
        <v>527</v>
      </c>
      <c r="F6" s="58" t="s">
        <v>2354</v>
      </c>
      <c r="G6" s="58" t="s">
        <v>10</v>
      </c>
      <c r="H6" s="58" t="s">
        <v>2373</v>
      </c>
      <c r="I6" s="58" t="s">
        <v>2356</v>
      </c>
      <c r="J6" s="58" t="s">
        <v>2374</v>
      </c>
      <c r="K6" s="58" t="s">
        <v>2358</v>
      </c>
      <c r="L6" s="58" t="s">
        <v>2375</v>
      </c>
      <c r="M6" s="58" t="s">
        <v>2376</v>
      </c>
    </row>
    <row r="7" spans="1:13">
      <c r="A7" s="58" t="s">
        <v>2353</v>
      </c>
      <c r="B7" s="58" t="s">
        <v>565</v>
      </c>
      <c r="C7" s="58" t="s">
        <v>1738</v>
      </c>
      <c r="D7" s="58" t="s">
        <v>842</v>
      </c>
      <c r="E7" s="58" t="s">
        <v>527</v>
      </c>
      <c r="F7" s="58" t="s">
        <v>2354</v>
      </c>
      <c r="G7" s="58" t="s">
        <v>9</v>
      </c>
      <c r="H7" s="58" t="s">
        <v>2377</v>
      </c>
      <c r="I7" s="58" t="s">
        <v>2356</v>
      </c>
      <c r="J7" s="58" t="s">
        <v>2378</v>
      </c>
      <c r="K7" s="58" t="s">
        <v>2358</v>
      </c>
      <c r="L7" s="58" t="s">
        <v>2379</v>
      </c>
      <c r="M7" s="58" t="s">
        <v>2380</v>
      </c>
    </row>
    <row r="8" spans="1:13">
      <c r="A8" s="58" t="s">
        <v>2353</v>
      </c>
      <c r="B8" s="58" t="s">
        <v>565</v>
      </c>
      <c r="C8" s="58" t="s">
        <v>1738</v>
      </c>
      <c r="D8" s="58" t="s">
        <v>842</v>
      </c>
      <c r="E8" s="58" t="s">
        <v>527</v>
      </c>
      <c r="F8" s="58" t="s">
        <v>2354</v>
      </c>
      <c r="G8" s="58" t="s">
        <v>12</v>
      </c>
      <c r="H8" s="58" t="s">
        <v>2381</v>
      </c>
      <c r="I8" s="58" t="s">
        <v>2356</v>
      </c>
      <c r="J8" s="58" t="s">
        <v>2382</v>
      </c>
      <c r="K8" s="58" t="s">
        <v>2358</v>
      </c>
      <c r="L8" s="58" t="s">
        <v>2383</v>
      </c>
      <c r="M8" s="58" t="s">
        <v>2384</v>
      </c>
    </row>
    <row r="9" spans="1:13">
      <c r="A9" s="58" t="s">
        <v>2353</v>
      </c>
      <c r="B9" s="58" t="s">
        <v>565</v>
      </c>
      <c r="C9" s="58" t="s">
        <v>1738</v>
      </c>
      <c r="D9" s="58" t="s">
        <v>842</v>
      </c>
      <c r="E9" s="58" t="s">
        <v>527</v>
      </c>
      <c r="F9" s="58" t="s">
        <v>2354</v>
      </c>
      <c r="G9" s="58" t="s">
        <v>15</v>
      </c>
      <c r="H9" s="58" t="s">
        <v>2385</v>
      </c>
      <c r="I9" s="58" t="s">
        <v>2356</v>
      </c>
      <c r="J9" s="58" t="s">
        <v>2386</v>
      </c>
      <c r="K9" s="58" t="s">
        <v>2358</v>
      </c>
      <c r="L9" s="58" t="s">
        <v>2387</v>
      </c>
      <c r="M9" s="58" t="s">
        <v>2388</v>
      </c>
    </row>
    <row r="10" spans="1:13">
      <c r="A10" s="58" t="s">
        <v>2353</v>
      </c>
      <c r="B10" s="58" t="s">
        <v>565</v>
      </c>
      <c r="C10" s="58" t="s">
        <v>1738</v>
      </c>
      <c r="D10" s="58" t="s">
        <v>842</v>
      </c>
      <c r="E10" s="58" t="s">
        <v>527</v>
      </c>
      <c r="F10" s="58" t="s">
        <v>2354</v>
      </c>
      <c r="G10" s="58" t="s">
        <v>14</v>
      </c>
      <c r="H10" s="58" t="s">
        <v>2389</v>
      </c>
      <c r="I10" s="58" t="s">
        <v>2356</v>
      </c>
      <c r="J10" s="58" t="s">
        <v>2390</v>
      </c>
      <c r="K10" s="58" t="s">
        <v>2358</v>
      </c>
      <c r="L10" s="58" t="s">
        <v>2391</v>
      </c>
      <c r="M10" s="58" t="s">
        <v>2392</v>
      </c>
    </row>
    <row r="11" spans="1:13">
      <c r="A11" s="58" t="s">
        <v>2353</v>
      </c>
      <c r="B11" s="58" t="s">
        <v>565</v>
      </c>
      <c r="C11" s="58" t="s">
        <v>1738</v>
      </c>
      <c r="D11" s="58" t="s">
        <v>842</v>
      </c>
      <c r="E11" s="58" t="s">
        <v>527</v>
      </c>
      <c r="F11" s="58" t="s">
        <v>2354</v>
      </c>
      <c r="G11" s="58" t="s">
        <v>13</v>
      </c>
      <c r="H11" s="58" t="s">
        <v>2393</v>
      </c>
      <c r="I11" s="58" t="s">
        <v>2356</v>
      </c>
      <c r="J11" s="58" t="s">
        <v>2394</v>
      </c>
      <c r="K11" s="58" t="s">
        <v>2358</v>
      </c>
      <c r="L11" s="58" t="s">
        <v>2395</v>
      </c>
      <c r="M11" s="58" t="s">
        <v>2396</v>
      </c>
    </row>
  </sheetData>
  <sheetProtection formatColumns="0" formatRows="0"/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ICTIONARIES">
    <tabColor indexed="47"/>
  </sheetPr>
  <dimension ref="A1:D13"/>
  <sheetViews>
    <sheetView zoomScaleNormal="100" workbookViewId="0"/>
  </sheetViews>
  <sheetFormatPr defaultColWidth="9.140625" defaultRowHeight="11.25"/>
  <cols>
    <col min="1" max="1" width="33.42578125" style="58" bestFit="1" customWidth="1"/>
    <col min="2" max="2" width="73.42578125" style="58" bestFit="1" customWidth="1"/>
    <col min="3" max="3" width="10.85546875" style="58" bestFit="1" customWidth="1"/>
    <col min="4" max="4" width="12.5703125" style="58" bestFit="1" customWidth="1"/>
    <col min="5" max="16384" width="9.140625" style="58"/>
  </cols>
  <sheetData>
    <row r="1" spans="1:4">
      <c r="A1" s="58" t="s">
        <v>393</v>
      </c>
      <c r="B1" s="58" t="s">
        <v>394</v>
      </c>
      <c r="C1" s="58" t="s">
        <v>454</v>
      </c>
      <c r="D1" s="58" t="s">
        <v>455</v>
      </c>
    </row>
    <row r="2" spans="1:4">
      <c r="A2" s="58" t="s">
        <v>456</v>
      </c>
      <c r="B2" s="58" t="s">
        <v>479</v>
      </c>
      <c r="C2" s="58" t="s">
        <v>514</v>
      </c>
      <c r="D2" s="58" t="s">
        <v>2201</v>
      </c>
    </row>
    <row r="3" spans="1:4">
      <c r="A3" s="58" t="s">
        <v>457</v>
      </c>
      <c r="B3" s="58" t="s">
        <v>480</v>
      </c>
      <c r="C3" s="58" t="s">
        <v>514</v>
      </c>
      <c r="D3" s="58" t="s">
        <v>2201</v>
      </c>
    </row>
    <row r="4" spans="1:4">
      <c r="A4" s="58" t="s">
        <v>2202</v>
      </c>
      <c r="B4" s="58" t="s">
        <v>417</v>
      </c>
      <c r="C4" s="58" t="s">
        <v>514</v>
      </c>
      <c r="D4" s="58" t="s">
        <v>2201</v>
      </c>
    </row>
    <row r="5" spans="1:4">
      <c r="A5" s="58" t="s">
        <v>460</v>
      </c>
      <c r="B5" s="58" t="s">
        <v>459</v>
      </c>
      <c r="C5" s="58" t="s">
        <v>514</v>
      </c>
      <c r="D5" s="58" t="s">
        <v>2201</v>
      </c>
    </row>
    <row r="6" spans="1:4">
      <c r="A6" s="58" t="s">
        <v>461</v>
      </c>
      <c r="B6" s="58" t="s">
        <v>2203</v>
      </c>
      <c r="C6" s="58" t="s">
        <v>514</v>
      </c>
      <c r="D6" s="58" t="s">
        <v>2201</v>
      </c>
    </row>
    <row r="7" spans="1:4">
      <c r="A7" s="58" t="s">
        <v>465</v>
      </c>
      <c r="B7" s="58" t="s">
        <v>458</v>
      </c>
      <c r="C7" s="58" t="s">
        <v>514</v>
      </c>
      <c r="D7" s="58" t="s">
        <v>2201</v>
      </c>
    </row>
    <row r="8" spans="1:4">
      <c r="A8" s="58" t="s">
        <v>462</v>
      </c>
      <c r="B8" s="58" t="s">
        <v>459</v>
      </c>
      <c r="C8" s="58" t="s">
        <v>514</v>
      </c>
      <c r="D8" s="58" t="s">
        <v>2201</v>
      </c>
    </row>
    <row r="9" spans="1:4">
      <c r="A9" s="58" t="s">
        <v>463</v>
      </c>
      <c r="B9" s="58" t="s">
        <v>459</v>
      </c>
      <c r="C9" s="58" t="s">
        <v>514</v>
      </c>
      <c r="D9" s="58" t="s">
        <v>2201</v>
      </c>
    </row>
    <row r="10" spans="1:4">
      <c r="A10" s="58" t="s">
        <v>2204</v>
      </c>
      <c r="B10" s="58" t="s">
        <v>417</v>
      </c>
      <c r="C10" s="58" t="s">
        <v>514</v>
      </c>
      <c r="D10" s="58" t="s">
        <v>2201</v>
      </c>
    </row>
    <row r="11" spans="1:4">
      <c r="A11" s="58" t="s">
        <v>464</v>
      </c>
      <c r="B11" s="58" t="s">
        <v>459</v>
      </c>
      <c r="C11" s="58" t="s">
        <v>514</v>
      </c>
      <c r="D11" s="58" t="s">
        <v>2201</v>
      </c>
    </row>
    <row r="12" spans="1:4">
      <c r="A12" s="58" t="s">
        <v>2205</v>
      </c>
      <c r="B12" s="58" t="s">
        <v>2206</v>
      </c>
      <c r="C12" s="58" t="s">
        <v>514</v>
      </c>
      <c r="D12" s="58" t="s">
        <v>16</v>
      </c>
    </row>
    <row r="13" spans="1:4">
      <c r="A13" s="58" t="s">
        <v>2205</v>
      </c>
      <c r="B13" s="58" t="s">
        <v>2207</v>
      </c>
      <c r="C13" s="58" t="s">
        <v>514</v>
      </c>
      <c r="D13" s="58" t="s">
        <v>16</v>
      </c>
    </row>
  </sheetData>
  <sheetProtection formatColumns="0" formatRows="0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GetGeoBas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58"/>
  </cols>
  <sheetData/>
  <sheetProtection formatColumns="0" formatRows="0"/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5"/>
  <sheetViews>
    <sheetView showGridLines="0" topLeftCell="B1" zoomScaleNormal="100" workbookViewId="0"/>
  </sheetViews>
  <sheetFormatPr defaultColWidth="10.28515625" defaultRowHeight="11.25"/>
  <cols>
    <col min="1" max="1" width="4.85546875" style="39" hidden="1" customWidth="1"/>
    <col min="2" max="2" width="34.42578125" style="51" customWidth="1"/>
    <col min="3" max="3" width="90.7109375" style="42" customWidth="1"/>
    <col min="4" max="4" width="29.85546875" style="52" customWidth="1"/>
    <col min="5" max="16384" width="10.28515625" style="39"/>
  </cols>
  <sheetData>
    <row r="2" spans="1:5" ht="24" customHeight="1">
      <c r="A2" s="39" t="s">
        <v>245</v>
      </c>
      <c r="B2" s="64" t="s">
        <v>235</v>
      </c>
      <c r="C2" s="63" t="s">
        <v>236</v>
      </c>
      <c r="D2" s="65" t="s">
        <v>237</v>
      </c>
      <c r="E2" s="41"/>
    </row>
    <row r="3" spans="1:5">
      <c r="B3" s="51" t="s">
        <v>509</v>
      </c>
      <c r="C3" s="42" t="s">
        <v>510</v>
      </c>
      <c r="D3" s="52" t="s">
        <v>511</v>
      </c>
    </row>
    <row r="4" spans="1:5">
      <c r="B4" s="51" t="s">
        <v>512</v>
      </c>
      <c r="C4" s="42" t="s">
        <v>513</v>
      </c>
      <c r="D4" s="52" t="s">
        <v>511</v>
      </c>
    </row>
    <row r="5" spans="1:5">
      <c r="B5" s="51" t="s">
        <v>2398</v>
      </c>
      <c r="C5" s="42" t="s">
        <v>510</v>
      </c>
      <c r="D5" s="52" t="s">
        <v>511</v>
      </c>
    </row>
  </sheetData>
  <sheetProtection algorithmName="SHA-512" hashValue="Bh9QB4vyAGTxkgHN+lHatjFAjURxWamVubiBAImWXdO5wIBaD6UAvFrOYXenOUoFgXJ47qYlt1Dylrg1uKtCUg==" saltValue="3kSnhsifK465kH1ZSRjKoQ==" spinCount="100000" sheet="1" objects="1" scenarios="1" formatColumns="0" formatRows="0" autoFilter="0"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2:B7"/>
  <sheetViews>
    <sheetView zoomScale="90" zoomScaleNormal="90" workbookViewId="0"/>
  </sheetViews>
  <sheetFormatPr defaultColWidth="9.140625" defaultRowHeight="11.25"/>
  <cols>
    <col min="1" max="1" width="2.7109375" style="131" customWidth="1"/>
    <col min="2" max="2" width="137.7109375" style="130" customWidth="1"/>
    <col min="3" max="16384" width="9.140625" style="130"/>
  </cols>
  <sheetData>
    <row r="2" spans="2:2" ht="75" customHeight="1">
      <c r="B2" s="129" t="s">
        <v>367</v>
      </c>
    </row>
    <row r="3" spans="2:2" ht="62.25" customHeight="1">
      <c r="B3" s="129" t="s">
        <v>503</v>
      </c>
    </row>
    <row r="4" spans="2:2" ht="54" customHeight="1">
      <c r="B4" s="129" t="s">
        <v>307</v>
      </c>
    </row>
    <row r="5" spans="2:2" ht="41.25" customHeight="1">
      <c r="B5" s="129" t="s">
        <v>470</v>
      </c>
    </row>
    <row r="7" spans="2:2">
      <c r="B7" s="129" t="s">
        <v>318</v>
      </c>
    </row>
  </sheetData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elp">
    <tabColor indexed="47"/>
  </sheetPr>
  <dimension ref="A10:B25"/>
  <sheetViews>
    <sheetView zoomScale="90" zoomScaleNormal="90" workbookViewId="0"/>
  </sheetViews>
  <sheetFormatPr defaultColWidth="9.140625" defaultRowHeight="11.25"/>
  <cols>
    <col min="1" max="1" width="2.7109375" style="131" customWidth="1"/>
    <col min="2" max="2" width="137.7109375" style="130" customWidth="1"/>
    <col min="3" max="3" width="2.7109375" style="130" customWidth="1"/>
    <col min="4" max="16384" width="9.140625" style="130"/>
  </cols>
  <sheetData>
    <row r="10" spans="2:2" ht="22.5">
      <c r="B10" s="37" t="s">
        <v>344</v>
      </c>
    </row>
    <row r="11" spans="2:2" ht="56.25">
      <c r="B11" s="37" t="s">
        <v>412</v>
      </c>
    </row>
    <row r="12" spans="2:2" ht="33.75">
      <c r="B12" s="37" t="s">
        <v>345</v>
      </c>
    </row>
    <row r="13" spans="2:2" ht="45">
      <c r="B13" s="37" t="s">
        <v>369</v>
      </c>
    </row>
    <row r="14" spans="2:2" ht="45">
      <c r="B14" s="37" t="s">
        <v>369</v>
      </c>
    </row>
    <row r="15" spans="2:2" ht="33.75">
      <c r="B15" s="37" t="s">
        <v>346</v>
      </c>
    </row>
    <row r="20" spans="2:2" ht="22.5">
      <c r="B20" s="37" t="s">
        <v>374</v>
      </c>
    </row>
    <row r="21" spans="2:2" ht="22.5">
      <c r="B21" s="37" t="s">
        <v>370</v>
      </c>
    </row>
    <row r="22" spans="2:2" ht="33.75">
      <c r="B22" s="37" t="s">
        <v>411</v>
      </c>
    </row>
    <row r="23" spans="2:2">
      <c r="B23" s="37" t="s">
        <v>371</v>
      </c>
    </row>
    <row r="24" spans="2:2">
      <c r="B24" s="37" t="s">
        <v>372</v>
      </c>
    </row>
    <row r="25" spans="2:2" ht="22.5">
      <c r="B25" s="37" t="s">
        <v>373</v>
      </c>
    </row>
  </sheetData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cedures">
    <tabColor indexed="47"/>
  </sheetPr>
  <dimension ref="A1"/>
  <sheetViews>
    <sheetView zoomScaleNormal="100" workbookViewId="0"/>
  </sheetViews>
  <sheetFormatPr defaultColWidth="9.140625" defaultRowHeight="11.25" customHeight="1"/>
  <cols>
    <col min="1" max="16384" width="9.140625" style="141"/>
  </cols>
  <sheetData/>
  <sheetProtection formatColumns="0" formatRows="0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_TITLE">
    <tabColor indexed="11"/>
  </sheetPr>
  <dimension ref="A1:O66"/>
  <sheetViews>
    <sheetView showGridLines="0" topLeftCell="D3" zoomScaleNormal="100" workbookViewId="0">
      <pane ySplit="3" topLeftCell="A9" activePane="bottomLeft" state="frozen"/>
      <selection activeCell="D3" sqref="D3"/>
      <selection pane="bottomLeft" activeCell="M26" sqref="M26"/>
    </sheetView>
  </sheetViews>
  <sheetFormatPr defaultColWidth="9.140625" defaultRowHeight="11.25"/>
  <cols>
    <col min="1" max="1" width="2.7109375" style="56" hidden="1" customWidth="1"/>
    <col min="2" max="3" width="2.7109375" style="119" hidden="1" customWidth="1"/>
    <col min="4" max="4" width="2.7109375" style="119" customWidth="1"/>
    <col min="5" max="5" width="19.7109375" style="59" customWidth="1"/>
    <col min="6" max="6" width="22.7109375" style="119" customWidth="1"/>
    <col min="7" max="7" width="0.140625" style="119" customWidth="1"/>
    <col min="8" max="8" width="59.7109375" style="119" customWidth="1"/>
    <col min="9" max="10" width="2.5703125" style="122" customWidth="1"/>
    <col min="11" max="11" width="9.140625" style="122"/>
    <col min="12" max="14" width="9.140625" style="122" customWidth="1"/>
    <col min="15" max="15" width="12.28515625" style="122" hidden="1" customWidth="1"/>
    <col min="16" max="16384" width="9.140625" style="122"/>
  </cols>
  <sheetData>
    <row r="1" spans="1:15" s="119" customFormat="1" ht="12" hidden="1" customHeight="1">
      <c r="A1" s="55"/>
      <c r="E1" s="59"/>
    </row>
    <row r="2" spans="1:15" s="119" customFormat="1" ht="12" hidden="1" customHeight="1">
      <c r="A2" s="55"/>
      <c r="E2" s="59"/>
      <c r="F2" s="59"/>
      <c r="G2" s="59"/>
      <c r="H2" s="120"/>
    </row>
    <row r="3" spans="1:15" s="119" customFormat="1" ht="9.75" customHeight="1">
      <c r="A3" s="55"/>
      <c r="E3" s="59"/>
      <c r="F3" s="121"/>
      <c r="G3" s="121"/>
      <c r="H3" s="121"/>
    </row>
    <row r="4" spans="1:15" s="119" customFormat="1" ht="27" customHeight="1">
      <c r="A4" s="55"/>
      <c r="E4" s="184" t="s">
        <v>468</v>
      </c>
      <c r="F4" s="121"/>
      <c r="G4" s="121"/>
      <c r="H4" s="126" t="s">
        <v>413</v>
      </c>
      <c r="O4" s="185" t="s">
        <v>498</v>
      </c>
    </row>
    <row r="5" spans="1:15" s="119" customFormat="1" ht="18" customHeight="1">
      <c r="A5" s="55"/>
      <c r="D5" s="62"/>
      <c r="E5" s="237" t="s">
        <v>50</v>
      </c>
      <c r="F5" s="238"/>
      <c r="G5" s="239"/>
      <c r="H5" s="239"/>
      <c r="O5" s="186"/>
    </row>
    <row r="6" spans="1:15" s="119" customFormat="1" ht="9" customHeight="1">
      <c r="A6" s="55"/>
      <c r="E6" s="59"/>
      <c r="F6" s="60"/>
      <c r="G6" s="60"/>
      <c r="H6" s="60"/>
      <c r="O6" s="186"/>
    </row>
    <row r="7" spans="1:15" s="119" customFormat="1" ht="24" customHeight="1">
      <c r="A7" s="55"/>
      <c r="E7" s="240" t="s">
        <v>49</v>
      </c>
      <c r="F7" s="240"/>
      <c r="G7" s="60"/>
      <c r="H7" s="180" t="s">
        <v>282</v>
      </c>
      <c r="O7" s="186"/>
    </row>
    <row r="8" spans="1:15" s="119" customFormat="1" ht="9" customHeight="1">
      <c r="A8" s="55"/>
      <c r="E8" s="123"/>
      <c r="F8" s="124"/>
      <c r="G8" s="60"/>
      <c r="O8" s="186"/>
    </row>
    <row r="9" spans="1:15" s="119" customFormat="1" ht="15" customHeight="1">
      <c r="A9" s="55"/>
      <c r="E9" s="230" t="s">
        <v>297</v>
      </c>
      <c r="F9" s="139" t="s">
        <v>180</v>
      </c>
      <c r="G9" s="121"/>
      <c r="H9" s="181" t="s">
        <v>514</v>
      </c>
      <c r="O9" s="186"/>
    </row>
    <row r="10" spans="1:15" s="119" customFormat="1" ht="15" customHeight="1">
      <c r="A10" s="55"/>
      <c r="E10" s="230"/>
      <c r="F10" s="139" t="s">
        <v>181</v>
      </c>
      <c r="G10" s="121"/>
      <c r="H10" s="182" t="s">
        <v>16</v>
      </c>
      <c r="O10" s="185">
        <f>IF(LEN(H10)=0,0,VLOOKUP(H10,MONTH_VS_SEQUENCE_LIST,2,FALSE))</f>
        <v>11</v>
      </c>
    </row>
    <row r="11" spans="1:15" s="119" customFormat="1" ht="9" customHeight="1">
      <c r="A11" s="55"/>
      <c r="E11" s="123"/>
      <c r="F11" s="124"/>
      <c r="G11" s="60"/>
      <c r="O11" s="186"/>
    </row>
    <row r="12" spans="1:15" s="119" customFormat="1" ht="15" customHeight="1">
      <c r="A12" s="55"/>
      <c r="E12" s="231" t="s">
        <v>467</v>
      </c>
      <c r="F12" s="230"/>
      <c r="G12" s="60"/>
      <c r="H12" s="153" t="s">
        <v>368</v>
      </c>
      <c r="O12" s="186"/>
    </row>
    <row r="13" spans="1:15" s="119" customFormat="1" ht="4.5" customHeight="1">
      <c r="A13" s="55"/>
      <c r="E13" s="123"/>
      <c r="F13" s="124"/>
      <c r="G13" s="60"/>
      <c r="O13" s="186"/>
    </row>
    <row r="14" spans="1:15" s="119" customFormat="1" ht="4.5" customHeight="1">
      <c r="A14" s="55"/>
      <c r="E14" s="123"/>
      <c r="F14" s="124"/>
      <c r="G14" s="60"/>
      <c r="O14" s="186"/>
    </row>
    <row r="15" spans="1:15" s="119" customFormat="1" ht="14.25" customHeight="1">
      <c r="A15" s="55"/>
      <c r="E15" s="240" t="s">
        <v>247</v>
      </c>
      <c r="F15" s="240"/>
      <c r="G15" s="60"/>
      <c r="H15" s="167" t="s">
        <v>563</v>
      </c>
      <c r="O15" s="186"/>
    </row>
    <row r="16" spans="1:15" s="119" customFormat="1" ht="14.25" customHeight="1">
      <c r="A16" s="55"/>
      <c r="E16" s="240" t="s">
        <v>248</v>
      </c>
      <c r="F16" s="240"/>
      <c r="G16" s="60"/>
      <c r="H16" s="167" t="s">
        <v>563</v>
      </c>
      <c r="O16" s="186"/>
    </row>
    <row r="17" spans="1:15" s="119" customFormat="1" ht="14.25" customHeight="1">
      <c r="A17" s="55"/>
      <c r="E17" s="240" t="s">
        <v>233</v>
      </c>
      <c r="F17" s="240"/>
      <c r="G17" s="60"/>
      <c r="H17" s="168" t="s">
        <v>564</v>
      </c>
      <c r="O17" s="185">
        <v>5188530</v>
      </c>
    </row>
    <row r="18" spans="1:15" s="119" customFormat="1" ht="14.25" customHeight="1">
      <c r="A18" s="55"/>
      <c r="E18" s="233" t="s">
        <v>6</v>
      </c>
      <c r="F18" s="233"/>
      <c r="G18" s="60"/>
      <c r="H18" s="169" t="str">
        <f>IF(LEN(H17)=0,"",VLOOKUP(H17,OKTMO_HISTORY_VS_TYPE_LIST,2,FALSE))</f>
        <v>городской округ</v>
      </c>
      <c r="O18" s="186"/>
    </row>
    <row r="19" spans="1:15" s="119" customFormat="1" ht="9" hidden="1" customHeight="1">
      <c r="A19" s="55"/>
      <c r="E19" s="123"/>
      <c r="F19" s="124"/>
      <c r="G19" s="60"/>
      <c r="H19" s="60"/>
      <c r="O19" s="186"/>
    </row>
    <row r="20" spans="1:15" s="119" customFormat="1" ht="11.25" hidden="1" customHeight="1">
      <c r="A20" s="55"/>
      <c r="E20" s="235" t="s">
        <v>51</v>
      </c>
      <c r="F20" s="235"/>
      <c r="G20" s="132"/>
      <c r="H20" s="152" t="s">
        <v>2345</v>
      </c>
      <c r="O20" s="186"/>
    </row>
    <row r="21" spans="1:15" s="119" customFormat="1" ht="11.25" hidden="1" customHeight="1">
      <c r="A21" s="55"/>
      <c r="E21" s="235" t="s">
        <v>19</v>
      </c>
      <c r="F21" s="235"/>
      <c r="G21" s="132"/>
      <c r="H21" s="152" t="s">
        <v>1734</v>
      </c>
      <c r="O21" s="186"/>
    </row>
    <row r="22" spans="1:15" s="119" customFormat="1" ht="9" customHeight="1">
      <c r="A22" s="55"/>
      <c r="E22" s="123"/>
      <c r="F22" s="124"/>
      <c r="G22" s="60"/>
      <c r="H22" s="60"/>
      <c r="O22" s="186"/>
    </row>
    <row r="23" spans="1:15" ht="24" customHeight="1">
      <c r="E23" s="230" t="str">
        <f>"Наименование " &amp; IF(H26="отсутствует","индивидуального предпринимателя","юридического лица")</f>
        <v>Наименование юридического лица</v>
      </c>
      <c r="F23" s="230"/>
      <c r="G23" s="60"/>
      <c r="H23" s="167" t="s">
        <v>1737</v>
      </c>
      <c r="O23" s="187"/>
    </row>
    <row r="24" spans="1:15" ht="24" customHeight="1">
      <c r="E24" s="230" t="s">
        <v>151</v>
      </c>
      <c r="F24" s="230"/>
      <c r="G24" s="61"/>
      <c r="H24" s="167" t="s">
        <v>515</v>
      </c>
      <c r="O24" s="185">
        <v>5412526</v>
      </c>
    </row>
    <row r="25" spans="1:15" s="119" customFormat="1" ht="14.25" customHeight="1">
      <c r="E25" s="230" t="s">
        <v>250</v>
      </c>
      <c r="F25" s="230"/>
      <c r="G25" s="121"/>
      <c r="H25" s="167" t="s">
        <v>1736</v>
      </c>
      <c r="O25" s="185">
        <v>5170812</v>
      </c>
    </row>
    <row r="26" spans="1:15" s="119" customFormat="1" ht="14.25" customHeight="1">
      <c r="E26" s="230" t="s">
        <v>251</v>
      </c>
      <c r="F26" s="230"/>
      <c r="G26" s="121"/>
      <c r="H26" s="167" t="s">
        <v>839</v>
      </c>
      <c r="O26" s="185">
        <v>5503552</v>
      </c>
    </row>
    <row r="27" spans="1:15" s="119" customFormat="1" ht="14.25" customHeight="1">
      <c r="E27" s="230" t="s">
        <v>48</v>
      </c>
      <c r="F27" s="230"/>
      <c r="G27" s="121"/>
      <c r="H27" s="153" t="s">
        <v>2333</v>
      </c>
      <c r="O27" s="186"/>
    </row>
    <row r="28" spans="1:15" s="119" customFormat="1" ht="24" customHeight="1">
      <c r="E28" s="231" t="s">
        <v>500</v>
      </c>
      <c r="F28" s="230"/>
      <c r="G28" s="121"/>
      <c r="H28" s="153" t="s">
        <v>439</v>
      </c>
      <c r="O28" s="185">
        <v>2386758239</v>
      </c>
    </row>
    <row r="29" spans="1:15" s="119" customFormat="1" ht="15" customHeight="1">
      <c r="E29" s="230" t="s">
        <v>298</v>
      </c>
      <c r="F29" s="230"/>
      <c r="G29" s="121"/>
      <c r="H29" s="153" t="s">
        <v>252</v>
      </c>
      <c r="O29" s="186"/>
    </row>
    <row r="30" spans="1:15" s="119" customFormat="1" ht="15" customHeight="1">
      <c r="E30" s="231" t="s">
        <v>491</v>
      </c>
      <c r="F30" s="230"/>
      <c r="G30" s="121"/>
      <c r="H30" s="153" t="s">
        <v>486</v>
      </c>
      <c r="O30" s="186"/>
    </row>
    <row r="31" spans="1:15" s="119" customFormat="1" ht="6" customHeight="1">
      <c r="E31" s="123"/>
      <c r="F31" s="125"/>
      <c r="G31" s="121"/>
      <c r="H31" s="121"/>
      <c r="O31" s="186"/>
    </row>
    <row r="32" spans="1:15" s="119" customFormat="1" ht="11.25" customHeight="1">
      <c r="A32" s="56"/>
      <c r="E32" s="236" t="str">
        <f>IF(H20="RST","Организация выбрана из единого реестра ФАС России",IF(H20="UNR","Организация выбрана из перечня по нерегулируемым ценам",""))</f>
        <v>Организация выбрана из единого реестра ФАС России</v>
      </c>
      <c r="F32" s="236"/>
      <c r="G32" s="236"/>
      <c r="H32" s="236"/>
      <c r="O32" s="186"/>
    </row>
    <row r="33" spans="1:15" s="119" customFormat="1" ht="6" customHeight="1">
      <c r="A33" s="56"/>
      <c r="E33" s="140"/>
      <c r="F33" s="140"/>
      <c r="G33" s="140"/>
      <c r="H33" s="140"/>
      <c r="O33" s="186"/>
    </row>
    <row r="34" spans="1:15" s="119" customFormat="1" ht="15" customHeight="1">
      <c r="A34" s="56"/>
      <c r="E34" s="231" t="s">
        <v>403</v>
      </c>
      <c r="F34" s="230"/>
      <c r="G34" s="121"/>
      <c r="H34" s="153" t="s">
        <v>406</v>
      </c>
      <c r="O34" s="186"/>
    </row>
    <row r="35" spans="1:15" s="119" customFormat="1" ht="6" customHeight="1">
      <c r="A35" s="56"/>
      <c r="E35" s="140"/>
      <c r="F35" s="140"/>
      <c r="G35" s="140"/>
      <c r="H35" s="140"/>
      <c r="O35" s="186"/>
    </row>
    <row r="36" spans="1:15" s="119" customFormat="1" ht="24" customHeight="1">
      <c r="A36" s="56"/>
      <c r="E36" s="231" t="s">
        <v>404</v>
      </c>
      <c r="F36" s="230"/>
      <c r="G36" s="121"/>
      <c r="H36" s="167" t="s">
        <v>253</v>
      </c>
      <c r="O36" s="186"/>
    </row>
    <row r="37" spans="1:15" s="119" customFormat="1" ht="6" customHeight="1">
      <c r="A37" s="56"/>
      <c r="E37" s="140"/>
      <c r="F37" s="140"/>
      <c r="G37" s="140"/>
      <c r="H37" s="140"/>
      <c r="O37" s="173"/>
    </row>
    <row r="38" spans="1:15" s="119" customFormat="1" ht="36" customHeight="1">
      <c r="A38" s="56"/>
      <c r="E38" s="232" t="str">
        <f>IF(LEN(O4)=0,"(режим работы с отчётом не выбран)",VLOOKUP(O4,REPORT_MODE_LIST,2,FALSE))</f>
        <v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38" s="232"/>
      <c r="G38" s="232"/>
      <c r="H38" s="232"/>
      <c r="O38" s="186"/>
    </row>
    <row r="39" spans="1:15" s="119" customFormat="1" ht="15" customHeight="1">
      <c r="E39" s="234" t="s">
        <v>303</v>
      </c>
      <c r="F39" s="234"/>
      <c r="G39" s="234"/>
      <c r="H39" s="234"/>
      <c r="O39" s="173"/>
    </row>
    <row r="40" spans="1:15" s="119" customFormat="1" ht="9" customHeight="1">
      <c r="E40" s="123"/>
      <c r="F40" s="125"/>
      <c r="G40" s="121"/>
      <c r="H40" s="121"/>
      <c r="O40" s="173"/>
    </row>
    <row r="41" spans="1:15" s="119" customFormat="1" ht="15" customHeight="1">
      <c r="E41" s="230" t="s">
        <v>294</v>
      </c>
      <c r="F41" s="139" t="s">
        <v>295</v>
      </c>
      <c r="G41" s="121"/>
      <c r="H41" s="153" t="s">
        <v>2334</v>
      </c>
      <c r="O41" s="173"/>
    </row>
    <row r="42" spans="1:15" s="119" customFormat="1" ht="15" customHeight="1">
      <c r="E42" s="230"/>
      <c r="F42" s="139" t="s">
        <v>296</v>
      </c>
      <c r="G42" s="121"/>
      <c r="H42" s="153" t="s">
        <v>2335</v>
      </c>
      <c r="O42" s="173"/>
    </row>
    <row r="43" spans="1:15" s="119" customFormat="1" ht="9" customHeight="1">
      <c r="E43" s="123"/>
      <c r="F43" s="125"/>
      <c r="G43" s="121"/>
      <c r="H43" s="121"/>
      <c r="O43" s="173"/>
    </row>
    <row r="44" spans="1:15" s="119" customFormat="1" ht="15" customHeight="1">
      <c r="E44" s="230" t="s">
        <v>47</v>
      </c>
      <c r="F44" s="127" t="s">
        <v>254</v>
      </c>
      <c r="G44" s="121"/>
      <c r="H44" s="153" t="s">
        <v>2336</v>
      </c>
      <c r="O44" s="173"/>
    </row>
    <row r="45" spans="1:15" s="119" customFormat="1" ht="15" customHeight="1">
      <c r="E45" s="230"/>
      <c r="F45" s="127" t="s">
        <v>293</v>
      </c>
      <c r="G45" s="121"/>
      <c r="H45" s="153" t="s">
        <v>2337</v>
      </c>
      <c r="O45" s="173"/>
    </row>
    <row r="46" spans="1:15" s="119" customFormat="1" ht="9" customHeight="1">
      <c r="E46" s="123"/>
      <c r="F46" s="125"/>
      <c r="G46" s="121"/>
      <c r="H46" s="121"/>
      <c r="O46" s="173"/>
    </row>
    <row r="47" spans="1:15" s="119" customFormat="1" ht="15" customHeight="1">
      <c r="E47" s="230" t="s">
        <v>46</v>
      </c>
      <c r="F47" s="127" t="s">
        <v>254</v>
      </c>
      <c r="G47" s="121"/>
      <c r="H47" s="153" t="s">
        <v>2338</v>
      </c>
      <c r="O47" s="173"/>
    </row>
    <row r="48" spans="1:15" s="119" customFormat="1" ht="15" customHeight="1">
      <c r="E48" s="230"/>
      <c r="F48" s="127" t="s">
        <v>293</v>
      </c>
      <c r="G48" s="121"/>
      <c r="H48" s="153" t="s">
        <v>2339</v>
      </c>
      <c r="O48" s="173"/>
    </row>
    <row r="49" spans="1:15" s="119" customFormat="1" ht="9" customHeight="1">
      <c r="E49" s="123"/>
      <c r="F49" s="125"/>
      <c r="G49" s="121"/>
      <c r="H49" s="121"/>
      <c r="O49" s="173"/>
    </row>
    <row r="50" spans="1:15" s="119" customFormat="1" ht="15" customHeight="1">
      <c r="E50" s="230" t="s">
        <v>45</v>
      </c>
      <c r="F50" s="127" t="s">
        <v>254</v>
      </c>
      <c r="G50" s="121"/>
      <c r="H50" s="153" t="s">
        <v>2340</v>
      </c>
      <c r="O50" s="173"/>
    </row>
    <row r="51" spans="1:15" s="119" customFormat="1" ht="15" customHeight="1">
      <c r="E51" s="230"/>
      <c r="F51" s="127" t="s">
        <v>238</v>
      </c>
      <c r="G51" s="121"/>
      <c r="H51" s="153" t="s">
        <v>2341</v>
      </c>
      <c r="O51" s="173"/>
    </row>
    <row r="52" spans="1:15" s="119" customFormat="1" ht="15" customHeight="1">
      <c r="E52" s="230"/>
      <c r="F52" s="127" t="s">
        <v>293</v>
      </c>
      <c r="G52" s="121"/>
      <c r="H52" s="153" t="s">
        <v>2342</v>
      </c>
      <c r="O52" s="173"/>
    </row>
    <row r="53" spans="1:15" s="119" customFormat="1" ht="15" customHeight="1">
      <c r="E53" s="230"/>
      <c r="F53" s="127" t="s">
        <v>244</v>
      </c>
      <c r="G53" s="121"/>
      <c r="H53" s="153" t="s">
        <v>2343</v>
      </c>
      <c r="O53" s="173"/>
    </row>
    <row r="54" spans="1:15" s="119" customFormat="1" ht="9" customHeight="1">
      <c r="E54" s="59"/>
      <c r="F54" s="121"/>
      <c r="G54" s="121"/>
      <c r="H54" s="121"/>
      <c r="O54" s="173"/>
    </row>
    <row r="55" spans="1:15" s="119" customFormat="1" ht="11.25" customHeight="1">
      <c r="A55" s="56"/>
      <c r="E55" s="228" t="s">
        <v>2285</v>
      </c>
      <c r="F55" s="228"/>
      <c r="G55" s="228"/>
      <c r="H55" s="228"/>
      <c r="O55" s="173"/>
    </row>
    <row r="56" spans="1:15" s="119" customFormat="1" ht="11.25" customHeight="1">
      <c r="A56" s="56"/>
      <c r="E56" s="228" t="s">
        <v>2397</v>
      </c>
      <c r="F56" s="228"/>
      <c r="G56" s="228"/>
      <c r="H56" s="228"/>
      <c r="O56" s="173"/>
    </row>
    <row r="57" spans="1:15" s="119" customFormat="1" ht="0.75" customHeight="1">
      <c r="A57" s="56"/>
      <c r="E57" s="228"/>
      <c r="F57" s="228"/>
      <c r="G57" s="228"/>
      <c r="H57" s="228"/>
      <c r="O57" s="173"/>
    </row>
    <row r="58" spans="1:15" s="119" customFormat="1" ht="11.25" customHeight="1">
      <c r="A58" s="56"/>
      <c r="E58" s="228" t="s">
        <v>2332</v>
      </c>
      <c r="F58" s="228"/>
      <c r="G58" s="228"/>
      <c r="H58" s="228"/>
      <c r="O58" s="173"/>
    </row>
    <row r="59" spans="1:15" ht="9" customHeight="1">
      <c r="O59" s="174"/>
    </row>
    <row r="60" spans="1:15" ht="39" customHeight="1">
      <c r="E60" s="229" t="s">
        <v>305</v>
      </c>
      <c r="F60" s="227"/>
      <c r="G60" s="121"/>
      <c r="H60" s="189"/>
      <c r="O60" s="174"/>
    </row>
    <row r="61" spans="1:15" s="119" customFormat="1" ht="9" customHeight="1">
      <c r="E61" s="59"/>
      <c r="F61" s="121"/>
      <c r="G61" s="121"/>
      <c r="H61" s="121"/>
      <c r="O61" s="173"/>
    </row>
    <row r="62" spans="1:15" ht="24" customHeight="1">
      <c r="E62" s="229" t="s">
        <v>309</v>
      </c>
      <c r="F62" s="227"/>
      <c r="G62" s="121"/>
      <c r="H62" s="183" t="s">
        <v>310</v>
      </c>
      <c r="O62" s="174"/>
    </row>
    <row r="63" spans="1:15" ht="9" customHeight="1">
      <c r="O63" s="174"/>
    </row>
    <row r="64" spans="1:15" ht="18" customHeight="1">
      <c r="E64" s="229" t="s">
        <v>304</v>
      </c>
      <c r="F64" s="227"/>
      <c r="H64" s="162" t="s">
        <v>22</v>
      </c>
      <c r="O64" s="174"/>
    </row>
    <row r="65" spans="5:15" ht="9" customHeight="1">
      <c r="O65" s="174"/>
    </row>
    <row r="66" spans="5:15" ht="24" customHeight="1">
      <c r="E66" s="226" t="s">
        <v>469</v>
      </c>
      <c r="F66" s="227"/>
      <c r="G66" s="154"/>
      <c r="H66" s="134">
        <v>90</v>
      </c>
      <c r="O66" s="174"/>
    </row>
  </sheetData>
  <sheetProtection algorithmName="SHA-512" hashValue="yAC9yctpd7gI+qFCeE4hUwdQofUxwybNqG25VaEIVSGR722fLXj+HD6Nyh0J5+FiOkwWAXPh9GEpq76ZdkBoOw==" saltValue="Ph7qN+4sfgSrKyyoVUTJ6Q==" spinCount="100000" sheet="1" objects="1" scenarios="1" formatColumns="0" formatRows="0"/>
  <mergeCells count="35">
    <mergeCell ref="E17:F17"/>
    <mergeCell ref="E12:F12"/>
    <mergeCell ref="E5:H5"/>
    <mergeCell ref="E7:F7"/>
    <mergeCell ref="E15:F15"/>
    <mergeCell ref="E16:F16"/>
    <mergeCell ref="E9:E10"/>
    <mergeCell ref="E18:F18"/>
    <mergeCell ref="E24:F24"/>
    <mergeCell ref="E39:H39"/>
    <mergeCell ref="E21:F21"/>
    <mergeCell ref="E26:F26"/>
    <mergeCell ref="E29:F29"/>
    <mergeCell ref="E25:F25"/>
    <mergeCell ref="E20:F20"/>
    <mergeCell ref="E32:H32"/>
    <mergeCell ref="E30:F30"/>
    <mergeCell ref="E34:F34"/>
    <mergeCell ref="E36:F36"/>
    <mergeCell ref="E23:F23"/>
    <mergeCell ref="E56:H56"/>
    <mergeCell ref="E27:F27"/>
    <mergeCell ref="E28:F28"/>
    <mergeCell ref="E38:H38"/>
    <mergeCell ref="E50:E53"/>
    <mergeCell ref="E41:E42"/>
    <mergeCell ref="E55:H55"/>
    <mergeCell ref="E47:E48"/>
    <mergeCell ref="E58:H58"/>
    <mergeCell ref="E64:F64"/>
    <mergeCell ref="E66:F66"/>
    <mergeCell ref="E57:H57"/>
    <mergeCell ref="E60:F60"/>
    <mergeCell ref="E62:F62"/>
    <mergeCell ref="E44:E45"/>
  </mergeCells>
  <phoneticPr fontId="3" type="noConversion"/>
  <dataValidations count="6">
    <dataValidation type="list" showInputMessage="1" showErrorMessage="1" errorTitle="Внимание" error="Пожалуйста, выберите значение из списка" sqref="H12">
      <formula1>HEATING_PERIOD</formula1>
    </dataValidation>
    <dataValidation type="list" showInputMessage="1" showErrorMessage="1" errorTitle="Внимание" error="Пожалуйста, выберите значение из списка" sqref="H34">
      <formula1>TAX_SYSTEM_LIST</formula1>
    </dataValidation>
    <dataValidation type="list" allowBlank="1" showInputMessage="1" showErrorMessage="1" errorTitle="Внимание" error="Пожалуйста, выберите значение из списка!" sqref="H28">
      <formula1>VDET_LIST</formula1>
    </dataValidation>
    <dataValidation type="list" allowBlank="1" showInputMessage="1" showErrorMessage="1" errorTitle="Внимание" error="Пожалуйста, выберите значение из списка!" sqref="H30">
      <formula1>TF_LIST</formula1>
    </dataValidation>
    <dataValidation type="list" allowBlank="1" showInputMessage="1" showErrorMessage="1" errorTitle="Внимание" error="Пожалуйста, выберите значение из списка!" sqref="H29">
      <formula1>YES_NO</formula1>
    </dataValidation>
    <dataValidation type="list" showInputMessage="1" showErrorMessage="1" errorTitle="Внимание" error="Пожалуйста, выберите значение из списка" sqref="H10">
      <formula1>MONTH_LIST</formula1>
    </dataValidation>
  </dataValidations>
  <hyperlinks>
    <hyperlink ref="H62" location="Титульный!H62" tooltip="Загрузить документ" display="Загрузить"/>
  </hyperlink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SSUE">
    <tabColor indexed="31"/>
  </sheetPr>
  <dimension ref="A1:EH184"/>
  <sheetViews>
    <sheetView showGridLines="0" topLeftCell="C3" zoomScaleNormal="100" workbookViewId="0">
      <pane xSplit="5" ySplit="11" topLeftCell="N14" activePane="bottomRight" state="frozen"/>
      <selection activeCell="C3" sqref="C3"/>
      <selection pane="topRight" activeCell="H3" sqref="H3"/>
      <selection pane="bottomLeft" activeCell="C14" sqref="C14"/>
      <selection pane="bottomRight" activeCell="U26" sqref="U26"/>
    </sheetView>
  </sheetViews>
  <sheetFormatPr defaultColWidth="9.140625" defaultRowHeight="10.5"/>
  <cols>
    <col min="1" max="1" width="9.140625" style="31" hidden="1" customWidth="1"/>
    <col min="2" max="2" width="9.140625" style="34" hidden="1" customWidth="1"/>
    <col min="3" max="3" width="1.7109375" style="34" customWidth="1"/>
    <col min="4" max="4" width="3.7109375" style="34" customWidth="1"/>
    <col min="5" max="5" width="5.7109375" style="34" customWidth="1"/>
    <col min="6" max="6" width="55.7109375" style="34" customWidth="1"/>
    <col min="7" max="7" width="3.7109375" style="34" customWidth="1"/>
    <col min="8" max="8" width="2.7109375" style="34" hidden="1" customWidth="1"/>
    <col min="9" max="16" width="13.5703125" style="34" customWidth="1"/>
    <col min="17" max="17" width="2.7109375" style="34" hidden="1" customWidth="1"/>
    <col min="18" max="18" width="24.7109375" style="34" customWidth="1"/>
    <col min="19" max="19" width="2.7109375" style="34" hidden="1" customWidth="1"/>
    <col min="20" max="20" width="14.7109375" style="34" customWidth="1"/>
    <col min="21" max="21" width="19.7109375" style="34" customWidth="1"/>
    <col min="22" max="22" width="14.7109375" style="34" customWidth="1"/>
    <col min="23" max="23" width="19.7109375" style="34" customWidth="1"/>
    <col min="24" max="24" width="14.7109375" style="34" customWidth="1"/>
    <col min="25" max="25" width="19.7109375" style="34" customWidth="1"/>
    <col min="26" max="26" width="14.7109375" style="34" customWidth="1"/>
    <col min="27" max="27" width="19.7109375" style="34" customWidth="1"/>
    <col min="28" max="28" width="14.7109375" style="34" customWidth="1"/>
    <col min="29" max="29" width="19.7109375" style="34" customWidth="1"/>
    <col min="30" max="30" width="14.7109375" style="34" customWidth="1"/>
    <col min="31" max="31" width="19.7109375" style="34" customWidth="1"/>
    <col min="32" max="32" width="14.7109375" style="34" customWidth="1"/>
    <col min="33" max="33" width="19.7109375" style="34" customWidth="1"/>
    <col min="34" max="34" width="14.7109375" style="34" customWidth="1"/>
    <col min="35" max="35" width="19.7109375" style="34" customWidth="1"/>
    <col min="36" max="36" width="14.7109375" style="34" customWidth="1"/>
    <col min="37" max="37" width="19.7109375" style="34" customWidth="1"/>
    <col min="38" max="38" width="14.7109375" style="34" customWidth="1"/>
    <col min="39" max="39" width="19.7109375" style="34" customWidth="1"/>
    <col min="40" max="40" width="14.7109375" style="34" hidden="1" customWidth="1"/>
    <col min="41" max="41" width="19.7109375" style="34" hidden="1" customWidth="1"/>
    <col min="42" max="42" width="14.7109375" style="34" hidden="1" customWidth="1"/>
    <col min="43" max="43" width="19.7109375" style="34" hidden="1" customWidth="1"/>
    <col min="44" max="44" width="2.7109375" style="34" hidden="1" customWidth="1"/>
    <col min="45" max="109" width="1.7109375" style="34" hidden="1" customWidth="1"/>
    <col min="110" max="110" width="2.7109375" style="34" hidden="1" customWidth="1"/>
    <col min="111" max="114" width="12.7109375" style="34" hidden="1" customWidth="1"/>
    <col min="115" max="115" width="2.7109375" style="34" hidden="1" customWidth="1"/>
    <col min="116" max="116" width="10.42578125" style="34" hidden="1" customWidth="1"/>
    <col min="117" max="128" width="4.7109375" style="34" hidden="1" customWidth="1"/>
    <col min="129" max="130" width="2.7109375" style="34" hidden="1" customWidth="1"/>
    <col min="131" max="154" width="11.7109375" style="34" customWidth="1"/>
    <col min="155" max="16384" width="9.140625" style="34"/>
  </cols>
  <sheetData>
    <row r="1" spans="1:136" ht="10.5" hidden="1" customHeight="1">
      <c r="A1" s="35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</row>
    <row r="2" spans="1:136" ht="10.5" hidden="1" customHeight="1">
      <c r="A2" s="32"/>
      <c r="I2" s="31" t="s">
        <v>157</v>
      </c>
      <c r="J2" s="31" t="s">
        <v>44</v>
      </c>
      <c r="K2" s="31"/>
      <c r="L2" s="31" t="s">
        <v>43</v>
      </c>
      <c r="M2" s="31" t="s">
        <v>158</v>
      </c>
      <c r="N2" s="31" t="s">
        <v>42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 t="s">
        <v>41</v>
      </c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 t="s">
        <v>41</v>
      </c>
      <c r="EA2" s="31" t="s">
        <v>159</v>
      </c>
      <c r="EB2" s="31" t="s">
        <v>40</v>
      </c>
      <c r="EC2" s="31" t="s">
        <v>39</v>
      </c>
      <c r="ED2" s="31" t="s">
        <v>20</v>
      </c>
      <c r="EE2" s="31" t="s">
        <v>38</v>
      </c>
      <c r="EF2" s="31" t="s">
        <v>37</v>
      </c>
    </row>
    <row r="3" spans="1:136" ht="6" customHeight="1">
      <c r="A3" s="32"/>
      <c r="I3" s="31"/>
      <c r="J3" s="31"/>
      <c r="K3" s="31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6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31"/>
      <c r="EB3" s="31"/>
      <c r="EC3" s="31"/>
      <c r="ED3" s="31"/>
      <c r="EE3" s="31"/>
      <c r="EF3" s="12"/>
    </row>
    <row r="4" spans="1:136" ht="15" customHeight="1">
      <c r="A4" s="32"/>
      <c r="D4" s="242" t="s">
        <v>364</v>
      </c>
      <c r="E4" s="243"/>
      <c r="F4" s="243"/>
      <c r="G4" s="244"/>
      <c r="H4" s="6"/>
      <c r="I4" s="6"/>
      <c r="J4" s="245" t="s">
        <v>337</v>
      </c>
      <c r="K4" s="245"/>
      <c r="L4" s="245"/>
      <c r="M4" s="245"/>
      <c r="N4" s="245"/>
      <c r="O4" s="245"/>
      <c r="P4" s="29"/>
      <c r="Q4" s="6"/>
      <c r="R4" s="6"/>
      <c r="S4" s="6"/>
      <c r="T4" s="257" t="s">
        <v>442</v>
      </c>
      <c r="U4" s="170" t="s">
        <v>2356</v>
      </c>
      <c r="V4" s="257" t="s">
        <v>442</v>
      </c>
      <c r="W4" s="170" t="s">
        <v>2356</v>
      </c>
      <c r="X4" s="257" t="s">
        <v>442</v>
      </c>
      <c r="Y4" s="170" t="s">
        <v>2356</v>
      </c>
      <c r="Z4" s="257" t="s">
        <v>442</v>
      </c>
      <c r="AA4" s="170" t="s">
        <v>2356</v>
      </c>
      <c r="AB4" s="257" t="s">
        <v>442</v>
      </c>
      <c r="AC4" s="170" t="s">
        <v>2356</v>
      </c>
      <c r="AD4" s="257" t="s">
        <v>442</v>
      </c>
      <c r="AE4" s="170" t="s">
        <v>2356</v>
      </c>
      <c r="AF4" s="257" t="s">
        <v>442</v>
      </c>
      <c r="AG4" s="170" t="s">
        <v>2356</v>
      </c>
      <c r="AH4" s="257" t="s">
        <v>442</v>
      </c>
      <c r="AI4" s="170" t="s">
        <v>2356</v>
      </c>
      <c r="AJ4" s="257" t="s">
        <v>442</v>
      </c>
      <c r="AK4" s="170" t="s">
        <v>2356</v>
      </c>
      <c r="AL4" s="257" t="s">
        <v>442</v>
      </c>
      <c r="AM4" s="170" t="s">
        <v>2356</v>
      </c>
      <c r="AN4" s="257" t="s">
        <v>442</v>
      </c>
      <c r="AO4" s="170"/>
      <c r="AP4" s="257" t="s">
        <v>442</v>
      </c>
      <c r="AQ4" s="170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Y4" s="6"/>
      <c r="DZ4" s="6"/>
      <c r="EA4" s="28"/>
      <c r="EB4" s="28"/>
      <c r="EC4" s="28"/>
      <c r="ED4" s="28"/>
      <c r="EE4" s="28"/>
      <c r="EF4" s="28"/>
    </row>
    <row r="5" spans="1:136" ht="15" customHeight="1">
      <c r="D5" s="242"/>
      <c r="E5" s="243"/>
      <c r="F5" s="243"/>
      <c r="G5" s="244"/>
      <c r="J5" s="245"/>
      <c r="K5" s="245"/>
      <c r="L5" s="245"/>
      <c r="M5" s="245"/>
      <c r="N5" s="245"/>
      <c r="O5" s="245"/>
      <c r="T5" s="257"/>
      <c r="U5" s="170" t="s">
        <v>2355</v>
      </c>
      <c r="V5" s="257"/>
      <c r="W5" s="170" t="s">
        <v>2365</v>
      </c>
      <c r="X5" s="257"/>
      <c r="Y5" s="170" t="s">
        <v>2361</v>
      </c>
      <c r="Z5" s="257"/>
      <c r="AA5" s="170" t="s">
        <v>2377</v>
      </c>
      <c r="AB5" s="257"/>
      <c r="AC5" s="170" t="s">
        <v>2373</v>
      </c>
      <c r="AD5" s="257"/>
      <c r="AE5" s="170" t="s">
        <v>2369</v>
      </c>
      <c r="AF5" s="257"/>
      <c r="AG5" s="170" t="s">
        <v>2381</v>
      </c>
      <c r="AH5" s="257"/>
      <c r="AI5" s="170" t="s">
        <v>2393</v>
      </c>
      <c r="AJ5" s="257"/>
      <c r="AK5" s="170" t="s">
        <v>2389</v>
      </c>
      <c r="AL5" s="257"/>
      <c r="AM5" s="170" t="s">
        <v>2385</v>
      </c>
      <c r="AN5" s="257"/>
      <c r="AO5" s="170"/>
      <c r="AP5" s="257"/>
      <c r="AQ5" s="170"/>
    </row>
    <row r="6" spans="1:136" ht="3.75" customHeight="1">
      <c r="EA6" s="276"/>
      <c r="EB6" s="276"/>
      <c r="EC6" s="276"/>
      <c r="ED6" s="276"/>
      <c r="EE6" s="276"/>
      <c r="EF6" s="276"/>
    </row>
    <row r="7" spans="1:136" ht="18" customHeight="1">
      <c r="D7" s="246" t="s">
        <v>363</v>
      </c>
      <c r="E7" s="266" t="s">
        <v>361</v>
      </c>
      <c r="F7" s="269" t="s">
        <v>328</v>
      </c>
      <c r="G7" s="270"/>
      <c r="H7" s="241"/>
      <c r="I7" s="258" t="str">
        <f>"Отчётный период: " &amp; IF(Титульный!H10="","",Титульный!H10) &amp; ", " &amp; IF(Титульный!H9="","",Титульный!H9)</f>
        <v>Отчётный период: Ноябрь, 2020</v>
      </c>
      <c r="J7" s="258"/>
      <c r="K7" s="258"/>
      <c r="L7" s="258"/>
      <c r="M7" s="258"/>
      <c r="N7" s="258"/>
      <c r="O7" s="258"/>
      <c r="P7" s="258"/>
      <c r="Q7" s="241"/>
      <c r="R7" s="266" t="s">
        <v>347</v>
      </c>
      <c r="S7" s="241"/>
      <c r="T7" s="258" t="s">
        <v>335</v>
      </c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79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6"/>
      <c r="DG7" s="255" t="s">
        <v>443</v>
      </c>
      <c r="DH7" s="255" t="s">
        <v>444</v>
      </c>
      <c r="DI7" s="255" t="s">
        <v>450</v>
      </c>
      <c r="DJ7" s="255" t="s">
        <v>451</v>
      </c>
      <c r="DK7" s="249"/>
      <c r="DL7" s="137" t="s">
        <v>445</v>
      </c>
      <c r="DM7" s="137">
        <v>1</v>
      </c>
      <c r="DN7" s="137">
        <v>2</v>
      </c>
      <c r="DO7" s="137">
        <v>3</v>
      </c>
      <c r="DP7" s="175">
        <v>4</v>
      </c>
      <c r="DQ7" s="137">
        <v>5</v>
      </c>
      <c r="DR7" s="137">
        <v>6</v>
      </c>
      <c r="DS7" s="137">
        <v>7</v>
      </c>
      <c r="DT7" s="137">
        <v>8</v>
      </c>
      <c r="DU7" s="137">
        <v>9</v>
      </c>
      <c r="DV7" s="137">
        <v>10</v>
      </c>
      <c r="DW7" s="137">
        <v>11</v>
      </c>
      <c r="DX7" s="137">
        <v>12</v>
      </c>
      <c r="DY7" s="259"/>
      <c r="DZ7" s="241"/>
    </row>
    <row r="8" spans="1:136" ht="18" customHeight="1">
      <c r="D8" s="247"/>
      <c r="E8" s="241"/>
      <c r="F8" s="271"/>
      <c r="G8" s="272"/>
      <c r="H8" s="241"/>
      <c r="I8" s="258"/>
      <c r="J8" s="258"/>
      <c r="K8" s="258"/>
      <c r="L8" s="258"/>
      <c r="M8" s="258"/>
      <c r="N8" s="258"/>
      <c r="O8" s="258"/>
      <c r="P8" s="258"/>
      <c r="Q8" s="241"/>
      <c r="R8" s="241"/>
      <c r="S8" s="241"/>
      <c r="T8" s="258" t="s">
        <v>164</v>
      </c>
      <c r="U8" s="258"/>
      <c r="V8" s="258" t="s">
        <v>7</v>
      </c>
      <c r="W8" s="258"/>
      <c r="X8" s="258" t="s">
        <v>8</v>
      </c>
      <c r="Y8" s="258"/>
      <c r="Z8" s="258" t="s">
        <v>9</v>
      </c>
      <c r="AA8" s="258"/>
      <c r="AB8" s="258" t="s">
        <v>10</v>
      </c>
      <c r="AC8" s="258"/>
      <c r="AD8" s="258" t="s">
        <v>11</v>
      </c>
      <c r="AE8" s="258"/>
      <c r="AF8" s="258" t="s">
        <v>12</v>
      </c>
      <c r="AG8" s="258"/>
      <c r="AH8" s="258" t="s">
        <v>13</v>
      </c>
      <c r="AI8" s="258"/>
      <c r="AJ8" s="258" t="s">
        <v>14</v>
      </c>
      <c r="AK8" s="258"/>
      <c r="AL8" s="258" t="s">
        <v>15</v>
      </c>
      <c r="AM8" s="258"/>
      <c r="AN8" s="258" t="s">
        <v>16</v>
      </c>
      <c r="AO8" s="258"/>
      <c r="AP8" s="258" t="s">
        <v>17</v>
      </c>
      <c r="AQ8" s="258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7"/>
      <c r="DG8" s="256"/>
      <c r="DH8" s="256"/>
      <c r="DI8" s="256"/>
      <c r="DJ8" s="256"/>
      <c r="DK8" s="250"/>
      <c r="DL8" s="137" t="s">
        <v>446</v>
      </c>
      <c r="DM8" s="171" t="str">
        <f t="shared" ref="DM8:DX8" si="0">IF(MONTH_SEQUENCE&gt;DM7,"Y","")</f>
        <v>Y</v>
      </c>
      <c r="DN8" s="171" t="str">
        <f t="shared" si="0"/>
        <v>Y</v>
      </c>
      <c r="DO8" s="171" t="str">
        <f t="shared" si="0"/>
        <v>Y</v>
      </c>
      <c r="DP8" s="171" t="str">
        <f t="shared" si="0"/>
        <v>Y</v>
      </c>
      <c r="DQ8" s="171" t="str">
        <f t="shared" si="0"/>
        <v>Y</v>
      </c>
      <c r="DR8" s="171" t="str">
        <f t="shared" si="0"/>
        <v>Y</v>
      </c>
      <c r="DS8" s="171" t="str">
        <f t="shared" si="0"/>
        <v>Y</v>
      </c>
      <c r="DT8" s="171" t="str">
        <f t="shared" si="0"/>
        <v>Y</v>
      </c>
      <c r="DU8" s="171" t="str">
        <f t="shared" si="0"/>
        <v>Y</v>
      </c>
      <c r="DV8" s="171" t="str">
        <f t="shared" si="0"/>
        <v>Y</v>
      </c>
      <c r="DW8" s="171" t="str">
        <f t="shared" si="0"/>
        <v/>
      </c>
      <c r="DX8" s="171" t="str">
        <f t="shared" si="0"/>
        <v/>
      </c>
      <c r="DY8" s="260"/>
      <c r="DZ8" s="241"/>
    </row>
    <row r="9" spans="1:136" ht="18" customHeight="1">
      <c r="D9" s="247"/>
      <c r="E9" s="241"/>
      <c r="F9" s="271"/>
      <c r="G9" s="272"/>
      <c r="H9" s="241"/>
      <c r="I9" s="241" t="s">
        <v>333</v>
      </c>
      <c r="J9" s="241"/>
      <c r="K9" s="241"/>
      <c r="L9" s="241"/>
      <c r="M9" s="241" t="s">
        <v>336</v>
      </c>
      <c r="N9" s="241"/>
      <c r="O9" s="241"/>
      <c r="P9" s="241"/>
      <c r="Q9" s="241"/>
      <c r="R9" s="241"/>
      <c r="S9" s="241"/>
      <c r="T9" s="252" t="s">
        <v>333</v>
      </c>
      <c r="U9" s="252" t="s">
        <v>336</v>
      </c>
      <c r="V9" s="252" t="s">
        <v>333</v>
      </c>
      <c r="W9" s="252" t="s">
        <v>336</v>
      </c>
      <c r="X9" s="252" t="s">
        <v>333</v>
      </c>
      <c r="Y9" s="252" t="s">
        <v>336</v>
      </c>
      <c r="Z9" s="252" t="s">
        <v>333</v>
      </c>
      <c r="AA9" s="252" t="s">
        <v>336</v>
      </c>
      <c r="AB9" s="252" t="s">
        <v>333</v>
      </c>
      <c r="AC9" s="252" t="s">
        <v>336</v>
      </c>
      <c r="AD9" s="252" t="s">
        <v>333</v>
      </c>
      <c r="AE9" s="252" t="s">
        <v>336</v>
      </c>
      <c r="AF9" s="252" t="s">
        <v>333</v>
      </c>
      <c r="AG9" s="252" t="s">
        <v>336</v>
      </c>
      <c r="AH9" s="252" t="s">
        <v>333</v>
      </c>
      <c r="AI9" s="252" t="s">
        <v>336</v>
      </c>
      <c r="AJ9" s="252" t="s">
        <v>333</v>
      </c>
      <c r="AK9" s="252" t="s">
        <v>336</v>
      </c>
      <c r="AL9" s="252" t="s">
        <v>333</v>
      </c>
      <c r="AM9" s="252" t="s">
        <v>336</v>
      </c>
      <c r="AN9" s="252" t="s">
        <v>333</v>
      </c>
      <c r="AO9" s="252" t="s">
        <v>336</v>
      </c>
      <c r="AP9" s="252" t="s">
        <v>333</v>
      </c>
      <c r="AQ9" s="252" t="s">
        <v>336</v>
      </c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7"/>
      <c r="DG9" s="252" t="s">
        <v>333</v>
      </c>
      <c r="DH9" s="252" t="s">
        <v>336</v>
      </c>
      <c r="DI9" s="252" t="s">
        <v>333</v>
      </c>
      <c r="DJ9" s="252" t="s">
        <v>336</v>
      </c>
      <c r="DK9" s="250"/>
      <c r="DL9" s="137" t="s">
        <v>447</v>
      </c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260"/>
      <c r="DZ9" s="241"/>
    </row>
    <row r="10" spans="1:136" ht="18" customHeight="1">
      <c r="D10" s="247"/>
      <c r="E10" s="241"/>
      <c r="F10" s="271"/>
      <c r="G10" s="272"/>
      <c r="H10" s="241"/>
      <c r="I10" s="241" t="s">
        <v>36</v>
      </c>
      <c r="J10" s="241" t="s">
        <v>35</v>
      </c>
      <c r="K10" s="241"/>
      <c r="L10" s="241"/>
      <c r="M10" s="241" t="s">
        <v>36</v>
      </c>
      <c r="N10" s="241" t="s">
        <v>35</v>
      </c>
      <c r="O10" s="241"/>
      <c r="P10" s="241"/>
      <c r="Q10" s="241"/>
      <c r="R10" s="241"/>
      <c r="S10" s="241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7"/>
      <c r="DG10" s="253"/>
      <c r="DH10" s="253"/>
      <c r="DI10" s="253"/>
      <c r="DJ10" s="253"/>
      <c r="DK10" s="250"/>
      <c r="DL10" s="137" t="s">
        <v>448</v>
      </c>
      <c r="DM10" s="171" t="str">
        <f>IF(OR(RPT_STATUS_JAN="Принят",RPT_STATUS_JAN="На рассмотрении"),"Y","")</f>
        <v>Y</v>
      </c>
      <c r="DN10" s="171" t="str">
        <f>IF(OR(RPT_STATUS_FEB="Принят",RPT_STATUS_FEB="На рассмотрении"),"Y","")</f>
        <v>Y</v>
      </c>
      <c r="DO10" s="171" t="str">
        <f>IF(OR(RPT_STATUS_MAR="Принят",RPT_STATUS_MAR="На рассмотрении"),"Y","")</f>
        <v>Y</v>
      </c>
      <c r="DP10" s="171" t="str">
        <f>IF(OR(RPT_STATUS_APR="Принят",RPT_STATUS_APR="На рассмотрении"),"Y","")</f>
        <v>Y</v>
      </c>
      <c r="DQ10" s="171" t="str">
        <f>IF(OR(RPT_STATUS_MAY="Принят",RPT_STATUS_MAY="На рассмотрении"),"Y","")</f>
        <v>Y</v>
      </c>
      <c r="DR10" s="171" t="str">
        <f>IF(OR(RPT_STATUS_JUN="Принят",RPT_STATUS_JUN="На рассмотрении"),"Y","")</f>
        <v>Y</v>
      </c>
      <c r="DS10" s="171" t="str">
        <f>IF(OR(RPT_STATUS_JUL="Принят",RPT_STATUS_JUL="На рассмотрении"),"Y","")</f>
        <v>Y</v>
      </c>
      <c r="DT10" s="171" t="str">
        <f>IF(OR(RPT_STATUS_AUG="Принят",RPT_STATUS_AUG="На рассмотрении"),"Y","")</f>
        <v>Y</v>
      </c>
      <c r="DU10" s="171" t="str">
        <f>IF(OR(RPT_STATUS_SEP="Принят",RPT_STATUS_SEP="На рассмотрении"),"Y","")</f>
        <v>Y</v>
      </c>
      <c r="DV10" s="171" t="str">
        <f>IF(OR(RPT_STATUS_OCT="Принят",RPT_STATUS_OCT="На рассмотрении"),"Y","")</f>
        <v>Y</v>
      </c>
      <c r="DW10" s="171" t="str">
        <f>IF(OR(RPT_STATUS_NOV="Принят",RPT_STATUS_NOV="На рассмотрении"),"Y","")</f>
        <v/>
      </c>
      <c r="DX10" s="171" t="str">
        <f>IF(OR(RPT_STATUS_DEC="Принят",RPT_STATUS_DEC="На рассмотрении"),"Y","")</f>
        <v/>
      </c>
      <c r="DY10" s="260"/>
      <c r="DZ10" s="241"/>
    </row>
    <row r="11" spans="1:136" ht="41.25" customHeight="1">
      <c r="D11" s="248"/>
      <c r="E11" s="241"/>
      <c r="F11" s="273"/>
      <c r="G11" s="274"/>
      <c r="H11" s="241"/>
      <c r="I11" s="241"/>
      <c r="J11" s="38" t="s">
        <v>302</v>
      </c>
      <c r="K11" s="38" t="s">
        <v>332</v>
      </c>
      <c r="L11" s="38" t="s">
        <v>334</v>
      </c>
      <c r="M11" s="241"/>
      <c r="N11" s="38" t="s">
        <v>302</v>
      </c>
      <c r="O11" s="38" t="s">
        <v>332</v>
      </c>
      <c r="P11" s="38" t="s">
        <v>334</v>
      </c>
      <c r="Q11" s="241"/>
      <c r="R11" s="241"/>
      <c r="S11" s="241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8"/>
      <c r="DG11" s="254"/>
      <c r="DH11" s="254"/>
      <c r="DI11" s="254"/>
      <c r="DJ11" s="254"/>
      <c r="DK11" s="251"/>
      <c r="DL11" s="137" t="s">
        <v>449</v>
      </c>
      <c r="DM11" s="178" t="str">
        <f>IF(DM10="Y","OK",IF(DM8=DM10,"OK",IF(DM9="N","OK","ALARM")))</f>
        <v>OK</v>
      </c>
      <c r="DN11" s="178" t="str">
        <f t="shared" ref="DN11:DX11" si="1">IF(DN10="Y","OK",IF(DN8=DN10,"OK",IF(DN9="N","OK","ALARM")))</f>
        <v>OK</v>
      </c>
      <c r="DO11" s="178" t="str">
        <f t="shared" si="1"/>
        <v>OK</v>
      </c>
      <c r="DP11" s="178" t="str">
        <f t="shared" si="1"/>
        <v>OK</v>
      </c>
      <c r="DQ11" s="178" t="str">
        <f t="shared" si="1"/>
        <v>OK</v>
      </c>
      <c r="DR11" s="178" t="str">
        <f t="shared" si="1"/>
        <v>OK</v>
      </c>
      <c r="DS11" s="178" t="str">
        <f t="shared" si="1"/>
        <v>OK</v>
      </c>
      <c r="DT11" s="178" t="str">
        <f t="shared" si="1"/>
        <v>OK</v>
      </c>
      <c r="DU11" s="178" t="str">
        <f t="shared" si="1"/>
        <v>OK</v>
      </c>
      <c r="DV11" s="178" t="str">
        <f t="shared" si="1"/>
        <v>OK</v>
      </c>
      <c r="DW11" s="178" t="str">
        <f t="shared" si="1"/>
        <v>OK</v>
      </c>
      <c r="DX11" s="178" t="str">
        <f t="shared" si="1"/>
        <v>OK</v>
      </c>
      <c r="DY11" s="261"/>
      <c r="DZ11" s="241"/>
    </row>
    <row r="12" spans="1:136" ht="9" customHeight="1"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</row>
    <row r="13" spans="1:136" ht="9" hidden="1" customHeight="1">
      <c r="D13" s="25"/>
      <c r="E13" s="25"/>
      <c r="F13" s="25"/>
      <c r="G13" s="25"/>
      <c r="H13" s="26"/>
      <c r="I13" s="25"/>
      <c r="J13" s="25"/>
      <c r="K13" s="25"/>
      <c r="L13" s="25"/>
      <c r="M13" s="25"/>
      <c r="N13" s="25"/>
      <c r="O13" s="25"/>
      <c r="P13" s="25"/>
      <c r="Q13" s="26"/>
      <c r="R13" s="25"/>
      <c r="S13" s="26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</row>
    <row r="14" spans="1:136" ht="12" hidden="1" customHeight="1">
      <c r="D14" s="144"/>
      <c r="E14" s="145"/>
      <c r="F14" s="145"/>
      <c r="G14" s="145"/>
      <c r="H14" s="26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6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</row>
    <row r="15" spans="1:136" s="24" customFormat="1" ht="18" customHeight="1">
      <c r="D15" s="267" t="s">
        <v>365</v>
      </c>
      <c r="E15" s="147" t="s">
        <v>349</v>
      </c>
      <c r="F15" s="148" t="s">
        <v>330</v>
      </c>
      <c r="G15" s="133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5"/>
      <c r="EA15" s="23"/>
    </row>
    <row r="16" spans="1:136" s="24" customFormat="1" ht="18" customHeight="1">
      <c r="D16" s="267"/>
      <c r="E16" s="143" t="s">
        <v>348</v>
      </c>
      <c r="F16" s="138" t="s">
        <v>321</v>
      </c>
      <c r="G16" s="8"/>
      <c r="H16" s="36"/>
      <c r="I16" s="22">
        <f>J16+K16+L16</f>
        <v>0</v>
      </c>
      <c r="J16" s="21"/>
      <c r="K16" s="21"/>
      <c r="L16" s="21"/>
      <c r="M16" s="20">
        <f>N16+O16+P16</f>
        <v>0</v>
      </c>
      <c r="N16" s="19"/>
      <c r="O16" s="19"/>
      <c r="P16" s="19"/>
      <c r="Q16" s="36"/>
      <c r="R16" s="142"/>
      <c r="S16" s="36"/>
      <c r="T16" s="163"/>
      <c r="U16" s="164"/>
      <c r="V16" s="163"/>
      <c r="W16" s="164"/>
      <c r="X16" s="163"/>
      <c r="Y16" s="164"/>
      <c r="Z16" s="163"/>
      <c r="AA16" s="164"/>
      <c r="AB16" s="163"/>
      <c r="AC16" s="164"/>
      <c r="AD16" s="163"/>
      <c r="AE16" s="164"/>
      <c r="AF16" s="163"/>
      <c r="AG16" s="164"/>
      <c r="AH16" s="163"/>
      <c r="AI16" s="164"/>
      <c r="AJ16" s="163"/>
      <c r="AK16" s="164"/>
      <c r="AL16" s="163"/>
      <c r="AM16" s="164"/>
      <c r="AN16" s="163"/>
      <c r="AO16" s="164"/>
      <c r="AP16" s="163"/>
      <c r="AQ16" s="164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</row>
    <row r="17" spans="4:130" s="24" customFormat="1" ht="18" customHeight="1">
      <c r="D17" s="267"/>
      <c r="E17" s="143" t="s">
        <v>350</v>
      </c>
      <c r="F17" s="138" t="s">
        <v>34</v>
      </c>
      <c r="G17" s="8"/>
      <c r="H17" s="36"/>
      <c r="I17" s="22">
        <f>J17+K17+L17</f>
        <v>0</v>
      </c>
      <c r="J17" s="22">
        <f>SUM(J20:J21)</f>
        <v>0</v>
      </c>
      <c r="K17" s="22">
        <f>SUM(K20:K21)</f>
        <v>0</v>
      </c>
      <c r="L17" s="22">
        <f>SUM(L20:L21)</f>
        <v>0</v>
      </c>
      <c r="M17" s="20">
        <f>N17+O17+P17</f>
        <v>0</v>
      </c>
      <c r="N17" s="20">
        <f>SUM(N20:N21)</f>
        <v>0</v>
      </c>
      <c r="O17" s="20">
        <f>SUM(O20:O21)</f>
        <v>0</v>
      </c>
      <c r="P17" s="20">
        <f>SUM(P20:P21)</f>
        <v>0</v>
      </c>
      <c r="Q17" s="36"/>
      <c r="R17" s="142"/>
      <c r="S17" s="36"/>
      <c r="T17" s="163"/>
      <c r="U17" s="164"/>
      <c r="V17" s="163"/>
      <c r="W17" s="164"/>
      <c r="X17" s="163"/>
      <c r="Y17" s="164"/>
      <c r="Z17" s="163"/>
      <c r="AA17" s="164"/>
      <c r="AB17" s="163"/>
      <c r="AC17" s="164"/>
      <c r="AD17" s="163"/>
      <c r="AE17" s="164"/>
      <c r="AF17" s="163"/>
      <c r="AG17" s="164"/>
      <c r="AH17" s="163"/>
      <c r="AI17" s="164"/>
      <c r="AJ17" s="163"/>
      <c r="AK17" s="164"/>
      <c r="AL17" s="163"/>
      <c r="AM17" s="164"/>
      <c r="AN17" s="163"/>
      <c r="AO17" s="164"/>
      <c r="AP17" s="163"/>
      <c r="AQ17" s="164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</row>
    <row r="18" spans="4:130" s="24" customFormat="1" ht="3" hidden="1" customHeight="1">
      <c r="D18" s="267"/>
      <c r="E18" s="143"/>
      <c r="F18" s="7"/>
      <c r="G18" s="8"/>
      <c r="H18" s="26"/>
      <c r="I18" s="18"/>
      <c r="J18" s="18"/>
      <c r="K18" s="18"/>
      <c r="L18" s="18"/>
      <c r="M18" s="17"/>
      <c r="N18" s="17"/>
      <c r="O18" s="17"/>
      <c r="P18" s="17"/>
      <c r="Q18" s="36"/>
      <c r="R18" s="36"/>
      <c r="S18" s="36"/>
      <c r="T18" s="163"/>
      <c r="U18" s="164"/>
      <c r="V18" s="163"/>
      <c r="W18" s="164"/>
      <c r="X18" s="163"/>
      <c r="Y18" s="164"/>
      <c r="Z18" s="163"/>
      <c r="AA18" s="164"/>
      <c r="AB18" s="163"/>
      <c r="AC18" s="164"/>
      <c r="AD18" s="163"/>
      <c r="AE18" s="164"/>
      <c r="AF18" s="163"/>
      <c r="AG18" s="164"/>
      <c r="AH18" s="163"/>
      <c r="AI18" s="164"/>
      <c r="AJ18" s="163"/>
      <c r="AK18" s="164"/>
      <c r="AL18" s="163"/>
      <c r="AM18" s="164"/>
      <c r="AN18" s="163"/>
      <c r="AO18" s="164"/>
      <c r="AP18" s="163"/>
      <c r="AQ18" s="164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</row>
    <row r="19" spans="4:130" s="24" customFormat="1" ht="3" hidden="1" customHeight="1">
      <c r="D19" s="267"/>
      <c r="E19" s="143"/>
      <c r="F19" s="7"/>
      <c r="G19" s="8"/>
      <c r="H19" s="26"/>
      <c r="I19" s="18"/>
      <c r="J19" s="18"/>
      <c r="K19" s="18"/>
      <c r="L19" s="18"/>
      <c r="M19" s="17"/>
      <c r="N19" s="17"/>
      <c r="O19" s="17"/>
      <c r="P19" s="17"/>
      <c r="Q19" s="36"/>
      <c r="R19" s="36"/>
      <c r="S19" s="36"/>
      <c r="T19" s="163"/>
      <c r="U19" s="164"/>
      <c r="V19" s="163"/>
      <c r="W19" s="164"/>
      <c r="X19" s="163"/>
      <c r="Y19" s="164"/>
      <c r="Z19" s="163"/>
      <c r="AA19" s="164"/>
      <c r="AB19" s="163"/>
      <c r="AC19" s="164"/>
      <c r="AD19" s="163"/>
      <c r="AE19" s="164"/>
      <c r="AF19" s="163"/>
      <c r="AG19" s="164"/>
      <c r="AH19" s="163"/>
      <c r="AI19" s="164"/>
      <c r="AJ19" s="163"/>
      <c r="AK19" s="164"/>
      <c r="AL19" s="163"/>
      <c r="AM19" s="164"/>
      <c r="AN19" s="163"/>
      <c r="AO19" s="164"/>
      <c r="AP19" s="163"/>
      <c r="AQ19" s="164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</row>
    <row r="20" spans="4:130" s="24" customFormat="1" ht="18" customHeight="1">
      <c r="D20" s="267"/>
      <c r="E20" s="143" t="s">
        <v>351</v>
      </c>
      <c r="F20" s="7" t="s">
        <v>33</v>
      </c>
      <c r="G20" s="8"/>
      <c r="H20" s="36"/>
      <c r="I20" s="22">
        <f>J20+K20+L20</f>
        <v>0</v>
      </c>
      <c r="J20" s="21"/>
      <c r="K20" s="21"/>
      <c r="L20" s="21"/>
      <c r="M20" s="20">
        <f>N20+O20+P20</f>
        <v>0</v>
      </c>
      <c r="N20" s="19"/>
      <c r="O20" s="19"/>
      <c r="P20" s="19"/>
      <c r="Q20" s="36"/>
      <c r="R20" s="142"/>
      <c r="S20" s="36"/>
      <c r="T20" s="163"/>
      <c r="U20" s="164"/>
      <c r="V20" s="163"/>
      <c r="W20" s="164"/>
      <c r="X20" s="163"/>
      <c r="Y20" s="164"/>
      <c r="Z20" s="163"/>
      <c r="AA20" s="164"/>
      <c r="AB20" s="163"/>
      <c r="AC20" s="164"/>
      <c r="AD20" s="163"/>
      <c r="AE20" s="164"/>
      <c r="AF20" s="163"/>
      <c r="AG20" s="164"/>
      <c r="AH20" s="163"/>
      <c r="AI20" s="164"/>
      <c r="AJ20" s="163"/>
      <c r="AK20" s="164"/>
      <c r="AL20" s="163"/>
      <c r="AM20" s="164"/>
      <c r="AN20" s="163"/>
      <c r="AO20" s="164"/>
      <c r="AP20" s="163"/>
      <c r="AQ20" s="164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</row>
    <row r="21" spans="4:130" s="24" customFormat="1" ht="18" customHeight="1">
      <c r="D21" s="267"/>
      <c r="E21" s="143" t="s">
        <v>352</v>
      </c>
      <c r="F21" s="7" t="s">
        <v>32</v>
      </c>
      <c r="G21" s="8"/>
      <c r="H21" s="36"/>
      <c r="I21" s="22">
        <f>J21+K21+L21</f>
        <v>0</v>
      </c>
      <c r="J21" s="21"/>
      <c r="K21" s="21"/>
      <c r="L21" s="21"/>
      <c r="M21" s="20">
        <f>N21+O21+P21</f>
        <v>0</v>
      </c>
      <c r="N21" s="19"/>
      <c r="O21" s="19"/>
      <c r="P21" s="19"/>
      <c r="Q21" s="36"/>
      <c r="R21" s="142"/>
      <c r="S21" s="36"/>
      <c r="T21" s="163"/>
      <c r="U21" s="164"/>
      <c r="V21" s="163"/>
      <c r="W21" s="164"/>
      <c r="X21" s="163"/>
      <c r="Y21" s="164"/>
      <c r="Z21" s="163"/>
      <c r="AA21" s="164"/>
      <c r="AB21" s="163"/>
      <c r="AC21" s="164"/>
      <c r="AD21" s="163"/>
      <c r="AE21" s="164"/>
      <c r="AF21" s="163"/>
      <c r="AG21" s="164"/>
      <c r="AH21" s="163"/>
      <c r="AI21" s="164"/>
      <c r="AJ21" s="163"/>
      <c r="AK21" s="164"/>
      <c r="AL21" s="163"/>
      <c r="AM21" s="164"/>
      <c r="AN21" s="163"/>
      <c r="AO21" s="164"/>
      <c r="AP21" s="163"/>
      <c r="AQ21" s="164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</row>
    <row r="22" spans="4:130" s="24" customFormat="1" ht="18" customHeight="1">
      <c r="D22" s="267"/>
      <c r="E22" s="143" t="s">
        <v>353</v>
      </c>
      <c r="F22" s="138" t="s">
        <v>322</v>
      </c>
      <c r="G22" s="8"/>
      <c r="H22" s="36"/>
      <c r="I22" s="22">
        <f>J22+K22+L22</f>
        <v>0</v>
      </c>
      <c r="J22" s="21"/>
      <c r="K22" s="21"/>
      <c r="L22" s="21"/>
      <c r="M22" s="20">
        <f>N22+O22+P22</f>
        <v>0</v>
      </c>
      <c r="N22" s="19"/>
      <c r="O22" s="19"/>
      <c r="P22" s="19"/>
      <c r="Q22" s="36"/>
      <c r="R22" s="142"/>
      <c r="S22" s="36"/>
      <c r="T22" s="163"/>
      <c r="U22" s="164"/>
      <c r="V22" s="163"/>
      <c r="W22" s="164"/>
      <c r="X22" s="163"/>
      <c r="Y22" s="164"/>
      <c r="Z22" s="163"/>
      <c r="AA22" s="164"/>
      <c r="AB22" s="163"/>
      <c r="AC22" s="164"/>
      <c r="AD22" s="163"/>
      <c r="AE22" s="164"/>
      <c r="AF22" s="163"/>
      <c r="AG22" s="164"/>
      <c r="AH22" s="163"/>
      <c r="AI22" s="164"/>
      <c r="AJ22" s="163"/>
      <c r="AK22" s="164"/>
      <c r="AL22" s="163"/>
      <c r="AM22" s="164"/>
      <c r="AN22" s="163"/>
      <c r="AO22" s="164"/>
      <c r="AP22" s="163"/>
      <c r="AQ22" s="164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</row>
    <row r="23" spans="4:130" s="24" customFormat="1" ht="3" hidden="1" customHeight="1">
      <c r="D23" s="267"/>
      <c r="E23" s="143"/>
      <c r="F23" s="7"/>
      <c r="G23" s="8"/>
      <c r="H23" s="26"/>
      <c r="I23" s="18"/>
      <c r="J23" s="18"/>
      <c r="K23" s="18"/>
      <c r="L23" s="18"/>
      <c r="M23" s="17"/>
      <c r="N23" s="17"/>
      <c r="O23" s="17"/>
      <c r="P23" s="17"/>
      <c r="Q23" s="36"/>
      <c r="R23" s="36"/>
      <c r="S23" s="36"/>
      <c r="T23" s="163"/>
      <c r="U23" s="164"/>
      <c r="V23" s="163"/>
      <c r="W23" s="164"/>
      <c r="X23" s="163"/>
      <c r="Y23" s="164"/>
      <c r="Z23" s="163"/>
      <c r="AA23" s="164"/>
      <c r="AB23" s="163"/>
      <c r="AC23" s="164"/>
      <c r="AD23" s="163"/>
      <c r="AE23" s="164"/>
      <c r="AF23" s="163"/>
      <c r="AG23" s="164"/>
      <c r="AH23" s="163"/>
      <c r="AI23" s="164"/>
      <c r="AJ23" s="163"/>
      <c r="AK23" s="164"/>
      <c r="AL23" s="163"/>
      <c r="AM23" s="164"/>
      <c r="AN23" s="163"/>
      <c r="AO23" s="164"/>
      <c r="AP23" s="163"/>
      <c r="AQ23" s="164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</row>
    <row r="24" spans="4:130" s="24" customFormat="1" ht="3" hidden="1" customHeight="1">
      <c r="D24" s="267"/>
      <c r="E24" s="143"/>
      <c r="F24" s="7"/>
      <c r="G24" s="8"/>
      <c r="H24" s="26"/>
      <c r="I24" s="18"/>
      <c r="J24" s="18"/>
      <c r="K24" s="18"/>
      <c r="L24" s="18"/>
      <c r="M24" s="17"/>
      <c r="N24" s="17"/>
      <c r="O24" s="17"/>
      <c r="P24" s="17"/>
      <c r="Q24" s="36"/>
      <c r="R24" s="36"/>
      <c r="S24" s="36"/>
      <c r="T24" s="163"/>
      <c r="U24" s="164"/>
      <c r="V24" s="163"/>
      <c r="W24" s="164"/>
      <c r="X24" s="163"/>
      <c r="Y24" s="164"/>
      <c r="Z24" s="163"/>
      <c r="AA24" s="164"/>
      <c r="AB24" s="163"/>
      <c r="AC24" s="164"/>
      <c r="AD24" s="163"/>
      <c r="AE24" s="164"/>
      <c r="AF24" s="163"/>
      <c r="AG24" s="164"/>
      <c r="AH24" s="163"/>
      <c r="AI24" s="164"/>
      <c r="AJ24" s="163"/>
      <c r="AK24" s="164"/>
      <c r="AL24" s="163"/>
      <c r="AM24" s="164"/>
      <c r="AN24" s="163"/>
      <c r="AO24" s="164"/>
      <c r="AP24" s="163"/>
      <c r="AQ24" s="164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</row>
    <row r="25" spans="4:130" s="24" customFormat="1" ht="3" hidden="1" customHeight="1">
      <c r="D25" s="267"/>
      <c r="E25" s="143"/>
      <c r="F25" s="7"/>
      <c r="G25" s="8"/>
      <c r="H25" s="26"/>
      <c r="I25" s="18"/>
      <c r="J25" s="18"/>
      <c r="K25" s="18"/>
      <c r="L25" s="18"/>
      <c r="M25" s="17"/>
      <c r="N25" s="17"/>
      <c r="O25" s="17"/>
      <c r="P25" s="17"/>
      <c r="Q25" s="36"/>
      <c r="R25" s="36"/>
      <c r="S25" s="36"/>
      <c r="T25" s="163"/>
      <c r="U25" s="164"/>
      <c r="V25" s="163"/>
      <c r="W25" s="164"/>
      <c r="X25" s="163"/>
      <c r="Y25" s="164"/>
      <c r="Z25" s="163"/>
      <c r="AA25" s="164"/>
      <c r="AB25" s="163"/>
      <c r="AC25" s="164"/>
      <c r="AD25" s="163"/>
      <c r="AE25" s="164"/>
      <c r="AF25" s="163"/>
      <c r="AG25" s="164"/>
      <c r="AH25" s="163"/>
      <c r="AI25" s="164"/>
      <c r="AJ25" s="163"/>
      <c r="AK25" s="164"/>
      <c r="AL25" s="163"/>
      <c r="AM25" s="164"/>
      <c r="AN25" s="163"/>
      <c r="AO25" s="164"/>
      <c r="AP25" s="163"/>
      <c r="AQ25" s="164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</row>
    <row r="26" spans="4:130" s="24" customFormat="1" ht="18" customHeight="1">
      <c r="D26" s="267"/>
      <c r="E26" s="143" t="s">
        <v>354</v>
      </c>
      <c r="F26" s="138" t="s">
        <v>323</v>
      </c>
      <c r="G26" s="8"/>
      <c r="H26" s="36"/>
      <c r="I26" s="22">
        <f>J26+K26+L26</f>
        <v>94242</v>
      </c>
      <c r="J26" s="21">
        <v>94242</v>
      </c>
      <c r="K26" s="21"/>
      <c r="L26" s="21"/>
      <c r="M26" s="20">
        <f>N26+O26+P26</f>
        <v>47587497.899999999</v>
      </c>
      <c r="N26" s="19">
        <v>47587497.899999999</v>
      </c>
      <c r="O26" s="19"/>
      <c r="P26" s="19"/>
      <c r="Q26" s="36"/>
      <c r="R26" s="142"/>
      <c r="S26" s="36"/>
      <c r="T26" s="163"/>
      <c r="U26" s="164"/>
      <c r="V26" s="163"/>
      <c r="W26" s="164"/>
      <c r="X26" s="163"/>
      <c r="Y26" s="164"/>
      <c r="Z26" s="163"/>
      <c r="AA26" s="164"/>
      <c r="AB26" s="163"/>
      <c r="AC26" s="164"/>
      <c r="AD26" s="163"/>
      <c r="AE26" s="164"/>
      <c r="AF26" s="163"/>
      <c r="AG26" s="164"/>
      <c r="AH26" s="163"/>
      <c r="AI26" s="164"/>
      <c r="AJ26" s="163"/>
      <c r="AK26" s="164"/>
      <c r="AL26" s="163"/>
      <c r="AM26" s="164"/>
      <c r="AN26" s="163"/>
      <c r="AO26" s="164"/>
      <c r="AP26" s="163"/>
      <c r="AQ26" s="164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</row>
    <row r="27" spans="4:130" s="24" customFormat="1" ht="24" customHeight="1">
      <c r="D27" s="267"/>
      <c r="E27" s="143" t="s">
        <v>355</v>
      </c>
      <c r="F27" s="138" t="s">
        <v>329</v>
      </c>
      <c r="G27" s="8"/>
      <c r="H27" s="36"/>
      <c r="I27" s="22">
        <f>J27+K27+L27</f>
        <v>0</v>
      </c>
      <c r="J27" s="21"/>
      <c r="K27" s="21"/>
      <c r="L27" s="21"/>
      <c r="M27" s="20">
        <f>N27+O27+P27</f>
        <v>0</v>
      </c>
      <c r="N27" s="19"/>
      <c r="O27" s="19"/>
      <c r="P27" s="19"/>
      <c r="Q27" s="36"/>
      <c r="R27" s="142"/>
      <c r="S27" s="36"/>
      <c r="T27" s="163"/>
      <c r="U27" s="164"/>
      <c r="V27" s="163"/>
      <c r="W27" s="164"/>
      <c r="X27" s="163"/>
      <c r="Y27" s="164"/>
      <c r="Z27" s="163"/>
      <c r="AA27" s="164"/>
      <c r="AB27" s="163"/>
      <c r="AC27" s="164"/>
      <c r="AD27" s="163"/>
      <c r="AE27" s="164"/>
      <c r="AF27" s="163"/>
      <c r="AG27" s="164"/>
      <c r="AH27" s="163"/>
      <c r="AI27" s="164"/>
      <c r="AJ27" s="163"/>
      <c r="AK27" s="164"/>
      <c r="AL27" s="163"/>
      <c r="AM27" s="164"/>
      <c r="AN27" s="163"/>
      <c r="AO27" s="164"/>
      <c r="AP27" s="163"/>
      <c r="AQ27" s="164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</row>
    <row r="28" spans="4:130" s="24" customFormat="1" ht="3" hidden="1" customHeight="1">
      <c r="D28" s="267"/>
      <c r="E28" s="143"/>
      <c r="F28" s="138"/>
      <c r="G28" s="8"/>
      <c r="H28" s="26"/>
      <c r="I28" s="18"/>
      <c r="J28" s="18"/>
      <c r="K28" s="18"/>
      <c r="L28" s="18"/>
      <c r="M28" s="17"/>
      <c r="N28" s="17"/>
      <c r="O28" s="17"/>
      <c r="P28" s="17"/>
      <c r="Q28" s="36"/>
      <c r="R28" s="36"/>
      <c r="S28" s="36"/>
      <c r="T28" s="163"/>
      <c r="U28" s="164"/>
      <c r="V28" s="163"/>
      <c r="W28" s="164"/>
      <c r="X28" s="163"/>
      <c r="Y28" s="164"/>
      <c r="Z28" s="163"/>
      <c r="AA28" s="164"/>
      <c r="AB28" s="163"/>
      <c r="AC28" s="164"/>
      <c r="AD28" s="163"/>
      <c r="AE28" s="164"/>
      <c r="AF28" s="163"/>
      <c r="AG28" s="164"/>
      <c r="AH28" s="163"/>
      <c r="AI28" s="164"/>
      <c r="AJ28" s="163"/>
      <c r="AK28" s="164"/>
      <c r="AL28" s="163"/>
      <c r="AM28" s="164"/>
      <c r="AN28" s="163"/>
      <c r="AO28" s="164"/>
      <c r="AP28" s="163"/>
      <c r="AQ28" s="164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</row>
    <row r="29" spans="4:130" s="24" customFormat="1" ht="18" customHeight="1">
      <c r="D29" s="267"/>
      <c r="E29" s="143" t="s">
        <v>356</v>
      </c>
      <c r="F29" s="138" t="s">
        <v>324</v>
      </c>
      <c r="G29" s="8"/>
      <c r="H29" s="36"/>
      <c r="I29" s="22">
        <f>J29+K29+L29</f>
        <v>0</v>
      </c>
      <c r="J29" s="21"/>
      <c r="K29" s="21"/>
      <c r="L29" s="21"/>
      <c r="M29" s="20">
        <f>N29+O29+P29</f>
        <v>0</v>
      </c>
      <c r="N29" s="19"/>
      <c r="O29" s="19"/>
      <c r="P29" s="19"/>
      <c r="Q29" s="36"/>
      <c r="R29" s="142"/>
      <c r="S29" s="36"/>
      <c r="T29" s="163"/>
      <c r="U29" s="164"/>
      <c r="V29" s="163"/>
      <c r="W29" s="164"/>
      <c r="X29" s="163"/>
      <c r="Y29" s="164"/>
      <c r="Z29" s="163"/>
      <c r="AA29" s="164"/>
      <c r="AB29" s="163"/>
      <c r="AC29" s="164"/>
      <c r="AD29" s="163"/>
      <c r="AE29" s="164"/>
      <c r="AF29" s="163"/>
      <c r="AG29" s="164"/>
      <c r="AH29" s="163"/>
      <c r="AI29" s="164"/>
      <c r="AJ29" s="163"/>
      <c r="AK29" s="164"/>
      <c r="AL29" s="163"/>
      <c r="AM29" s="164"/>
      <c r="AN29" s="163"/>
      <c r="AO29" s="164"/>
      <c r="AP29" s="163"/>
      <c r="AQ29" s="164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</row>
    <row r="30" spans="4:130" s="24" customFormat="1" ht="18" customHeight="1">
      <c r="D30" s="267"/>
      <c r="E30" s="143" t="s">
        <v>357</v>
      </c>
      <c r="F30" s="138" t="s">
        <v>326</v>
      </c>
      <c r="G30" s="8"/>
      <c r="H30" s="36"/>
      <c r="I30" s="22">
        <f t="shared" ref="I30:P30" si="2">SUM(I16,I17,I22)</f>
        <v>0</v>
      </c>
      <c r="J30" s="22">
        <f t="shared" si="2"/>
        <v>0</v>
      </c>
      <c r="K30" s="22">
        <f t="shared" si="2"/>
        <v>0</v>
      </c>
      <c r="L30" s="22">
        <f t="shared" si="2"/>
        <v>0</v>
      </c>
      <c r="M30" s="20">
        <f t="shared" si="2"/>
        <v>0</v>
      </c>
      <c r="N30" s="20">
        <f t="shared" si="2"/>
        <v>0</v>
      </c>
      <c r="O30" s="20">
        <f t="shared" si="2"/>
        <v>0</v>
      </c>
      <c r="P30" s="20">
        <f t="shared" si="2"/>
        <v>0</v>
      </c>
      <c r="Q30" s="36"/>
      <c r="R30" s="165"/>
      <c r="S30" s="36"/>
      <c r="T30" s="163"/>
      <c r="U30" s="164"/>
      <c r="V30" s="163"/>
      <c r="W30" s="164"/>
      <c r="X30" s="163"/>
      <c r="Y30" s="164"/>
      <c r="Z30" s="163"/>
      <c r="AA30" s="164"/>
      <c r="AB30" s="163"/>
      <c r="AC30" s="164"/>
      <c r="AD30" s="163"/>
      <c r="AE30" s="164"/>
      <c r="AF30" s="163"/>
      <c r="AG30" s="164"/>
      <c r="AH30" s="163"/>
      <c r="AI30" s="164"/>
      <c r="AJ30" s="163"/>
      <c r="AK30" s="164"/>
      <c r="AL30" s="163"/>
      <c r="AM30" s="164"/>
      <c r="AN30" s="163"/>
      <c r="AO30" s="164"/>
      <c r="AP30" s="163"/>
      <c r="AQ30" s="164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</row>
    <row r="31" spans="4:130" s="24" customFormat="1" ht="18" customHeight="1">
      <c r="D31" s="267"/>
      <c r="E31" s="143" t="s">
        <v>358</v>
      </c>
      <c r="F31" s="138" t="s">
        <v>327</v>
      </c>
      <c r="G31" s="8"/>
      <c r="H31" s="36"/>
      <c r="I31" s="22">
        <f t="shared" ref="I31:P31" si="3">SUM(I16,I17,I22,I26)</f>
        <v>94242</v>
      </c>
      <c r="J31" s="22">
        <f t="shared" si="3"/>
        <v>94242</v>
      </c>
      <c r="K31" s="22">
        <f t="shared" si="3"/>
        <v>0</v>
      </c>
      <c r="L31" s="22">
        <f t="shared" si="3"/>
        <v>0</v>
      </c>
      <c r="M31" s="20">
        <f t="shared" si="3"/>
        <v>47587497.899999999</v>
      </c>
      <c r="N31" s="20">
        <f t="shared" si="3"/>
        <v>47587497.899999999</v>
      </c>
      <c r="O31" s="20">
        <f t="shared" si="3"/>
        <v>0</v>
      </c>
      <c r="P31" s="20">
        <f t="shared" si="3"/>
        <v>0</v>
      </c>
      <c r="Q31" s="36"/>
      <c r="R31" s="165"/>
      <c r="S31" s="36"/>
      <c r="T31" s="163"/>
      <c r="U31" s="164"/>
      <c r="V31" s="163"/>
      <c r="W31" s="164"/>
      <c r="X31" s="163"/>
      <c r="Y31" s="164"/>
      <c r="Z31" s="163"/>
      <c r="AA31" s="164"/>
      <c r="AB31" s="163"/>
      <c r="AC31" s="164"/>
      <c r="AD31" s="163"/>
      <c r="AE31" s="164"/>
      <c r="AF31" s="163"/>
      <c r="AG31" s="164"/>
      <c r="AH31" s="163"/>
      <c r="AI31" s="164"/>
      <c r="AJ31" s="163"/>
      <c r="AK31" s="164"/>
      <c r="AL31" s="163"/>
      <c r="AM31" s="164"/>
      <c r="AN31" s="163"/>
      <c r="AO31" s="164"/>
      <c r="AP31" s="163"/>
      <c r="AQ31" s="164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</row>
    <row r="32" spans="4:130" s="24" customFormat="1" ht="18" customHeight="1">
      <c r="D32" s="267"/>
      <c r="E32" s="143" t="s">
        <v>359</v>
      </c>
      <c r="F32" s="138" t="s">
        <v>325</v>
      </c>
      <c r="G32" s="8"/>
      <c r="H32" s="36"/>
      <c r="I32" s="22">
        <f t="shared" ref="I32:P32" si="4">SUM(I16,I17,I22,I26,I27,I29)</f>
        <v>94242</v>
      </c>
      <c r="J32" s="22">
        <f t="shared" si="4"/>
        <v>94242</v>
      </c>
      <c r="K32" s="22">
        <f t="shared" si="4"/>
        <v>0</v>
      </c>
      <c r="L32" s="22">
        <f t="shared" si="4"/>
        <v>0</v>
      </c>
      <c r="M32" s="20">
        <f t="shared" si="4"/>
        <v>47587497.899999999</v>
      </c>
      <c r="N32" s="20">
        <f t="shared" si="4"/>
        <v>47587497.899999999</v>
      </c>
      <c r="O32" s="20">
        <f t="shared" si="4"/>
        <v>0</v>
      </c>
      <c r="P32" s="20">
        <f t="shared" si="4"/>
        <v>0</v>
      </c>
      <c r="Q32" s="36"/>
      <c r="R32" s="165"/>
      <c r="S32" s="36"/>
      <c r="T32" s="163"/>
      <c r="U32" s="164"/>
      <c r="V32" s="163"/>
      <c r="W32" s="164"/>
      <c r="X32" s="163"/>
      <c r="Y32" s="164"/>
      <c r="Z32" s="163"/>
      <c r="AA32" s="164"/>
      <c r="AB32" s="163"/>
      <c r="AC32" s="164"/>
      <c r="AD32" s="163"/>
      <c r="AE32" s="164"/>
      <c r="AF32" s="163"/>
      <c r="AG32" s="164"/>
      <c r="AH32" s="163"/>
      <c r="AI32" s="164"/>
      <c r="AJ32" s="163"/>
      <c r="AK32" s="164"/>
      <c r="AL32" s="163"/>
      <c r="AM32" s="164"/>
      <c r="AN32" s="163"/>
      <c r="AO32" s="164"/>
      <c r="AP32" s="163"/>
      <c r="AQ32" s="164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</row>
    <row r="33" spans="4:132" s="24" customFormat="1" ht="18" customHeight="1">
      <c r="D33" s="267"/>
      <c r="E33" s="147" t="s">
        <v>362</v>
      </c>
      <c r="F33" s="148" t="s">
        <v>331</v>
      </c>
      <c r="G33" s="13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5"/>
      <c r="EA33" s="23"/>
      <c r="EB33" s="23"/>
    </row>
    <row r="34" spans="4:132" s="24" customFormat="1" ht="18" customHeight="1">
      <c r="D34" s="267"/>
      <c r="E34" s="143" t="s">
        <v>348</v>
      </c>
      <c r="F34" s="138" t="s">
        <v>321</v>
      </c>
      <c r="G34" s="8"/>
      <c r="H34" s="36"/>
      <c r="I34" s="22">
        <f>J34+K34+L34</f>
        <v>0</v>
      </c>
      <c r="J34" s="21"/>
      <c r="K34" s="21"/>
      <c r="L34" s="21"/>
      <c r="M34" s="20">
        <f>N34+O34+P34</f>
        <v>0</v>
      </c>
      <c r="N34" s="19"/>
      <c r="O34" s="19"/>
      <c r="P34" s="19"/>
      <c r="Q34" s="36"/>
      <c r="R34" s="142"/>
      <c r="S34" s="36"/>
      <c r="T34" s="163"/>
      <c r="U34" s="164"/>
      <c r="V34" s="163"/>
      <c r="W34" s="164"/>
      <c r="X34" s="163"/>
      <c r="Y34" s="164"/>
      <c r="Z34" s="163"/>
      <c r="AA34" s="164"/>
      <c r="AB34" s="163"/>
      <c r="AC34" s="164"/>
      <c r="AD34" s="163"/>
      <c r="AE34" s="164"/>
      <c r="AF34" s="163"/>
      <c r="AG34" s="164"/>
      <c r="AH34" s="163"/>
      <c r="AI34" s="164"/>
      <c r="AJ34" s="163"/>
      <c r="AK34" s="164"/>
      <c r="AL34" s="163"/>
      <c r="AM34" s="164"/>
      <c r="AN34" s="163"/>
      <c r="AO34" s="164"/>
      <c r="AP34" s="163"/>
      <c r="AQ34" s="164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</row>
    <row r="35" spans="4:132" s="24" customFormat="1" ht="18" customHeight="1">
      <c r="D35" s="267"/>
      <c r="E35" s="143" t="s">
        <v>350</v>
      </c>
      <c r="F35" s="138" t="s">
        <v>34</v>
      </c>
      <c r="G35" s="8"/>
      <c r="H35" s="36"/>
      <c r="I35" s="22">
        <f>J35+K35+L35</f>
        <v>0</v>
      </c>
      <c r="J35" s="22">
        <f>SUM(J38:J39)</f>
        <v>0</v>
      </c>
      <c r="K35" s="22">
        <f>SUM(K38:K39)</f>
        <v>0</v>
      </c>
      <c r="L35" s="22">
        <f>SUM(L38:L39)</f>
        <v>0</v>
      </c>
      <c r="M35" s="20">
        <f>N35+O35+P35</f>
        <v>0</v>
      </c>
      <c r="N35" s="20">
        <f>SUM(N38:N39)</f>
        <v>0</v>
      </c>
      <c r="O35" s="20">
        <f>SUM(O38:O39)</f>
        <v>0</v>
      </c>
      <c r="P35" s="20">
        <f>SUM(P38:P39)</f>
        <v>0</v>
      </c>
      <c r="Q35" s="36"/>
      <c r="R35" s="142"/>
      <c r="S35" s="36"/>
      <c r="T35" s="163"/>
      <c r="U35" s="164"/>
      <c r="V35" s="163"/>
      <c r="W35" s="164"/>
      <c r="X35" s="163"/>
      <c r="Y35" s="164"/>
      <c r="Z35" s="163"/>
      <c r="AA35" s="164"/>
      <c r="AB35" s="163"/>
      <c r="AC35" s="164"/>
      <c r="AD35" s="163"/>
      <c r="AE35" s="164"/>
      <c r="AF35" s="163"/>
      <c r="AG35" s="164"/>
      <c r="AH35" s="163"/>
      <c r="AI35" s="164"/>
      <c r="AJ35" s="163"/>
      <c r="AK35" s="164"/>
      <c r="AL35" s="163"/>
      <c r="AM35" s="164"/>
      <c r="AN35" s="163"/>
      <c r="AO35" s="164"/>
      <c r="AP35" s="163"/>
      <c r="AQ35" s="164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</row>
    <row r="36" spans="4:132" s="24" customFormat="1" ht="3" hidden="1" customHeight="1">
      <c r="D36" s="267"/>
      <c r="E36" s="143"/>
      <c r="F36" s="7"/>
      <c r="G36" s="8"/>
      <c r="H36" s="26"/>
      <c r="I36" s="18"/>
      <c r="J36" s="18"/>
      <c r="K36" s="18"/>
      <c r="L36" s="18"/>
      <c r="M36" s="17"/>
      <c r="N36" s="17"/>
      <c r="O36" s="17"/>
      <c r="P36" s="17"/>
      <c r="Q36" s="36"/>
      <c r="R36" s="36"/>
      <c r="S36" s="36"/>
      <c r="T36" s="163"/>
      <c r="U36" s="164"/>
      <c r="V36" s="163"/>
      <c r="W36" s="164"/>
      <c r="X36" s="163"/>
      <c r="Y36" s="164"/>
      <c r="Z36" s="163"/>
      <c r="AA36" s="164"/>
      <c r="AB36" s="163"/>
      <c r="AC36" s="164"/>
      <c r="AD36" s="163"/>
      <c r="AE36" s="164"/>
      <c r="AF36" s="163"/>
      <c r="AG36" s="164"/>
      <c r="AH36" s="163"/>
      <c r="AI36" s="164"/>
      <c r="AJ36" s="163"/>
      <c r="AK36" s="164"/>
      <c r="AL36" s="163"/>
      <c r="AM36" s="164"/>
      <c r="AN36" s="163"/>
      <c r="AO36" s="164"/>
      <c r="AP36" s="163"/>
      <c r="AQ36" s="164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</row>
    <row r="37" spans="4:132" s="24" customFormat="1" ht="3" hidden="1" customHeight="1">
      <c r="D37" s="267"/>
      <c r="E37" s="143"/>
      <c r="F37" s="7"/>
      <c r="G37" s="8"/>
      <c r="H37" s="26"/>
      <c r="I37" s="18"/>
      <c r="J37" s="18"/>
      <c r="K37" s="18"/>
      <c r="L37" s="18"/>
      <c r="M37" s="17"/>
      <c r="N37" s="17"/>
      <c r="O37" s="17"/>
      <c r="P37" s="17"/>
      <c r="Q37" s="36"/>
      <c r="R37" s="36"/>
      <c r="S37" s="36"/>
      <c r="T37" s="163"/>
      <c r="U37" s="164"/>
      <c r="V37" s="163"/>
      <c r="W37" s="164"/>
      <c r="X37" s="163"/>
      <c r="Y37" s="164"/>
      <c r="Z37" s="163"/>
      <c r="AA37" s="164"/>
      <c r="AB37" s="163"/>
      <c r="AC37" s="164"/>
      <c r="AD37" s="163"/>
      <c r="AE37" s="164"/>
      <c r="AF37" s="163"/>
      <c r="AG37" s="164"/>
      <c r="AH37" s="163"/>
      <c r="AI37" s="164"/>
      <c r="AJ37" s="163"/>
      <c r="AK37" s="164"/>
      <c r="AL37" s="163"/>
      <c r="AM37" s="164"/>
      <c r="AN37" s="163"/>
      <c r="AO37" s="164"/>
      <c r="AP37" s="163"/>
      <c r="AQ37" s="164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</row>
    <row r="38" spans="4:132" s="24" customFormat="1" ht="18" customHeight="1">
      <c r="D38" s="267"/>
      <c r="E38" s="143" t="s">
        <v>351</v>
      </c>
      <c r="F38" s="7" t="s">
        <v>33</v>
      </c>
      <c r="G38" s="8"/>
      <c r="H38" s="36"/>
      <c r="I38" s="22">
        <f>J38+K38+L38</f>
        <v>0</v>
      </c>
      <c r="J38" s="21"/>
      <c r="K38" s="21"/>
      <c r="L38" s="21"/>
      <c r="M38" s="20">
        <f>N38+O38+P38</f>
        <v>0</v>
      </c>
      <c r="N38" s="19"/>
      <c r="O38" s="19"/>
      <c r="P38" s="19"/>
      <c r="Q38" s="36"/>
      <c r="R38" s="142"/>
      <c r="S38" s="36"/>
      <c r="T38" s="163"/>
      <c r="U38" s="164"/>
      <c r="V38" s="163"/>
      <c r="W38" s="164"/>
      <c r="X38" s="163"/>
      <c r="Y38" s="164"/>
      <c r="Z38" s="163"/>
      <c r="AA38" s="164"/>
      <c r="AB38" s="163"/>
      <c r="AC38" s="164"/>
      <c r="AD38" s="163"/>
      <c r="AE38" s="164"/>
      <c r="AF38" s="163"/>
      <c r="AG38" s="164"/>
      <c r="AH38" s="163"/>
      <c r="AI38" s="164"/>
      <c r="AJ38" s="163"/>
      <c r="AK38" s="164"/>
      <c r="AL38" s="163"/>
      <c r="AM38" s="164"/>
      <c r="AN38" s="163"/>
      <c r="AO38" s="164"/>
      <c r="AP38" s="163"/>
      <c r="AQ38" s="164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</row>
    <row r="39" spans="4:132" s="24" customFormat="1" ht="18" customHeight="1">
      <c r="D39" s="267"/>
      <c r="E39" s="143" t="s">
        <v>352</v>
      </c>
      <c r="F39" s="7" t="s">
        <v>32</v>
      </c>
      <c r="G39" s="8"/>
      <c r="H39" s="36"/>
      <c r="I39" s="22">
        <f>J39+K39+L39</f>
        <v>0</v>
      </c>
      <c r="J39" s="21"/>
      <c r="K39" s="21"/>
      <c r="L39" s="21"/>
      <c r="M39" s="20">
        <f>N39+O39+P39</f>
        <v>0</v>
      </c>
      <c r="N39" s="19"/>
      <c r="O39" s="19"/>
      <c r="P39" s="19"/>
      <c r="Q39" s="36"/>
      <c r="R39" s="142"/>
      <c r="S39" s="36"/>
      <c r="T39" s="163"/>
      <c r="U39" s="164"/>
      <c r="V39" s="163"/>
      <c r="W39" s="164"/>
      <c r="X39" s="163"/>
      <c r="Y39" s="164"/>
      <c r="Z39" s="163"/>
      <c r="AA39" s="164"/>
      <c r="AB39" s="163"/>
      <c r="AC39" s="164"/>
      <c r="AD39" s="163"/>
      <c r="AE39" s="164"/>
      <c r="AF39" s="163"/>
      <c r="AG39" s="164"/>
      <c r="AH39" s="163"/>
      <c r="AI39" s="164"/>
      <c r="AJ39" s="163"/>
      <c r="AK39" s="164"/>
      <c r="AL39" s="163"/>
      <c r="AM39" s="164"/>
      <c r="AN39" s="163"/>
      <c r="AO39" s="164"/>
      <c r="AP39" s="163"/>
      <c r="AQ39" s="164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</row>
    <row r="40" spans="4:132" s="24" customFormat="1" ht="18" customHeight="1">
      <c r="D40" s="267"/>
      <c r="E40" s="143" t="s">
        <v>353</v>
      </c>
      <c r="F40" s="138" t="s">
        <v>322</v>
      </c>
      <c r="G40" s="8"/>
      <c r="H40" s="36"/>
      <c r="I40" s="22">
        <f>J40+K40+L40</f>
        <v>0</v>
      </c>
      <c r="J40" s="21"/>
      <c r="K40" s="21"/>
      <c r="L40" s="21"/>
      <c r="M40" s="20">
        <f>N40+O40+P40</f>
        <v>0</v>
      </c>
      <c r="N40" s="19"/>
      <c r="O40" s="19"/>
      <c r="P40" s="19"/>
      <c r="Q40" s="36"/>
      <c r="R40" s="142"/>
      <c r="S40" s="36"/>
      <c r="T40" s="163"/>
      <c r="U40" s="164"/>
      <c r="V40" s="163"/>
      <c r="W40" s="164"/>
      <c r="X40" s="163"/>
      <c r="Y40" s="164"/>
      <c r="Z40" s="163"/>
      <c r="AA40" s="164"/>
      <c r="AB40" s="163"/>
      <c r="AC40" s="164"/>
      <c r="AD40" s="163"/>
      <c r="AE40" s="164"/>
      <c r="AF40" s="163"/>
      <c r="AG40" s="164"/>
      <c r="AH40" s="163"/>
      <c r="AI40" s="164"/>
      <c r="AJ40" s="163"/>
      <c r="AK40" s="164"/>
      <c r="AL40" s="163"/>
      <c r="AM40" s="164"/>
      <c r="AN40" s="163"/>
      <c r="AO40" s="164"/>
      <c r="AP40" s="163"/>
      <c r="AQ40" s="164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</row>
    <row r="41" spans="4:132" s="24" customFormat="1" ht="3" hidden="1" customHeight="1">
      <c r="D41" s="267"/>
      <c r="E41" s="143"/>
      <c r="F41" s="7"/>
      <c r="G41" s="8"/>
      <c r="H41" s="26"/>
      <c r="I41" s="18"/>
      <c r="J41" s="18"/>
      <c r="K41" s="18"/>
      <c r="L41" s="18"/>
      <c r="M41" s="17"/>
      <c r="N41" s="17"/>
      <c r="O41" s="17"/>
      <c r="P41" s="17"/>
      <c r="Q41" s="36"/>
      <c r="R41" s="36"/>
      <c r="S41" s="36"/>
      <c r="T41" s="163"/>
      <c r="U41" s="164"/>
      <c r="V41" s="163"/>
      <c r="W41" s="164"/>
      <c r="X41" s="163"/>
      <c r="Y41" s="164"/>
      <c r="Z41" s="163"/>
      <c r="AA41" s="164"/>
      <c r="AB41" s="163"/>
      <c r="AC41" s="164"/>
      <c r="AD41" s="163"/>
      <c r="AE41" s="164"/>
      <c r="AF41" s="163"/>
      <c r="AG41" s="164"/>
      <c r="AH41" s="163"/>
      <c r="AI41" s="164"/>
      <c r="AJ41" s="163"/>
      <c r="AK41" s="164"/>
      <c r="AL41" s="163"/>
      <c r="AM41" s="164"/>
      <c r="AN41" s="163"/>
      <c r="AO41" s="164"/>
      <c r="AP41" s="163"/>
      <c r="AQ41" s="164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</row>
    <row r="42" spans="4:132" s="24" customFormat="1" ht="3" hidden="1" customHeight="1">
      <c r="D42" s="267"/>
      <c r="E42" s="143"/>
      <c r="F42" s="7"/>
      <c r="G42" s="8"/>
      <c r="H42" s="26"/>
      <c r="I42" s="18"/>
      <c r="J42" s="18"/>
      <c r="K42" s="18"/>
      <c r="L42" s="18"/>
      <c r="M42" s="17"/>
      <c r="N42" s="17"/>
      <c r="O42" s="17"/>
      <c r="P42" s="17"/>
      <c r="Q42" s="36"/>
      <c r="R42" s="36"/>
      <c r="S42" s="36"/>
      <c r="T42" s="163"/>
      <c r="U42" s="164"/>
      <c r="V42" s="163"/>
      <c r="W42" s="164"/>
      <c r="X42" s="163"/>
      <c r="Y42" s="164"/>
      <c r="Z42" s="163"/>
      <c r="AA42" s="164"/>
      <c r="AB42" s="163"/>
      <c r="AC42" s="164"/>
      <c r="AD42" s="163"/>
      <c r="AE42" s="164"/>
      <c r="AF42" s="163"/>
      <c r="AG42" s="164"/>
      <c r="AH42" s="163"/>
      <c r="AI42" s="164"/>
      <c r="AJ42" s="163"/>
      <c r="AK42" s="164"/>
      <c r="AL42" s="163"/>
      <c r="AM42" s="164"/>
      <c r="AN42" s="163"/>
      <c r="AO42" s="164"/>
      <c r="AP42" s="163"/>
      <c r="AQ42" s="164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</row>
    <row r="43" spans="4:132" s="24" customFormat="1" ht="3" hidden="1" customHeight="1">
      <c r="D43" s="267"/>
      <c r="E43" s="143"/>
      <c r="F43" s="7"/>
      <c r="G43" s="8"/>
      <c r="H43" s="26"/>
      <c r="I43" s="18"/>
      <c r="J43" s="18"/>
      <c r="K43" s="18"/>
      <c r="L43" s="18"/>
      <c r="M43" s="17"/>
      <c r="N43" s="17"/>
      <c r="O43" s="17"/>
      <c r="P43" s="17"/>
      <c r="Q43" s="36"/>
      <c r="R43" s="36"/>
      <c r="S43" s="36"/>
      <c r="T43" s="163"/>
      <c r="U43" s="164"/>
      <c r="V43" s="163"/>
      <c r="W43" s="164"/>
      <c r="X43" s="163"/>
      <c r="Y43" s="164"/>
      <c r="Z43" s="163"/>
      <c r="AA43" s="164"/>
      <c r="AB43" s="163"/>
      <c r="AC43" s="164"/>
      <c r="AD43" s="163"/>
      <c r="AE43" s="164"/>
      <c r="AF43" s="163"/>
      <c r="AG43" s="164"/>
      <c r="AH43" s="163"/>
      <c r="AI43" s="164"/>
      <c r="AJ43" s="163"/>
      <c r="AK43" s="164"/>
      <c r="AL43" s="163"/>
      <c r="AM43" s="164"/>
      <c r="AN43" s="163"/>
      <c r="AO43" s="164"/>
      <c r="AP43" s="163"/>
      <c r="AQ43" s="164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</row>
    <row r="44" spans="4:132" s="24" customFormat="1" ht="18" customHeight="1">
      <c r="D44" s="267"/>
      <c r="E44" s="143" t="s">
        <v>354</v>
      </c>
      <c r="F44" s="138" t="s">
        <v>323</v>
      </c>
      <c r="G44" s="8"/>
      <c r="H44" s="36"/>
      <c r="I44" s="22">
        <f>J44+K44+L44</f>
        <v>0</v>
      </c>
      <c r="J44" s="21"/>
      <c r="K44" s="21"/>
      <c r="L44" s="21"/>
      <c r="M44" s="20">
        <f>N44+O44+P44</f>
        <v>0</v>
      </c>
      <c r="N44" s="19"/>
      <c r="O44" s="19"/>
      <c r="P44" s="19"/>
      <c r="Q44" s="36"/>
      <c r="R44" s="142"/>
      <c r="S44" s="36"/>
      <c r="T44" s="163"/>
      <c r="U44" s="164"/>
      <c r="V44" s="163"/>
      <c r="W44" s="164"/>
      <c r="X44" s="163"/>
      <c r="Y44" s="164"/>
      <c r="Z44" s="163"/>
      <c r="AA44" s="164"/>
      <c r="AB44" s="163"/>
      <c r="AC44" s="164"/>
      <c r="AD44" s="163"/>
      <c r="AE44" s="164"/>
      <c r="AF44" s="163"/>
      <c r="AG44" s="164"/>
      <c r="AH44" s="163"/>
      <c r="AI44" s="164"/>
      <c r="AJ44" s="163"/>
      <c r="AK44" s="164"/>
      <c r="AL44" s="163"/>
      <c r="AM44" s="164"/>
      <c r="AN44" s="163"/>
      <c r="AO44" s="164"/>
      <c r="AP44" s="163"/>
      <c r="AQ44" s="164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</row>
    <row r="45" spans="4:132" s="24" customFormat="1" ht="24" customHeight="1">
      <c r="D45" s="267"/>
      <c r="E45" s="143" t="s">
        <v>355</v>
      </c>
      <c r="F45" s="138" t="s">
        <v>329</v>
      </c>
      <c r="G45" s="8"/>
      <c r="H45" s="36"/>
      <c r="I45" s="22">
        <f>J45+K45+L45</f>
        <v>0</v>
      </c>
      <c r="J45" s="21"/>
      <c r="K45" s="21"/>
      <c r="L45" s="21"/>
      <c r="M45" s="20">
        <f>N45+O45+P45</f>
        <v>0</v>
      </c>
      <c r="N45" s="19"/>
      <c r="O45" s="19"/>
      <c r="P45" s="19"/>
      <c r="Q45" s="36"/>
      <c r="R45" s="142"/>
      <c r="S45" s="36"/>
      <c r="T45" s="163"/>
      <c r="U45" s="164"/>
      <c r="V45" s="163"/>
      <c r="W45" s="164"/>
      <c r="X45" s="163"/>
      <c r="Y45" s="164"/>
      <c r="Z45" s="163"/>
      <c r="AA45" s="164"/>
      <c r="AB45" s="163"/>
      <c r="AC45" s="164"/>
      <c r="AD45" s="163"/>
      <c r="AE45" s="164"/>
      <c r="AF45" s="163"/>
      <c r="AG45" s="164"/>
      <c r="AH45" s="163"/>
      <c r="AI45" s="164"/>
      <c r="AJ45" s="163"/>
      <c r="AK45" s="164"/>
      <c r="AL45" s="163"/>
      <c r="AM45" s="164"/>
      <c r="AN45" s="163"/>
      <c r="AO45" s="164"/>
      <c r="AP45" s="163"/>
      <c r="AQ45" s="164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</row>
    <row r="46" spans="4:132" s="24" customFormat="1" ht="3" hidden="1" customHeight="1">
      <c r="D46" s="267"/>
      <c r="E46" s="143"/>
      <c r="F46" s="138"/>
      <c r="G46" s="8"/>
      <c r="H46" s="26"/>
      <c r="I46" s="18"/>
      <c r="J46" s="18"/>
      <c r="K46" s="18"/>
      <c r="L46" s="18"/>
      <c r="M46" s="17"/>
      <c r="N46" s="17"/>
      <c r="O46" s="17"/>
      <c r="P46" s="17"/>
      <c r="Q46" s="36"/>
      <c r="R46" s="36"/>
      <c r="S46" s="36"/>
      <c r="T46" s="163"/>
      <c r="U46" s="164"/>
      <c r="V46" s="163"/>
      <c r="W46" s="164"/>
      <c r="X46" s="163"/>
      <c r="Y46" s="164"/>
      <c r="Z46" s="163"/>
      <c r="AA46" s="164"/>
      <c r="AB46" s="163"/>
      <c r="AC46" s="164"/>
      <c r="AD46" s="163"/>
      <c r="AE46" s="164"/>
      <c r="AF46" s="163"/>
      <c r="AG46" s="164"/>
      <c r="AH46" s="163"/>
      <c r="AI46" s="164"/>
      <c r="AJ46" s="163"/>
      <c r="AK46" s="164"/>
      <c r="AL46" s="163"/>
      <c r="AM46" s="164"/>
      <c r="AN46" s="163"/>
      <c r="AO46" s="164"/>
      <c r="AP46" s="163"/>
      <c r="AQ46" s="164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</row>
    <row r="47" spans="4:132" s="24" customFormat="1" ht="18" customHeight="1">
      <c r="D47" s="267"/>
      <c r="E47" s="143" t="s">
        <v>356</v>
      </c>
      <c r="F47" s="138" t="s">
        <v>324</v>
      </c>
      <c r="G47" s="8"/>
      <c r="H47" s="36"/>
      <c r="I47" s="22">
        <f>J47+K47+L47</f>
        <v>21057</v>
      </c>
      <c r="J47" s="21">
        <v>21057</v>
      </c>
      <c r="K47" s="21"/>
      <c r="L47" s="21"/>
      <c r="M47" s="20">
        <f>N47+O47+P47</f>
        <v>0</v>
      </c>
      <c r="N47" s="19"/>
      <c r="O47" s="19"/>
      <c r="P47" s="19"/>
      <c r="Q47" s="36"/>
      <c r="R47" s="142"/>
      <c r="S47" s="36"/>
      <c r="T47" s="163"/>
      <c r="U47" s="164"/>
      <c r="V47" s="163"/>
      <c r="W47" s="164"/>
      <c r="X47" s="163"/>
      <c r="Y47" s="164"/>
      <c r="Z47" s="163"/>
      <c r="AA47" s="164"/>
      <c r="AB47" s="163"/>
      <c r="AC47" s="164"/>
      <c r="AD47" s="163"/>
      <c r="AE47" s="164"/>
      <c r="AF47" s="163"/>
      <c r="AG47" s="164"/>
      <c r="AH47" s="163"/>
      <c r="AI47" s="164"/>
      <c r="AJ47" s="163"/>
      <c r="AK47" s="164"/>
      <c r="AL47" s="163"/>
      <c r="AM47" s="164"/>
      <c r="AN47" s="163"/>
      <c r="AO47" s="164"/>
      <c r="AP47" s="163"/>
      <c r="AQ47" s="164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</row>
    <row r="48" spans="4:132" s="24" customFormat="1" ht="18" customHeight="1">
      <c r="D48" s="267"/>
      <c r="E48" s="143" t="s">
        <v>357</v>
      </c>
      <c r="F48" s="138" t="s">
        <v>326</v>
      </c>
      <c r="G48" s="8"/>
      <c r="H48" s="36"/>
      <c r="I48" s="22">
        <f>SUM(I34,I35,I40)</f>
        <v>0</v>
      </c>
      <c r="J48" s="22">
        <f>SUM(J34,J35,J40)</f>
        <v>0</v>
      </c>
      <c r="K48" s="22">
        <f t="shared" ref="K48:P48" si="5">SUM(K34,K35,K40)</f>
        <v>0</v>
      </c>
      <c r="L48" s="22">
        <f t="shared" si="5"/>
        <v>0</v>
      </c>
      <c r="M48" s="20">
        <f t="shared" si="5"/>
        <v>0</v>
      </c>
      <c r="N48" s="20">
        <f t="shared" si="5"/>
        <v>0</v>
      </c>
      <c r="O48" s="20">
        <f t="shared" si="5"/>
        <v>0</v>
      </c>
      <c r="P48" s="20">
        <f t="shared" si="5"/>
        <v>0</v>
      </c>
      <c r="Q48" s="36"/>
      <c r="R48" s="165"/>
      <c r="S48" s="36"/>
      <c r="T48" s="163"/>
      <c r="U48" s="164"/>
      <c r="V48" s="163"/>
      <c r="W48" s="164"/>
      <c r="X48" s="163"/>
      <c r="Y48" s="164"/>
      <c r="Z48" s="163"/>
      <c r="AA48" s="164"/>
      <c r="AB48" s="163"/>
      <c r="AC48" s="164"/>
      <c r="AD48" s="163"/>
      <c r="AE48" s="164"/>
      <c r="AF48" s="163"/>
      <c r="AG48" s="164"/>
      <c r="AH48" s="163"/>
      <c r="AI48" s="164"/>
      <c r="AJ48" s="163"/>
      <c r="AK48" s="164"/>
      <c r="AL48" s="163"/>
      <c r="AM48" s="164"/>
      <c r="AN48" s="163"/>
      <c r="AO48" s="164"/>
      <c r="AP48" s="163"/>
      <c r="AQ48" s="164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</row>
    <row r="49" spans="4:131" s="24" customFormat="1" ht="18" customHeight="1">
      <c r="D49" s="267"/>
      <c r="E49" s="143" t="s">
        <v>358</v>
      </c>
      <c r="F49" s="138" t="s">
        <v>327</v>
      </c>
      <c r="G49" s="8"/>
      <c r="H49" s="36"/>
      <c r="I49" s="22">
        <f>SUM(I34,I35,I40,I44)</f>
        <v>0</v>
      </c>
      <c r="J49" s="22">
        <f>SUM(J34,J35,J40,J44)</f>
        <v>0</v>
      </c>
      <c r="K49" s="22">
        <f t="shared" ref="K49:P49" si="6">SUM(K34,K35,K40,K44)</f>
        <v>0</v>
      </c>
      <c r="L49" s="22">
        <f t="shared" si="6"/>
        <v>0</v>
      </c>
      <c r="M49" s="20">
        <f t="shared" si="6"/>
        <v>0</v>
      </c>
      <c r="N49" s="20">
        <f t="shared" si="6"/>
        <v>0</v>
      </c>
      <c r="O49" s="20">
        <f t="shared" si="6"/>
        <v>0</v>
      </c>
      <c r="P49" s="20">
        <f t="shared" si="6"/>
        <v>0</v>
      </c>
      <c r="Q49" s="36"/>
      <c r="R49" s="165"/>
      <c r="S49" s="36"/>
      <c r="T49" s="163"/>
      <c r="U49" s="164"/>
      <c r="V49" s="163"/>
      <c r="W49" s="164"/>
      <c r="X49" s="163"/>
      <c r="Y49" s="164"/>
      <c r="Z49" s="163"/>
      <c r="AA49" s="164"/>
      <c r="AB49" s="163"/>
      <c r="AC49" s="164"/>
      <c r="AD49" s="163"/>
      <c r="AE49" s="164"/>
      <c r="AF49" s="163"/>
      <c r="AG49" s="164"/>
      <c r="AH49" s="163"/>
      <c r="AI49" s="164"/>
      <c r="AJ49" s="163"/>
      <c r="AK49" s="164"/>
      <c r="AL49" s="163"/>
      <c r="AM49" s="164"/>
      <c r="AN49" s="163"/>
      <c r="AO49" s="164"/>
      <c r="AP49" s="163"/>
      <c r="AQ49" s="164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</row>
    <row r="50" spans="4:131" s="24" customFormat="1" ht="18" customHeight="1">
      <c r="D50" s="267"/>
      <c r="E50" s="143" t="s">
        <v>359</v>
      </c>
      <c r="F50" s="138" t="s">
        <v>325</v>
      </c>
      <c r="G50" s="8"/>
      <c r="H50" s="36"/>
      <c r="I50" s="22">
        <f>SUM(I34,I35,I40,I44,I45,I47)</f>
        <v>21057</v>
      </c>
      <c r="J50" s="22">
        <f>SUM(J34,J35,J40,J44,J45,J47)</f>
        <v>21057</v>
      </c>
      <c r="K50" s="22">
        <f t="shared" ref="K50:P50" si="7">SUM(K34,K35,K40,K44,K45,K47)</f>
        <v>0</v>
      </c>
      <c r="L50" s="22">
        <f t="shared" si="7"/>
        <v>0</v>
      </c>
      <c r="M50" s="20">
        <f t="shared" si="7"/>
        <v>0</v>
      </c>
      <c r="N50" s="20">
        <f t="shared" si="7"/>
        <v>0</v>
      </c>
      <c r="O50" s="20">
        <f t="shared" si="7"/>
        <v>0</v>
      </c>
      <c r="P50" s="20">
        <f t="shared" si="7"/>
        <v>0</v>
      </c>
      <c r="Q50" s="36"/>
      <c r="R50" s="165"/>
      <c r="S50" s="36"/>
      <c r="T50" s="163"/>
      <c r="U50" s="164"/>
      <c r="V50" s="163"/>
      <c r="W50" s="164"/>
      <c r="X50" s="163"/>
      <c r="Y50" s="164"/>
      <c r="Z50" s="163"/>
      <c r="AA50" s="164"/>
      <c r="AB50" s="163"/>
      <c r="AC50" s="164"/>
      <c r="AD50" s="163"/>
      <c r="AE50" s="164"/>
      <c r="AF50" s="163"/>
      <c r="AG50" s="164"/>
      <c r="AH50" s="163"/>
      <c r="AI50" s="164"/>
      <c r="AJ50" s="163"/>
      <c r="AK50" s="164"/>
      <c r="AL50" s="163"/>
      <c r="AM50" s="164"/>
      <c r="AN50" s="163"/>
      <c r="AO50" s="164"/>
      <c r="AP50" s="163"/>
      <c r="AQ50" s="164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</row>
    <row r="51" spans="4:131" s="24" customFormat="1" ht="18" customHeight="1">
      <c r="D51" s="267"/>
      <c r="E51" s="143" t="s">
        <v>360</v>
      </c>
      <c r="F51" s="262" t="s">
        <v>31</v>
      </c>
      <c r="G51" s="263"/>
      <c r="H51" s="14"/>
      <c r="I51" s="22">
        <f t="shared" ref="I51:P51" si="8">SUM(I32,I50)</f>
        <v>115299</v>
      </c>
      <c r="J51" s="22">
        <f t="shared" si="8"/>
        <v>115299</v>
      </c>
      <c r="K51" s="22">
        <f t="shared" si="8"/>
        <v>0</v>
      </c>
      <c r="L51" s="22">
        <f t="shared" si="8"/>
        <v>0</v>
      </c>
      <c r="M51" s="20">
        <f t="shared" si="8"/>
        <v>47587497.899999999</v>
      </c>
      <c r="N51" s="20">
        <f t="shared" si="8"/>
        <v>47587497.899999999</v>
      </c>
      <c r="O51" s="20">
        <f t="shared" si="8"/>
        <v>0</v>
      </c>
      <c r="P51" s="20">
        <f t="shared" si="8"/>
        <v>0</v>
      </c>
      <c r="Q51" s="36"/>
      <c r="R51" s="165"/>
      <c r="S51" s="36"/>
      <c r="T51" s="5">
        <v>143825</v>
      </c>
      <c r="U51" s="4">
        <v>57459681.509999998</v>
      </c>
      <c r="V51" s="5">
        <v>116484</v>
      </c>
      <c r="W51" s="4">
        <v>46590238.530000001</v>
      </c>
      <c r="X51" s="5">
        <v>101650</v>
      </c>
      <c r="Y51" s="4">
        <v>40923389.289999999</v>
      </c>
      <c r="Z51" s="5">
        <v>81821</v>
      </c>
      <c r="AA51" s="4">
        <v>33221146.199999999</v>
      </c>
      <c r="AB51" s="5">
        <v>33978</v>
      </c>
      <c r="AC51" s="4">
        <v>14659233.93</v>
      </c>
      <c r="AD51" s="5">
        <v>18207</v>
      </c>
      <c r="AE51" s="4">
        <v>7914334.5499999998</v>
      </c>
      <c r="AF51" s="5">
        <v>22335</v>
      </c>
      <c r="AG51" s="4">
        <v>9919237.8000000007</v>
      </c>
      <c r="AH51" s="5">
        <v>6481</v>
      </c>
      <c r="AI51" s="4">
        <v>3194313.7</v>
      </c>
      <c r="AJ51" s="5">
        <v>45734</v>
      </c>
      <c r="AK51" s="4">
        <v>19806663.75</v>
      </c>
      <c r="AL51" s="5">
        <v>91400</v>
      </c>
      <c r="AM51" s="4">
        <v>37228953.600000001</v>
      </c>
      <c r="AN51" s="5"/>
      <c r="AO51" s="4"/>
      <c r="AP51" s="5"/>
      <c r="AQ51" s="4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179">
        <f>SUMIF($T$9:$AQ$9,DG$9,$T51:$AQ51)</f>
        <v>661915</v>
      </c>
      <c r="DH51" s="179">
        <f>SUMIF($T$9:$AQ$9,DH$9,$T51:$AQ51)</f>
        <v>270917192.86000001</v>
      </c>
      <c r="DI51" s="179">
        <f>IF(MONTH_SEQUENCE=13,I51-L51,0)</f>
        <v>0</v>
      </c>
      <c r="DJ51" s="179">
        <f>IF(MONTH_SEQUENCE=13,M51-P51,0)</f>
        <v>0</v>
      </c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</row>
    <row r="52" spans="4:131" ht="12" hidden="1" customHeight="1">
      <c r="D52" s="144"/>
      <c r="E52" s="145"/>
      <c r="F52" s="145"/>
      <c r="G52" s="145"/>
      <c r="H52" s="26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6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</row>
    <row r="53" spans="4:131" s="24" customFormat="1" ht="18" customHeight="1">
      <c r="D53" s="268" t="s">
        <v>366</v>
      </c>
      <c r="E53" s="147" t="s">
        <v>349</v>
      </c>
      <c r="F53" s="148" t="s">
        <v>330</v>
      </c>
      <c r="G53" s="133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5"/>
      <c r="EA53" s="23"/>
    </row>
    <row r="54" spans="4:131" s="24" customFormat="1" ht="18" customHeight="1">
      <c r="D54" s="268"/>
      <c r="E54" s="143" t="s">
        <v>348</v>
      </c>
      <c r="F54" s="138" t="s">
        <v>321</v>
      </c>
      <c r="G54" s="8"/>
      <c r="H54" s="36"/>
      <c r="I54" s="22">
        <f>J54+K54+L54</f>
        <v>0</v>
      </c>
      <c r="J54" s="21"/>
      <c r="K54" s="21"/>
      <c r="L54" s="21"/>
      <c r="M54" s="20">
        <f>N54+O54+P54</f>
        <v>0</v>
      </c>
      <c r="N54" s="19"/>
      <c r="O54" s="19"/>
      <c r="P54" s="19"/>
      <c r="Q54" s="36"/>
      <c r="R54" s="142"/>
      <c r="S54" s="36"/>
      <c r="T54" s="163"/>
      <c r="U54" s="164"/>
      <c r="V54" s="163"/>
      <c r="W54" s="164"/>
      <c r="X54" s="163"/>
      <c r="Y54" s="164"/>
      <c r="Z54" s="163"/>
      <c r="AA54" s="164"/>
      <c r="AB54" s="163"/>
      <c r="AC54" s="164"/>
      <c r="AD54" s="163"/>
      <c r="AE54" s="164"/>
      <c r="AF54" s="163"/>
      <c r="AG54" s="164"/>
      <c r="AH54" s="163"/>
      <c r="AI54" s="164"/>
      <c r="AJ54" s="163"/>
      <c r="AK54" s="164"/>
      <c r="AL54" s="163"/>
      <c r="AM54" s="164"/>
      <c r="AN54" s="163"/>
      <c r="AO54" s="164"/>
      <c r="AP54" s="163"/>
      <c r="AQ54" s="164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</row>
    <row r="55" spans="4:131" s="24" customFormat="1" ht="18" customHeight="1">
      <c r="D55" s="268"/>
      <c r="E55" s="143" t="s">
        <v>350</v>
      </c>
      <c r="F55" s="138" t="s">
        <v>34</v>
      </c>
      <c r="G55" s="8"/>
      <c r="H55" s="36"/>
      <c r="I55" s="22">
        <f>J55+K55+L55</f>
        <v>0</v>
      </c>
      <c r="J55" s="22">
        <f>SUM(J58:J59)</f>
        <v>0</v>
      </c>
      <c r="K55" s="22">
        <f>SUM(K58:K59)</f>
        <v>0</v>
      </c>
      <c r="L55" s="22">
        <f>SUM(L58:L59)</f>
        <v>0</v>
      </c>
      <c r="M55" s="20">
        <f>N55+O55+P55</f>
        <v>0</v>
      </c>
      <c r="N55" s="20">
        <f>SUM(N58:N59)</f>
        <v>0</v>
      </c>
      <c r="O55" s="20">
        <f>SUM(O58:O59)</f>
        <v>0</v>
      </c>
      <c r="P55" s="20">
        <f>SUM(P58:P59)</f>
        <v>0</v>
      </c>
      <c r="Q55" s="36"/>
      <c r="R55" s="142"/>
      <c r="S55" s="36"/>
      <c r="T55" s="163"/>
      <c r="U55" s="164"/>
      <c r="V55" s="163"/>
      <c r="W55" s="164"/>
      <c r="X55" s="163"/>
      <c r="Y55" s="164"/>
      <c r="Z55" s="163"/>
      <c r="AA55" s="164"/>
      <c r="AB55" s="163"/>
      <c r="AC55" s="164"/>
      <c r="AD55" s="163"/>
      <c r="AE55" s="164"/>
      <c r="AF55" s="163"/>
      <c r="AG55" s="164"/>
      <c r="AH55" s="163"/>
      <c r="AI55" s="164"/>
      <c r="AJ55" s="163"/>
      <c r="AK55" s="164"/>
      <c r="AL55" s="163"/>
      <c r="AM55" s="164"/>
      <c r="AN55" s="163"/>
      <c r="AO55" s="164"/>
      <c r="AP55" s="163"/>
      <c r="AQ55" s="164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</row>
    <row r="56" spans="4:131" s="24" customFormat="1" ht="3" hidden="1" customHeight="1">
      <c r="D56" s="268"/>
      <c r="E56" s="143"/>
      <c r="F56" s="7"/>
      <c r="G56" s="8"/>
      <c r="H56" s="26"/>
      <c r="I56" s="18"/>
      <c r="J56" s="18"/>
      <c r="K56" s="18"/>
      <c r="L56" s="18"/>
      <c r="M56" s="17"/>
      <c r="N56" s="17"/>
      <c r="O56" s="17"/>
      <c r="P56" s="17"/>
      <c r="Q56" s="36"/>
      <c r="R56" s="36"/>
      <c r="S56" s="36"/>
      <c r="T56" s="163"/>
      <c r="U56" s="164"/>
      <c r="V56" s="163"/>
      <c r="W56" s="164"/>
      <c r="X56" s="163"/>
      <c r="Y56" s="164"/>
      <c r="Z56" s="163"/>
      <c r="AA56" s="164"/>
      <c r="AB56" s="163"/>
      <c r="AC56" s="164"/>
      <c r="AD56" s="163"/>
      <c r="AE56" s="164"/>
      <c r="AF56" s="163"/>
      <c r="AG56" s="164"/>
      <c r="AH56" s="163"/>
      <c r="AI56" s="164"/>
      <c r="AJ56" s="163"/>
      <c r="AK56" s="164"/>
      <c r="AL56" s="163"/>
      <c r="AM56" s="164"/>
      <c r="AN56" s="163"/>
      <c r="AO56" s="164"/>
      <c r="AP56" s="163"/>
      <c r="AQ56" s="164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</row>
    <row r="57" spans="4:131" s="24" customFormat="1" ht="3" hidden="1" customHeight="1">
      <c r="D57" s="268"/>
      <c r="E57" s="143"/>
      <c r="F57" s="7"/>
      <c r="G57" s="8"/>
      <c r="H57" s="26"/>
      <c r="I57" s="18"/>
      <c r="J57" s="18"/>
      <c r="K57" s="18"/>
      <c r="L57" s="18"/>
      <c r="M57" s="17"/>
      <c r="N57" s="17"/>
      <c r="O57" s="17"/>
      <c r="P57" s="17"/>
      <c r="Q57" s="36"/>
      <c r="R57" s="36"/>
      <c r="S57" s="36"/>
      <c r="T57" s="163"/>
      <c r="U57" s="164"/>
      <c r="V57" s="163"/>
      <c r="W57" s="164"/>
      <c r="X57" s="163"/>
      <c r="Y57" s="164"/>
      <c r="Z57" s="163"/>
      <c r="AA57" s="164"/>
      <c r="AB57" s="163"/>
      <c r="AC57" s="164"/>
      <c r="AD57" s="163"/>
      <c r="AE57" s="164"/>
      <c r="AF57" s="163"/>
      <c r="AG57" s="164"/>
      <c r="AH57" s="163"/>
      <c r="AI57" s="164"/>
      <c r="AJ57" s="163"/>
      <c r="AK57" s="164"/>
      <c r="AL57" s="163"/>
      <c r="AM57" s="164"/>
      <c r="AN57" s="163"/>
      <c r="AO57" s="164"/>
      <c r="AP57" s="163"/>
      <c r="AQ57" s="164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</row>
    <row r="58" spans="4:131" s="24" customFormat="1" ht="18" customHeight="1">
      <c r="D58" s="268"/>
      <c r="E58" s="143" t="s">
        <v>351</v>
      </c>
      <c r="F58" s="7" t="s">
        <v>33</v>
      </c>
      <c r="G58" s="8"/>
      <c r="H58" s="36"/>
      <c r="I58" s="22">
        <f>J58+K58+L58</f>
        <v>0</v>
      </c>
      <c r="J58" s="21"/>
      <c r="K58" s="21"/>
      <c r="L58" s="21"/>
      <c r="M58" s="20">
        <f>N58+O58+P58</f>
        <v>0</v>
      </c>
      <c r="N58" s="19"/>
      <c r="O58" s="19"/>
      <c r="P58" s="19"/>
      <c r="Q58" s="36"/>
      <c r="R58" s="142"/>
      <c r="S58" s="36"/>
      <c r="T58" s="163"/>
      <c r="U58" s="164"/>
      <c r="V58" s="163"/>
      <c r="W58" s="164"/>
      <c r="X58" s="163"/>
      <c r="Y58" s="164"/>
      <c r="Z58" s="163"/>
      <c r="AA58" s="164"/>
      <c r="AB58" s="163"/>
      <c r="AC58" s="164"/>
      <c r="AD58" s="163"/>
      <c r="AE58" s="164"/>
      <c r="AF58" s="163"/>
      <c r="AG58" s="164"/>
      <c r="AH58" s="163"/>
      <c r="AI58" s="164"/>
      <c r="AJ58" s="163"/>
      <c r="AK58" s="164"/>
      <c r="AL58" s="163"/>
      <c r="AM58" s="164"/>
      <c r="AN58" s="163"/>
      <c r="AO58" s="164"/>
      <c r="AP58" s="163"/>
      <c r="AQ58" s="164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</row>
    <row r="59" spans="4:131" s="24" customFormat="1" ht="18" customHeight="1">
      <c r="D59" s="268"/>
      <c r="E59" s="143" t="s">
        <v>352</v>
      </c>
      <c r="F59" s="7" t="s">
        <v>32</v>
      </c>
      <c r="G59" s="8"/>
      <c r="H59" s="36"/>
      <c r="I59" s="22">
        <f>J59+K59+L59</f>
        <v>0</v>
      </c>
      <c r="J59" s="21"/>
      <c r="K59" s="21"/>
      <c r="L59" s="21"/>
      <c r="M59" s="20">
        <f>N59+O59+P59</f>
        <v>0</v>
      </c>
      <c r="N59" s="19"/>
      <c r="O59" s="19"/>
      <c r="P59" s="19"/>
      <c r="Q59" s="36"/>
      <c r="R59" s="142"/>
      <c r="S59" s="36"/>
      <c r="T59" s="163"/>
      <c r="U59" s="164"/>
      <c r="V59" s="163"/>
      <c r="W59" s="164"/>
      <c r="X59" s="163"/>
      <c r="Y59" s="164"/>
      <c r="Z59" s="163"/>
      <c r="AA59" s="164"/>
      <c r="AB59" s="163"/>
      <c r="AC59" s="164"/>
      <c r="AD59" s="163"/>
      <c r="AE59" s="164"/>
      <c r="AF59" s="163"/>
      <c r="AG59" s="164"/>
      <c r="AH59" s="163"/>
      <c r="AI59" s="164"/>
      <c r="AJ59" s="163"/>
      <c r="AK59" s="164"/>
      <c r="AL59" s="163"/>
      <c r="AM59" s="164"/>
      <c r="AN59" s="163"/>
      <c r="AO59" s="164"/>
      <c r="AP59" s="163"/>
      <c r="AQ59" s="164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</row>
    <row r="60" spans="4:131" s="24" customFormat="1" ht="18" customHeight="1">
      <c r="D60" s="268"/>
      <c r="E60" s="143" t="s">
        <v>353</v>
      </c>
      <c r="F60" s="138" t="s">
        <v>322</v>
      </c>
      <c r="G60" s="8"/>
      <c r="H60" s="36"/>
      <c r="I60" s="22">
        <f>J60+K60+L60</f>
        <v>0</v>
      </c>
      <c r="J60" s="21"/>
      <c r="K60" s="21"/>
      <c r="L60" s="21"/>
      <c r="M60" s="20">
        <f>N60+O60+P60</f>
        <v>0</v>
      </c>
      <c r="N60" s="19"/>
      <c r="O60" s="19"/>
      <c r="P60" s="19"/>
      <c r="Q60" s="36"/>
      <c r="R60" s="142"/>
      <c r="S60" s="36"/>
      <c r="T60" s="163"/>
      <c r="U60" s="164"/>
      <c r="V60" s="163"/>
      <c r="W60" s="164"/>
      <c r="X60" s="163"/>
      <c r="Y60" s="164"/>
      <c r="Z60" s="163"/>
      <c r="AA60" s="164"/>
      <c r="AB60" s="163"/>
      <c r="AC60" s="164"/>
      <c r="AD60" s="163"/>
      <c r="AE60" s="164"/>
      <c r="AF60" s="163"/>
      <c r="AG60" s="164"/>
      <c r="AH60" s="163"/>
      <c r="AI60" s="164"/>
      <c r="AJ60" s="163"/>
      <c r="AK60" s="164"/>
      <c r="AL60" s="163"/>
      <c r="AM60" s="164"/>
      <c r="AN60" s="163"/>
      <c r="AO60" s="164"/>
      <c r="AP60" s="163"/>
      <c r="AQ60" s="164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</row>
    <row r="61" spans="4:131" s="24" customFormat="1" ht="3" hidden="1" customHeight="1">
      <c r="D61" s="268"/>
      <c r="E61" s="143"/>
      <c r="F61" s="7"/>
      <c r="G61" s="8"/>
      <c r="H61" s="26"/>
      <c r="I61" s="18"/>
      <c r="J61" s="18"/>
      <c r="K61" s="18"/>
      <c r="L61" s="18"/>
      <c r="M61" s="17"/>
      <c r="N61" s="17"/>
      <c r="O61" s="17"/>
      <c r="P61" s="17"/>
      <c r="Q61" s="36"/>
      <c r="R61" s="36"/>
      <c r="S61" s="36"/>
      <c r="T61" s="163"/>
      <c r="U61" s="164"/>
      <c r="V61" s="163"/>
      <c r="W61" s="164"/>
      <c r="X61" s="163"/>
      <c r="Y61" s="164"/>
      <c r="Z61" s="163"/>
      <c r="AA61" s="164"/>
      <c r="AB61" s="163"/>
      <c r="AC61" s="164"/>
      <c r="AD61" s="163"/>
      <c r="AE61" s="164"/>
      <c r="AF61" s="163"/>
      <c r="AG61" s="164"/>
      <c r="AH61" s="163"/>
      <c r="AI61" s="164"/>
      <c r="AJ61" s="163"/>
      <c r="AK61" s="164"/>
      <c r="AL61" s="163"/>
      <c r="AM61" s="164"/>
      <c r="AN61" s="163"/>
      <c r="AO61" s="164"/>
      <c r="AP61" s="163"/>
      <c r="AQ61" s="164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</row>
    <row r="62" spans="4:131" s="24" customFormat="1" ht="3" hidden="1" customHeight="1">
      <c r="D62" s="268"/>
      <c r="E62" s="143"/>
      <c r="F62" s="7"/>
      <c r="G62" s="8"/>
      <c r="H62" s="26"/>
      <c r="I62" s="18"/>
      <c r="J62" s="18"/>
      <c r="K62" s="18"/>
      <c r="L62" s="18"/>
      <c r="M62" s="17"/>
      <c r="N62" s="17"/>
      <c r="O62" s="17"/>
      <c r="P62" s="17"/>
      <c r="Q62" s="36"/>
      <c r="R62" s="36"/>
      <c r="S62" s="36"/>
      <c r="T62" s="163"/>
      <c r="U62" s="164"/>
      <c r="V62" s="163"/>
      <c r="W62" s="164"/>
      <c r="X62" s="163"/>
      <c r="Y62" s="164"/>
      <c r="Z62" s="163"/>
      <c r="AA62" s="164"/>
      <c r="AB62" s="163"/>
      <c r="AC62" s="164"/>
      <c r="AD62" s="163"/>
      <c r="AE62" s="164"/>
      <c r="AF62" s="163"/>
      <c r="AG62" s="164"/>
      <c r="AH62" s="163"/>
      <c r="AI62" s="164"/>
      <c r="AJ62" s="163"/>
      <c r="AK62" s="164"/>
      <c r="AL62" s="163"/>
      <c r="AM62" s="164"/>
      <c r="AN62" s="163"/>
      <c r="AO62" s="164"/>
      <c r="AP62" s="163"/>
      <c r="AQ62" s="164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</row>
    <row r="63" spans="4:131" s="24" customFormat="1" ht="3" hidden="1" customHeight="1">
      <c r="D63" s="268"/>
      <c r="E63" s="143"/>
      <c r="F63" s="7"/>
      <c r="G63" s="8"/>
      <c r="H63" s="26"/>
      <c r="I63" s="18"/>
      <c r="J63" s="18"/>
      <c r="K63" s="18"/>
      <c r="L63" s="18"/>
      <c r="M63" s="17"/>
      <c r="N63" s="17"/>
      <c r="O63" s="17"/>
      <c r="P63" s="17"/>
      <c r="Q63" s="36"/>
      <c r="R63" s="36"/>
      <c r="S63" s="36"/>
      <c r="T63" s="163"/>
      <c r="U63" s="164"/>
      <c r="V63" s="163"/>
      <c r="W63" s="164"/>
      <c r="X63" s="163"/>
      <c r="Y63" s="164"/>
      <c r="Z63" s="163"/>
      <c r="AA63" s="164"/>
      <c r="AB63" s="163"/>
      <c r="AC63" s="164"/>
      <c r="AD63" s="163"/>
      <c r="AE63" s="164"/>
      <c r="AF63" s="163"/>
      <c r="AG63" s="164"/>
      <c r="AH63" s="163"/>
      <c r="AI63" s="164"/>
      <c r="AJ63" s="163"/>
      <c r="AK63" s="164"/>
      <c r="AL63" s="163"/>
      <c r="AM63" s="164"/>
      <c r="AN63" s="163"/>
      <c r="AO63" s="164"/>
      <c r="AP63" s="163"/>
      <c r="AQ63" s="164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</row>
    <row r="64" spans="4:131" s="24" customFormat="1" ht="18" customHeight="1">
      <c r="D64" s="268"/>
      <c r="E64" s="143" t="s">
        <v>354</v>
      </c>
      <c r="F64" s="138" t="s">
        <v>323</v>
      </c>
      <c r="G64" s="8"/>
      <c r="H64" s="36"/>
      <c r="I64" s="22">
        <f>J64+K64+L64</f>
        <v>0</v>
      </c>
      <c r="J64" s="21"/>
      <c r="K64" s="21"/>
      <c r="L64" s="21"/>
      <c r="M64" s="20">
        <f>N64+O64+P64</f>
        <v>0</v>
      </c>
      <c r="N64" s="19"/>
      <c r="O64" s="19"/>
      <c r="P64" s="19"/>
      <c r="Q64" s="36"/>
      <c r="R64" s="142"/>
      <c r="S64" s="36"/>
      <c r="T64" s="163"/>
      <c r="U64" s="164"/>
      <c r="V64" s="163"/>
      <c r="W64" s="164"/>
      <c r="X64" s="163"/>
      <c r="Y64" s="164"/>
      <c r="Z64" s="163"/>
      <c r="AA64" s="164"/>
      <c r="AB64" s="163"/>
      <c r="AC64" s="164"/>
      <c r="AD64" s="163"/>
      <c r="AE64" s="164"/>
      <c r="AF64" s="163"/>
      <c r="AG64" s="164"/>
      <c r="AH64" s="163"/>
      <c r="AI64" s="164"/>
      <c r="AJ64" s="163"/>
      <c r="AK64" s="164"/>
      <c r="AL64" s="163"/>
      <c r="AM64" s="164"/>
      <c r="AN64" s="163"/>
      <c r="AO64" s="164"/>
      <c r="AP64" s="163"/>
      <c r="AQ64" s="164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</row>
    <row r="65" spans="4:132" s="24" customFormat="1" ht="24" customHeight="1">
      <c r="D65" s="268"/>
      <c r="E65" s="143" t="s">
        <v>355</v>
      </c>
      <c r="F65" s="138" t="s">
        <v>329</v>
      </c>
      <c r="G65" s="8"/>
      <c r="H65" s="36"/>
      <c r="I65" s="22">
        <f>J65+K65+L65</f>
        <v>0</v>
      </c>
      <c r="J65" s="21"/>
      <c r="K65" s="21"/>
      <c r="L65" s="21"/>
      <c r="M65" s="20">
        <f>N65+O65+P65</f>
        <v>0</v>
      </c>
      <c r="N65" s="19"/>
      <c r="O65" s="19"/>
      <c r="P65" s="19"/>
      <c r="Q65" s="36"/>
      <c r="R65" s="142"/>
      <c r="S65" s="36"/>
      <c r="T65" s="163"/>
      <c r="U65" s="164"/>
      <c r="V65" s="163"/>
      <c r="W65" s="164"/>
      <c r="X65" s="163"/>
      <c r="Y65" s="164"/>
      <c r="Z65" s="163"/>
      <c r="AA65" s="164"/>
      <c r="AB65" s="163"/>
      <c r="AC65" s="164"/>
      <c r="AD65" s="163"/>
      <c r="AE65" s="164"/>
      <c r="AF65" s="163"/>
      <c r="AG65" s="164"/>
      <c r="AH65" s="163"/>
      <c r="AI65" s="164"/>
      <c r="AJ65" s="163"/>
      <c r="AK65" s="164"/>
      <c r="AL65" s="163"/>
      <c r="AM65" s="164"/>
      <c r="AN65" s="163"/>
      <c r="AO65" s="164"/>
      <c r="AP65" s="163"/>
      <c r="AQ65" s="164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</row>
    <row r="66" spans="4:132" s="24" customFormat="1" ht="3" hidden="1" customHeight="1">
      <c r="D66" s="268"/>
      <c r="E66" s="143"/>
      <c r="F66" s="138"/>
      <c r="G66" s="8"/>
      <c r="H66" s="26"/>
      <c r="I66" s="18"/>
      <c r="J66" s="18"/>
      <c r="K66" s="18"/>
      <c r="L66" s="18"/>
      <c r="M66" s="17"/>
      <c r="N66" s="17"/>
      <c r="O66" s="17"/>
      <c r="P66" s="17"/>
      <c r="Q66" s="36"/>
      <c r="R66" s="36"/>
      <c r="S66" s="36"/>
      <c r="T66" s="163"/>
      <c r="U66" s="164"/>
      <c r="V66" s="163"/>
      <c r="W66" s="164"/>
      <c r="X66" s="163"/>
      <c r="Y66" s="164"/>
      <c r="Z66" s="163"/>
      <c r="AA66" s="164"/>
      <c r="AB66" s="163"/>
      <c r="AC66" s="164"/>
      <c r="AD66" s="163"/>
      <c r="AE66" s="164"/>
      <c r="AF66" s="163"/>
      <c r="AG66" s="164"/>
      <c r="AH66" s="163"/>
      <c r="AI66" s="164"/>
      <c r="AJ66" s="163"/>
      <c r="AK66" s="164"/>
      <c r="AL66" s="163"/>
      <c r="AM66" s="164"/>
      <c r="AN66" s="163"/>
      <c r="AO66" s="164"/>
      <c r="AP66" s="163"/>
      <c r="AQ66" s="164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</row>
    <row r="67" spans="4:132" s="24" customFormat="1" ht="18" customHeight="1">
      <c r="D67" s="268"/>
      <c r="E67" s="143" t="s">
        <v>356</v>
      </c>
      <c r="F67" s="138" t="s">
        <v>324</v>
      </c>
      <c r="G67" s="8"/>
      <c r="H67" s="36"/>
      <c r="I67" s="22">
        <f>J67+K67+L67</f>
        <v>0</v>
      </c>
      <c r="J67" s="21"/>
      <c r="K67" s="21"/>
      <c r="L67" s="21"/>
      <c r="M67" s="20">
        <f>N67+O67+P67</f>
        <v>0</v>
      </c>
      <c r="N67" s="19"/>
      <c r="O67" s="19"/>
      <c r="P67" s="19"/>
      <c r="Q67" s="36"/>
      <c r="R67" s="142"/>
      <c r="S67" s="36"/>
      <c r="T67" s="163"/>
      <c r="U67" s="164"/>
      <c r="V67" s="163"/>
      <c r="W67" s="164"/>
      <c r="X67" s="163"/>
      <c r="Y67" s="164"/>
      <c r="Z67" s="163"/>
      <c r="AA67" s="164"/>
      <c r="AB67" s="163"/>
      <c r="AC67" s="164"/>
      <c r="AD67" s="163"/>
      <c r="AE67" s="164"/>
      <c r="AF67" s="163"/>
      <c r="AG67" s="164"/>
      <c r="AH67" s="163"/>
      <c r="AI67" s="164"/>
      <c r="AJ67" s="163"/>
      <c r="AK67" s="164"/>
      <c r="AL67" s="163"/>
      <c r="AM67" s="164"/>
      <c r="AN67" s="163"/>
      <c r="AO67" s="164"/>
      <c r="AP67" s="163"/>
      <c r="AQ67" s="164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</row>
    <row r="68" spans="4:132" s="24" customFormat="1" ht="18" customHeight="1">
      <c r="D68" s="268"/>
      <c r="E68" s="143" t="s">
        <v>357</v>
      </c>
      <c r="F68" s="138" t="s">
        <v>326</v>
      </c>
      <c r="G68" s="8"/>
      <c r="H68" s="36"/>
      <c r="I68" s="22">
        <f t="shared" ref="I68:P68" si="9">SUM(I54,I55,I60)</f>
        <v>0</v>
      </c>
      <c r="J68" s="22">
        <f t="shared" si="9"/>
        <v>0</v>
      </c>
      <c r="K68" s="22">
        <f t="shared" si="9"/>
        <v>0</v>
      </c>
      <c r="L68" s="22">
        <f t="shared" si="9"/>
        <v>0</v>
      </c>
      <c r="M68" s="20">
        <f t="shared" si="9"/>
        <v>0</v>
      </c>
      <c r="N68" s="20">
        <f t="shared" si="9"/>
        <v>0</v>
      </c>
      <c r="O68" s="20">
        <f t="shared" si="9"/>
        <v>0</v>
      </c>
      <c r="P68" s="20">
        <f t="shared" si="9"/>
        <v>0</v>
      </c>
      <c r="Q68" s="36"/>
      <c r="R68" s="165"/>
      <c r="S68" s="36"/>
      <c r="T68" s="163"/>
      <c r="U68" s="164"/>
      <c r="V68" s="163"/>
      <c r="W68" s="164"/>
      <c r="X68" s="163"/>
      <c r="Y68" s="164"/>
      <c r="Z68" s="163"/>
      <c r="AA68" s="164"/>
      <c r="AB68" s="163"/>
      <c r="AC68" s="164"/>
      <c r="AD68" s="163"/>
      <c r="AE68" s="164"/>
      <c r="AF68" s="163"/>
      <c r="AG68" s="164"/>
      <c r="AH68" s="163"/>
      <c r="AI68" s="164"/>
      <c r="AJ68" s="163"/>
      <c r="AK68" s="164"/>
      <c r="AL68" s="163"/>
      <c r="AM68" s="164"/>
      <c r="AN68" s="163"/>
      <c r="AO68" s="164"/>
      <c r="AP68" s="163"/>
      <c r="AQ68" s="164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</row>
    <row r="69" spans="4:132" s="24" customFormat="1" ht="18" customHeight="1">
      <c r="D69" s="268"/>
      <c r="E69" s="143" t="s">
        <v>358</v>
      </c>
      <c r="F69" s="138" t="s">
        <v>327</v>
      </c>
      <c r="G69" s="8"/>
      <c r="H69" s="36"/>
      <c r="I69" s="22">
        <f t="shared" ref="I69:P69" si="10">SUM(I54,I55,I60,I64)</f>
        <v>0</v>
      </c>
      <c r="J69" s="22">
        <f t="shared" si="10"/>
        <v>0</v>
      </c>
      <c r="K69" s="22">
        <f t="shared" si="10"/>
        <v>0</v>
      </c>
      <c r="L69" s="22">
        <f t="shared" si="10"/>
        <v>0</v>
      </c>
      <c r="M69" s="20">
        <f t="shared" si="10"/>
        <v>0</v>
      </c>
      <c r="N69" s="20">
        <f t="shared" si="10"/>
        <v>0</v>
      </c>
      <c r="O69" s="20">
        <f t="shared" si="10"/>
        <v>0</v>
      </c>
      <c r="P69" s="20">
        <f t="shared" si="10"/>
        <v>0</v>
      </c>
      <c r="Q69" s="36"/>
      <c r="R69" s="165"/>
      <c r="S69" s="36"/>
      <c r="T69" s="163"/>
      <c r="U69" s="164"/>
      <c r="V69" s="163"/>
      <c r="W69" s="164"/>
      <c r="X69" s="163"/>
      <c r="Y69" s="164"/>
      <c r="Z69" s="163"/>
      <c r="AA69" s="164"/>
      <c r="AB69" s="163"/>
      <c r="AC69" s="164"/>
      <c r="AD69" s="163"/>
      <c r="AE69" s="164"/>
      <c r="AF69" s="163"/>
      <c r="AG69" s="164"/>
      <c r="AH69" s="163"/>
      <c r="AI69" s="164"/>
      <c r="AJ69" s="163"/>
      <c r="AK69" s="164"/>
      <c r="AL69" s="163"/>
      <c r="AM69" s="164"/>
      <c r="AN69" s="163"/>
      <c r="AO69" s="164"/>
      <c r="AP69" s="163"/>
      <c r="AQ69" s="164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</row>
    <row r="70" spans="4:132" s="24" customFormat="1" ht="18" customHeight="1">
      <c r="D70" s="268"/>
      <c r="E70" s="143" t="s">
        <v>359</v>
      </c>
      <c r="F70" s="138" t="s">
        <v>325</v>
      </c>
      <c r="G70" s="8"/>
      <c r="H70" s="36"/>
      <c r="I70" s="22">
        <f t="shared" ref="I70:P70" si="11">SUM(I54,I55,I60,I64,I65,I67)</f>
        <v>0</v>
      </c>
      <c r="J70" s="22">
        <f t="shared" si="11"/>
        <v>0</v>
      </c>
      <c r="K70" s="22">
        <f t="shared" si="11"/>
        <v>0</v>
      </c>
      <c r="L70" s="22">
        <f t="shared" si="11"/>
        <v>0</v>
      </c>
      <c r="M70" s="20">
        <f t="shared" si="11"/>
        <v>0</v>
      </c>
      <c r="N70" s="20">
        <f t="shared" si="11"/>
        <v>0</v>
      </c>
      <c r="O70" s="20">
        <f t="shared" si="11"/>
        <v>0</v>
      </c>
      <c r="P70" s="20">
        <f t="shared" si="11"/>
        <v>0</v>
      </c>
      <c r="Q70" s="36"/>
      <c r="R70" s="165"/>
      <c r="S70" s="36"/>
      <c r="T70" s="163"/>
      <c r="U70" s="164"/>
      <c r="V70" s="163"/>
      <c r="W70" s="164"/>
      <c r="X70" s="163"/>
      <c r="Y70" s="164"/>
      <c r="Z70" s="163"/>
      <c r="AA70" s="164"/>
      <c r="AB70" s="163"/>
      <c r="AC70" s="164"/>
      <c r="AD70" s="163"/>
      <c r="AE70" s="164"/>
      <c r="AF70" s="163"/>
      <c r="AG70" s="164"/>
      <c r="AH70" s="163"/>
      <c r="AI70" s="164"/>
      <c r="AJ70" s="163"/>
      <c r="AK70" s="164"/>
      <c r="AL70" s="163"/>
      <c r="AM70" s="164"/>
      <c r="AN70" s="163"/>
      <c r="AO70" s="164"/>
      <c r="AP70" s="163"/>
      <c r="AQ70" s="164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</row>
    <row r="71" spans="4:132" s="24" customFormat="1" ht="18" customHeight="1">
      <c r="D71" s="268"/>
      <c r="E71" s="147" t="s">
        <v>362</v>
      </c>
      <c r="F71" s="148" t="s">
        <v>331</v>
      </c>
      <c r="G71" s="13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5"/>
      <c r="EA71" s="23"/>
      <c r="EB71" s="23"/>
    </row>
    <row r="72" spans="4:132" s="24" customFormat="1" ht="18" customHeight="1">
      <c r="D72" s="268"/>
      <c r="E72" s="143" t="s">
        <v>348</v>
      </c>
      <c r="F72" s="138" t="s">
        <v>321</v>
      </c>
      <c r="G72" s="8"/>
      <c r="H72" s="36"/>
      <c r="I72" s="22">
        <f>J72+K72+L72</f>
        <v>0</v>
      </c>
      <c r="J72" s="21"/>
      <c r="K72" s="21"/>
      <c r="L72" s="21"/>
      <c r="M72" s="20">
        <f>N72+O72+P72</f>
        <v>0</v>
      </c>
      <c r="N72" s="19"/>
      <c r="O72" s="19"/>
      <c r="P72" s="19"/>
      <c r="Q72" s="36"/>
      <c r="R72" s="142"/>
      <c r="S72" s="36"/>
      <c r="T72" s="163"/>
      <c r="U72" s="164"/>
      <c r="V72" s="163"/>
      <c r="W72" s="164"/>
      <c r="X72" s="163"/>
      <c r="Y72" s="164"/>
      <c r="Z72" s="163"/>
      <c r="AA72" s="164"/>
      <c r="AB72" s="163"/>
      <c r="AC72" s="164"/>
      <c r="AD72" s="163"/>
      <c r="AE72" s="164"/>
      <c r="AF72" s="163"/>
      <c r="AG72" s="164"/>
      <c r="AH72" s="163"/>
      <c r="AI72" s="164"/>
      <c r="AJ72" s="163"/>
      <c r="AK72" s="164"/>
      <c r="AL72" s="163"/>
      <c r="AM72" s="164"/>
      <c r="AN72" s="163"/>
      <c r="AO72" s="164"/>
      <c r="AP72" s="163"/>
      <c r="AQ72" s="164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</row>
    <row r="73" spans="4:132" s="24" customFormat="1" ht="18" customHeight="1">
      <c r="D73" s="268"/>
      <c r="E73" s="143" t="s">
        <v>350</v>
      </c>
      <c r="F73" s="138" t="s">
        <v>34</v>
      </c>
      <c r="G73" s="8"/>
      <c r="H73" s="36"/>
      <c r="I73" s="22">
        <f>J73+K73+L73</f>
        <v>0</v>
      </c>
      <c r="J73" s="22">
        <f>SUM(J76:J77)</f>
        <v>0</v>
      </c>
      <c r="K73" s="22">
        <f>SUM(K76:K77)</f>
        <v>0</v>
      </c>
      <c r="L73" s="22">
        <f>SUM(L76:L77)</f>
        <v>0</v>
      </c>
      <c r="M73" s="20">
        <f>N73+O73+P73</f>
        <v>0</v>
      </c>
      <c r="N73" s="20">
        <f>SUM(N76:N77)</f>
        <v>0</v>
      </c>
      <c r="O73" s="20">
        <f>SUM(O76:O77)</f>
        <v>0</v>
      </c>
      <c r="P73" s="20">
        <f>SUM(P76:P77)</f>
        <v>0</v>
      </c>
      <c r="Q73" s="36"/>
      <c r="R73" s="142"/>
      <c r="S73" s="36"/>
      <c r="T73" s="163"/>
      <c r="U73" s="164"/>
      <c r="V73" s="163"/>
      <c r="W73" s="164"/>
      <c r="X73" s="163"/>
      <c r="Y73" s="164"/>
      <c r="Z73" s="163"/>
      <c r="AA73" s="164"/>
      <c r="AB73" s="163"/>
      <c r="AC73" s="164"/>
      <c r="AD73" s="163"/>
      <c r="AE73" s="164"/>
      <c r="AF73" s="163"/>
      <c r="AG73" s="164"/>
      <c r="AH73" s="163"/>
      <c r="AI73" s="164"/>
      <c r="AJ73" s="163"/>
      <c r="AK73" s="164"/>
      <c r="AL73" s="163"/>
      <c r="AM73" s="164"/>
      <c r="AN73" s="163"/>
      <c r="AO73" s="164"/>
      <c r="AP73" s="163"/>
      <c r="AQ73" s="164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</row>
    <row r="74" spans="4:132" s="24" customFormat="1" ht="3" hidden="1" customHeight="1">
      <c r="D74" s="268"/>
      <c r="E74" s="143"/>
      <c r="F74" s="7"/>
      <c r="G74" s="8"/>
      <c r="H74" s="26"/>
      <c r="I74" s="18"/>
      <c r="J74" s="18"/>
      <c r="K74" s="18"/>
      <c r="L74" s="18"/>
      <c r="M74" s="17"/>
      <c r="N74" s="17"/>
      <c r="O74" s="17"/>
      <c r="P74" s="17"/>
      <c r="Q74" s="36"/>
      <c r="R74" s="36"/>
      <c r="S74" s="36"/>
      <c r="T74" s="163"/>
      <c r="U74" s="164"/>
      <c r="V74" s="163"/>
      <c r="W74" s="164"/>
      <c r="X74" s="163"/>
      <c r="Y74" s="164"/>
      <c r="Z74" s="163"/>
      <c r="AA74" s="164"/>
      <c r="AB74" s="163"/>
      <c r="AC74" s="164"/>
      <c r="AD74" s="163"/>
      <c r="AE74" s="164"/>
      <c r="AF74" s="163"/>
      <c r="AG74" s="164"/>
      <c r="AH74" s="163"/>
      <c r="AI74" s="164"/>
      <c r="AJ74" s="163"/>
      <c r="AK74" s="164"/>
      <c r="AL74" s="163"/>
      <c r="AM74" s="164"/>
      <c r="AN74" s="163"/>
      <c r="AO74" s="164"/>
      <c r="AP74" s="163"/>
      <c r="AQ74" s="164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</row>
    <row r="75" spans="4:132" s="24" customFormat="1" ht="3" hidden="1" customHeight="1">
      <c r="D75" s="268"/>
      <c r="E75" s="143"/>
      <c r="F75" s="7"/>
      <c r="G75" s="8"/>
      <c r="H75" s="26"/>
      <c r="I75" s="18"/>
      <c r="J75" s="18"/>
      <c r="K75" s="18"/>
      <c r="L75" s="18"/>
      <c r="M75" s="17"/>
      <c r="N75" s="17"/>
      <c r="O75" s="17"/>
      <c r="P75" s="17"/>
      <c r="Q75" s="36"/>
      <c r="R75" s="36"/>
      <c r="S75" s="36"/>
      <c r="T75" s="163"/>
      <c r="U75" s="164"/>
      <c r="V75" s="163"/>
      <c r="W75" s="164"/>
      <c r="X75" s="163"/>
      <c r="Y75" s="164"/>
      <c r="Z75" s="163"/>
      <c r="AA75" s="164"/>
      <c r="AB75" s="163"/>
      <c r="AC75" s="164"/>
      <c r="AD75" s="163"/>
      <c r="AE75" s="164"/>
      <c r="AF75" s="163"/>
      <c r="AG75" s="164"/>
      <c r="AH75" s="163"/>
      <c r="AI75" s="164"/>
      <c r="AJ75" s="163"/>
      <c r="AK75" s="164"/>
      <c r="AL75" s="163"/>
      <c r="AM75" s="164"/>
      <c r="AN75" s="163"/>
      <c r="AO75" s="164"/>
      <c r="AP75" s="163"/>
      <c r="AQ75" s="164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</row>
    <row r="76" spans="4:132" s="24" customFormat="1" ht="18" customHeight="1">
      <c r="D76" s="268"/>
      <c r="E76" s="143" t="s">
        <v>351</v>
      </c>
      <c r="F76" s="7" t="s">
        <v>33</v>
      </c>
      <c r="G76" s="8"/>
      <c r="H76" s="36"/>
      <c r="I76" s="22">
        <f>J76+K76+L76</f>
        <v>0</v>
      </c>
      <c r="J76" s="21"/>
      <c r="K76" s="21"/>
      <c r="L76" s="21"/>
      <c r="M76" s="20">
        <f>N76+O76+P76</f>
        <v>0</v>
      </c>
      <c r="N76" s="19"/>
      <c r="O76" s="19"/>
      <c r="P76" s="19"/>
      <c r="Q76" s="36"/>
      <c r="R76" s="142"/>
      <c r="S76" s="36"/>
      <c r="T76" s="163"/>
      <c r="U76" s="164"/>
      <c r="V76" s="163"/>
      <c r="W76" s="164"/>
      <c r="X76" s="163"/>
      <c r="Y76" s="164"/>
      <c r="Z76" s="163"/>
      <c r="AA76" s="164"/>
      <c r="AB76" s="163"/>
      <c r="AC76" s="164"/>
      <c r="AD76" s="163"/>
      <c r="AE76" s="164"/>
      <c r="AF76" s="163"/>
      <c r="AG76" s="164"/>
      <c r="AH76" s="163"/>
      <c r="AI76" s="164"/>
      <c r="AJ76" s="163"/>
      <c r="AK76" s="164"/>
      <c r="AL76" s="163"/>
      <c r="AM76" s="164"/>
      <c r="AN76" s="163"/>
      <c r="AO76" s="164"/>
      <c r="AP76" s="163"/>
      <c r="AQ76" s="164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</row>
    <row r="77" spans="4:132" s="24" customFormat="1" ht="18" customHeight="1">
      <c r="D77" s="268"/>
      <c r="E77" s="143" t="s">
        <v>352</v>
      </c>
      <c r="F77" s="7" t="s">
        <v>32</v>
      </c>
      <c r="G77" s="8"/>
      <c r="H77" s="36"/>
      <c r="I77" s="22">
        <f>J77+K77+L77</f>
        <v>0</v>
      </c>
      <c r="J77" s="21"/>
      <c r="K77" s="21"/>
      <c r="L77" s="21"/>
      <c r="M77" s="20">
        <f>N77+O77+P77</f>
        <v>0</v>
      </c>
      <c r="N77" s="19"/>
      <c r="O77" s="19"/>
      <c r="P77" s="19"/>
      <c r="Q77" s="36"/>
      <c r="R77" s="142"/>
      <c r="S77" s="36"/>
      <c r="T77" s="163"/>
      <c r="U77" s="164"/>
      <c r="V77" s="163"/>
      <c r="W77" s="164"/>
      <c r="X77" s="163"/>
      <c r="Y77" s="164"/>
      <c r="Z77" s="163"/>
      <c r="AA77" s="164"/>
      <c r="AB77" s="163"/>
      <c r="AC77" s="164"/>
      <c r="AD77" s="163"/>
      <c r="AE77" s="164"/>
      <c r="AF77" s="163"/>
      <c r="AG77" s="164"/>
      <c r="AH77" s="163"/>
      <c r="AI77" s="164"/>
      <c r="AJ77" s="163"/>
      <c r="AK77" s="164"/>
      <c r="AL77" s="163"/>
      <c r="AM77" s="164"/>
      <c r="AN77" s="163"/>
      <c r="AO77" s="164"/>
      <c r="AP77" s="163"/>
      <c r="AQ77" s="164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</row>
    <row r="78" spans="4:132" s="24" customFormat="1" ht="18" customHeight="1">
      <c r="D78" s="268"/>
      <c r="E78" s="143" t="s">
        <v>353</v>
      </c>
      <c r="F78" s="138" t="s">
        <v>322</v>
      </c>
      <c r="G78" s="8"/>
      <c r="H78" s="36"/>
      <c r="I78" s="22">
        <f>J78+K78+L78</f>
        <v>0</v>
      </c>
      <c r="J78" s="21"/>
      <c r="K78" s="21"/>
      <c r="L78" s="21"/>
      <c r="M78" s="20">
        <f>N78+O78+P78</f>
        <v>0</v>
      </c>
      <c r="N78" s="19"/>
      <c r="O78" s="19"/>
      <c r="P78" s="19"/>
      <c r="Q78" s="36"/>
      <c r="R78" s="142"/>
      <c r="S78" s="36"/>
      <c r="T78" s="163"/>
      <c r="U78" s="164"/>
      <c r="V78" s="163"/>
      <c r="W78" s="164"/>
      <c r="X78" s="163"/>
      <c r="Y78" s="164"/>
      <c r="Z78" s="163"/>
      <c r="AA78" s="164"/>
      <c r="AB78" s="163"/>
      <c r="AC78" s="164"/>
      <c r="AD78" s="163"/>
      <c r="AE78" s="164"/>
      <c r="AF78" s="163"/>
      <c r="AG78" s="164"/>
      <c r="AH78" s="163"/>
      <c r="AI78" s="164"/>
      <c r="AJ78" s="163"/>
      <c r="AK78" s="164"/>
      <c r="AL78" s="163"/>
      <c r="AM78" s="164"/>
      <c r="AN78" s="163"/>
      <c r="AO78" s="164"/>
      <c r="AP78" s="163"/>
      <c r="AQ78" s="164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</row>
    <row r="79" spans="4:132" s="24" customFormat="1" ht="3" hidden="1" customHeight="1">
      <c r="D79" s="268"/>
      <c r="E79" s="143"/>
      <c r="F79" s="7"/>
      <c r="G79" s="8"/>
      <c r="H79" s="26"/>
      <c r="I79" s="18"/>
      <c r="J79" s="18"/>
      <c r="K79" s="18"/>
      <c r="L79" s="18"/>
      <c r="M79" s="17"/>
      <c r="N79" s="17"/>
      <c r="O79" s="17"/>
      <c r="P79" s="17"/>
      <c r="Q79" s="36"/>
      <c r="R79" s="36"/>
      <c r="S79" s="36"/>
      <c r="T79" s="163"/>
      <c r="U79" s="164"/>
      <c r="V79" s="163"/>
      <c r="W79" s="164"/>
      <c r="X79" s="163"/>
      <c r="Y79" s="164"/>
      <c r="Z79" s="163"/>
      <c r="AA79" s="164"/>
      <c r="AB79" s="163"/>
      <c r="AC79" s="164"/>
      <c r="AD79" s="163"/>
      <c r="AE79" s="164"/>
      <c r="AF79" s="163"/>
      <c r="AG79" s="164"/>
      <c r="AH79" s="163"/>
      <c r="AI79" s="164"/>
      <c r="AJ79" s="163"/>
      <c r="AK79" s="164"/>
      <c r="AL79" s="163"/>
      <c r="AM79" s="164"/>
      <c r="AN79" s="163"/>
      <c r="AO79" s="164"/>
      <c r="AP79" s="163"/>
      <c r="AQ79" s="164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</row>
    <row r="80" spans="4:132" s="24" customFormat="1" ht="3" hidden="1" customHeight="1">
      <c r="D80" s="268"/>
      <c r="E80" s="143"/>
      <c r="F80" s="7"/>
      <c r="G80" s="8"/>
      <c r="H80" s="26"/>
      <c r="I80" s="18"/>
      <c r="J80" s="18"/>
      <c r="K80" s="18"/>
      <c r="L80" s="18"/>
      <c r="M80" s="17"/>
      <c r="N80" s="17"/>
      <c r="O80" s="17"/>
      <c r="P80" s="17"/>
      <c r="Q80" s="36"/>
      <c r="R80" s="36"/>
      <c r="S80" s="36"/>
      <c r="T80" s="163"/>
      <c r="U80" s="164"/>
      <c r="V80" s="163"/>
      <c r="W80" s="164"/>
      <c r="X80" s="163"/>
      <c r="Y80" s="164"/>
      <c r="Z80" s="163"/>
      <c r="AA80" s="164"/>
      <c r="AB80" s="163"/>
      <c r="AC80" s="164"/>
      <c r="AD80" s="163"/>
      <c r="AE80" s="164"/>
      <c r="AF80" s="163"/>
      <c r="AG80" s="164"/>
      <c r="AH80" s="163"/>
      <c r="AI80" s="164"/>
      <c r="AJ80" s="163"/>
      <c r="AK80" s="164"/>
      <c r="AL80" s="163"/>
      <c r="AM80" s="164"/>
      <c r="AN80" s="163"/>
      <c r="AO80" s="164"/>
      <c r="AP80" s="163"/>
      <c r="AQ80" s="164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</row>
    <row r="81" spans="4:131" s="24" customFormat="1" ht="3" hidden="1" customHeight="1">
      <c r="D81" s="268"/>
      <c r="E81" s="143"/>
      <c r="F81" s="7"/>
      <c r="G81" s="8"/>
      <c r="H81" s="26"/>
      <c r="I81" s="18"/>
      <c r="J81" s="18"/>
      <c r="K81" s="18"/>
      <c r="L81" s="18"/>
      <c r="M81" s="17"/>
      <c r="N81" s="17"/>
      <c r="O81" s="17"/>
      <c r="P81" s="17"/>
      <c r="Q81" s="36"/>
      <c r="R81" s="36"/>
      <c r="S81" s="36"/>
      <c r="T81" s="163"/>
      <c r="U81" s="164"/>
      <c r="V81" s="163"/>
      <c r="W81" s="164"/>
      <c r="X81" s="163"/>
      <c r="Y81" s="164"/>
      <c r="Z81" s="163"/>
      <c r="AA81" s="164"/>
      <c r="AB81" s="163"/>
      <c r="AC81" s="164"/>
      <c r="AD81" s="163"/>
      <c r="AE81" s="164"/>
      <c r="AF81" s="163"/>
      <c r="AG81" s="164"/>
      <c r="AH81" s="163"/>
      <c r="AI81" s="164"/>
      <c r="AJ81" s="163"/>
      <c r="AK81" s="164"/>
      <c r="AL81" s="163"/>
      <c r="AM81" s="164"/>
      <c r="AN81" s="163"/>
      <c r="AO81" s="164"/>
      <c r="AP81" s="163"/>
      <c r="AQ81" s="164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</row>
    <row r="82" spans="4:131" s="24" customFormat="1" ht="18" customHeight="1">
      <c r="D82" s="268"/>
      <c r="E82" s="143" t="s">
        <v>354</v>
      </c>
      <c r="F82" s="138" t="s">
        <v>323</v>
      </c>
      <c r="G82" s="8"/>
      <c r="H82" s="36"/>
      <c r="I82" s="22">
        <f>J82+K82+L82</f>
        <v>0</v>
      </c>
      <c r="J82" s="21"/>
      <c r="K82" s="21"/>
      <c r="L82" s="21"/>
      <c r="M82" s="20">
        <f>N82+O82+P82</f>
        <v>0</v>
      </c>
      <c r="N82" s="19"/>
      <c r="O82" s="19"/>
      <c r="P82" s="19"/>
      <c r="Q82" s="36"/>
      <c r="R82" s="142"/>
      <c r="S82" s="36"/>
      <c r="T82" s="163"/>
      <c r="U82" s="164"/>
      <c r="V82" s="163"/>
      <c r="W82" s="164"/>
      <c r="X82" s="163"/>
      <c r="Y82" s="164"/>
      <c r="Z82" s="163"/>
      <c r="AA82" s="164"/>
      <c r="AB82" s="163"/>
      <c r="AC82" s="164"/>
      <c r="AD82" s="163"/>
      <c r="AE82" s="164"/>
      <c r="AF82" s="163"/>
      <c r="AG82" s="164"/>
      <c r="AH82" s="163"/>
      <c r="AI82" s="164"/>
      <c r="AJ82" s="163"/>
      <c r="AK82" s="164"/>
      <c r="AL82" s="163"/>
      <c r="AM82" s="164"/>
      <c r="AN82" s="163"/>
      <c r="AO82" s="164"/>
      <c r="AP82" s="163"/>
      <c r="AQ82" s="164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</row>
    <row r="83" spans="4:131" s="24" customFormat="1" ht="24" customHeight="1">
      <c r="D83" s="268"/>
      <c r="E83" s="143" t="s">
        <v>355</v>
      </c>
      <c r="F83" s="138" t="s">
        <v>329</v>
      </c>
      <c r="G83" s="8"/>
      <c r="H83" s="36"/>
      <c r="I83" s="22">
        <f>J83+K83+L83</f>
        <v>0</v>
      </c>
      <c r="J83" s="21"/>
      <c r="K83" s="21"/>
      <c r="L83" s="21"/>
      <c r="M83" s="20">
        <f>N83+O83+P83</f>
        <v>0</v>
      </c>
      <c r="N83" s="19"/>
      <c r="O83" s="19"/>
      <c r="P83" s="19"/>
      <c r="Q83" s="36"/>
      <c r="R83" s="142"/>
      <c r="S83" s="36"/>
      <c r="T83" s="163"/>
      <c r="U83" s="164"/>
      <c r="V83" s="163"/>
      <c r="W83" s="164"/>
      <c r="X83" s="163"/>
      <c r="Y83" s="164"/>
      <c r="Z83" s="163"/>
      <c r="AA83" s="164"/>
      <c r="AB83" s="163"/>
      <c r="AC83" s="164"/>
      <c r="AD83" s="163"/>
      <c r="AE83" s="164"/>
      <c r="AF83" s="163"/>
      <c r="AG83" s="164"/>
      <c r="AH83" s="163"/>
      <c r="AI83" s="164"/>
      <c r="AJ83" s="163"/>
      <c r="AK83" s="164"/>
      <c r="AL83" s="163"/>
      <c r="AM83" s="164"/>
      <c r="AN83" s="163"/>
      <c r="AO83" s="164"/>
      <c r="AP83" s="163"/>
      <c r="AQ83" s="164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</row>
    <row r="84" spans="4:131" s="24" customFormat="1" ht="3" hidden="1" customHeight="1">
      <c r="D84" s="268"/>
      <c r="E84" s="143"/>
      <c r="F84" s="138"/>
      <c r="G84" s="8"/>
      <c r="H84" s="26"/>
      <c r="I84" s="18"/>
      <c r="J84" s="18"/>
      <c r="K84" s="18"/>
      <c r="L84" s="18"/>
      <c r="M84" s="17"/>
      <c r="N84" s="17"/>
      <c r="O84" s="17"/>
      <c r="P84" s="17"/>
      <c r="Q84" s="36"/>
      <c r="R84" s="36"/>
      <c r="S84" s="36"/>
      <c r="T84" s="163"/>
      <c r="U84" s="164"/>
      <c r="V84" s="163"/>
      <c r="W84" s="164"/>
      <c r="X84" s="163"/>
      <c r="Y84" s="164"/>
      <c r="Z84" s="163"/>
      <c r="AA84" s="164"/>
      <c r="AB84" s="163"/>
      <c r="AC84" s="164"/>
      <c r="AD84" s="163"/>
      <c r="AE84" s="164"/>
      <c r="AF84" s="163"/>
      <c r="AG84" s="164"/>
      <c r="AH84" s="163"/>
      <c r="AI84" s="164"/>
      <c r="AJ84" s="163"/>
      <c r="AK84" s="164"/>
      <c r="AL84" s="163"/>
      <c r="AM84" s="164"/>
      <c r="AN84" s="163"/>
      <c r="AO84" s="164"/>
      <c r="AP84" s="163"/>
      <c r="AQ84" s="164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</row>
    <row r="85" spans="4:131" s="24" customFormat="1" ht="18" customHeight="1">
      <c r="D85" s="268"/>
      <c r="E85" s="143" t="s">
        <v>356</v>
      </c>
      <c r="F85" s="138" t="s">
        <v>324</v>
      </c>
      <c r="G85" s="8"/>
      <c r="H85" s="36"/>
      <c r="I85" s="22">
        <f>J85+K85+L85</f>
        <v>398001</v>
      </c>
      <c r="J85" s="21">
        <v>398001</v>
      </c>
      <c r="K85" s="21"/>
      <c r="L85" s="21"/>
      <c r="M85" s="20">
        <f>N85+O85+P85</f>
        <v>0</v>
      </c>
      <c r="N85" s="19"/>
      <c r="O85" s="19"/>
      <c r="P85" s="19"/>
      <c r="Q85" s="36"/>
      <c r="R85" s="142"/>
      <c r="S85" s="36"/>
      <c r="T85" s="163"/>
      <c r="U85" s="164"/>
      <c r="V85" s="163"/>
      <c r="W85" s="164"/>
      <c r="X85" s="163"/>
      <c r="Y85" s="164"/>
      <c r="Z85" s="163"/>
      <c r="AA85" s="164"/>
      <c r="AB85" s="163"/>
      <c r="AC85" s="164"/>
      <c r="AD85" s="163"/>
      <c r="AE85" s="164"/>
      <c r="AF85" s="163"/>
      <c r="AG85" s="164"/>
      <c r="AH85" s="163"/>
      <c r="AI85" s="164"/>
      <c r="AJ85" s="163"/>
      <c r="AK85" s="164"/>
      <c r="AL85" s="163"/>
      <c r="AM85" s="164"/>
      <c r="AN85" s="163"/>
      <c r="AO85" s="164"/>
      <c r="AP85" s="163"/>
      <c r="AQ85" s="164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</row>
    <row r="86" spans="4:131" s="24" customFormat="1" ht="18" customHeight="1">
      <c r="D86" s="268"/>
      <c r="E86" s="143" t="s">
        <v>357</v>
      </c>
      <c r="F86" s="138" t="s">
        <v>326</v>
      </c>
      <c r="G86" s="8"/>
      <c r="H86" s="36"/>
      <c r="I86" s="22">
        <f>SUM(I72,I73,I78)</f>
        <v>0</v>
      </c>
      <c r="J86" s="22">
        <f>SUM(J72,J73,J78)</f>
        <v>0</v>
      </c>
      <c r="K86" s="22">
        <f t="shared" ref="K86:P86" si="12">SUM(K72,K73,K78)</f>
        <v>0</v>
      </c>
      <c r="L86" s="22">
        <f t="shared" si="12"/>
        <v>0</v>
      </c>
      <c r="M86" s="20">
        <f t="shared" si="12"/>
        <v>0</v>
      </c>
      <c r="N86" s="20">
        <f t="shared" si="12"/>
        <v>0</v>
      </c>
      <c r="O86" s="20">
        <f t="shared" si="12"/>
        <v>0</v>
      </c>
      <c r="P86" s="20">
        <f t="shared" si="12"/>
        <v>0</v>
      </c>
      <c r="Q86" s="36"/>
      <c r="R86" s="165"/>
      <c r="S86" s="36"/>
      <c r="T86" s="163"/>
      <c r="U86" s="164"/>
      <c r="V86" s="163"/>
      <c r="W86" s="164"/>
      <c r="X86" s="163"/>
      <c r="Y86" s="164"/>
      <c r="Z86" s="163"/>
      <c r="AA86" s="164"/>
      <c r="AB86" s="163"/>
      <c r="AC86" s="164"/>
      <c r="AD86" s="163"/>
      <c r="AE86" s="164"/>
      <c r="AF86" s="163"/>
      <c r="AG86" s="164"/>
      <c r="AH86" s="163"/>
      <c r="AI86" s="164"/>
      <c r="AJ86" s="163"/>
      <c r="AK86" s="164"/>
      <c r="AL86" s="163"/>
      <c r="AM86" s="164"/>
      <c r="AN86" s="163"/>
      <c r="AO86" s="164"/>
      <c r="AP86" s="163"/>
      <c r="AQ86" s="164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</row>
    <row r="87" spans="4:131" s="24" customFormat="1" ht="18" customHeight="1">
      <c r="D87" s="268"/>
      <c r="E87" s="143" t="s">
        <v>358</v>
      </c>
      <c r="F87" s="138" t="s">
        <v>327</v>
      </c>
      <c r="G87" s="8"/>
      <c r="H87" s="36"/>
      <c r="I87" s="22">
        <f>SUM(I72,I73,I78,I82)</f>
        <v>0</v>
      </c>
      <c r="J87" s="22">
        <f>SUM(J72,J73,J78,J82)</f>
        <v>0</v>
      </c>
      <c r="K87" s="22">
        <f t="shared" ref="K87:P87" si="13">SUM(K72,K73,K78,K82)</f>
        <v>0</v>
      </c>
      <c r="L87" s="22">
        <f t="shared" si="13"/>
        <v>0</v>
      </c>
      <c r="M87" s="20">
        <f t="shared" si="13"/>
        <v>0</v>
      </c>
      <c r="N87" s="20">
        <f t="shared" si="13"/>
        <v>0</v>
      </c>
      <c r="O87" s="20">
        <f t="shared" si="13"/>
        <v>0</v>
      </c>
      <c r="P87" s="20">
        <f t="shared" si="13"/>
        <v>0</v>
      </c>
      <c r="Q87" s="36"/>
      <c r="R87" s="165"/>
      <c r="S87" s="36"/>
      <c r="T87" s="163"/>
      <c r="U87" s="164"/>
      <c r="V87" s="163"/>
      <c r="W87" s="164"/>
      <c r="X87" s="163"/>
      <c r="Y87" s="164"/>
      <c r="Z87" s="163"/>
      <c r="AA87" s="164"/>
      <c r="AB87" s="163"/>
      <c r="AC87" s="164"/>
      <c r="AD87" s="163"/>
      <c r="AE87" s="164"/>
      <c r="AF87" s="163"/>
      <c r="AG87" s="164"/>
      <c r="AH87" s="163"/>
      <c r="AI87" s="164"/>
      <c r="AJ87" s="163"/>
      <c r="AK87" s="164"/>
      <c r="AL87" s="163"/>
      <c r="AM87" s="164"/>
      <c r="AN87" s="163"/>
      <c r="AO87" s="164"/>
      <c r="AP87" s="163"/>
      <c r="AQ87" s="164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</row>
    <row r="88" spans="4:131" s="24" customFormat="1" ht="18" customHeight="1">
      <c r="D88" s="268"/>
      <c r="E88" s="143" t="s">
        <v>359</v>
      </c>
      <c r="F88" s="138" t="s">
        <v>325</v>
      </c>
      <c r="G88" s="8"/>
      <c r="H88" s="36"/>
      <c r="I88" s="22">
        <f>SUM(I72,I73,I78,I82,I83,I85)</f>
        <v>398001</v>
      </c>
      <c r="J88" s="22">
        <f>SUM(J72,J73,J78,J82,J83,J85)</f>
        <v>398001</v>
      </c>
      <c r="K88" s="22">
        <f t="shared" ref="K88:P88" si="14">SUM(K72,K73,K78,K82,K83,K85)</f>
        <v>0</v>
      </c>
      <c r="L88" s="22">
        <f t="shared" si="14"/>
        <v>0</v>
      </c>
      <c r="M88" s="20">
        <f t="shared" si="14"/>
        <v>0</v>
      </c>
      <c r="N88" s="20">
        <f t="shared" si="14"/>
        <v>0</v>
      </c>
      <c r="O88" s="20">
        <f t="shared" si="14"/>
        <v>0</v>
      </c>
      <c r="P88" s="20">
        <f t="shared" si="14"/>
        <v>0</v>
      </c>
      <c r="Q88" s="36"/>
      <c r="R88" s="165"/>
      <c r="S88" s="36"/>
      <c r="T88" s="163"/>
      <c r="U88" s="164"/>
      <c r="V88" s="163"/>
      <c r="W88" s="164"/>
      <c r="X88" s="163"/>
      <c r="Y88" s="164"/>
      <c r="Z88" s="163"/>
      <c r="AA88" s="164"/>
      <c r="AB88" s="163"/>
      <c r="AC88" s="164"/>
      <c r="AD88" s="163"/>
      <c r="AE88" s="164"/>
      <c r="AF88" s="163"/>
      <c r="AG88" s="164"/>
      <c r="AH88" s="163"/>
      <c r="AI88" s="164"/>
      <c r="AJ88" s="163"/>
      <c r="AK88" s="164"/>
      <c r="AL88" s="163"/>
      <c r="AM88" s="164"/>
      <c r="AN88" s="163"/>
      <c r="AO88" s="164"/>
      <c r="AP88" s="163"/>
      <c r="AQ88" s="164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</row>
    <row r="89" spans="4:131" s="24" customFormat="1" ht="18" customHeight="1">
      <c r="D89" s="268"/>
      <c r="E89" s="143" t="s">
        <v>360</v>
      </c>
      <c r="F89" s="150" t="s">
        <v>31</v>
      </c>
      <c r="G89" s="151"/>
      <c r="H89" s="14"/>
      <c r="I89" s="22">
        <f t="shared" ref="I89:P89" si="15">SUM(I70,I88)</f>
        <v>398001</v>
      </c>
      <c r="J89" s="22">
        <f t="shared" si="15"/>
        <v>398001</v>
      </c>
      <c r="K89" s="22">
        <f t="shared" si="15"/>
        <v>0</v>
      </c>
      <c r="L89" s="22">
        <f t="shared" si="15"/>
        <v>0</v>
      </c>
      <c r="M89" s="20">
        <f t="shared" si="15"/>
        <v>0</v>
      </c>
      <c r="N89" s="20">
        <f t="shared" si="15"/>
        <v>0</v>
      </c>
      <c r="O89" s="20">
        <f t="shared" si="15"/>
        <v>0</v>
      </c>
      <c r="P89" s="20">
        <f t="shared" si="15"/>
        <v>0</v>
      </c>
      <c r="Q89" s="36"/>
      <c r="R89" s="165"/>
      <c r="S89" s="36"/>
      <c r="T89" s="5">
        <v>424894</v>
      </c>
      <c r="U89" s="4">
        <v>0</v>
      </c>
      <c r="V89" s="5">
        <v>392030</v>
      </c>
      <c r="W89" s="4">
        <v>0</v>
      </c>
      <c r="X89" s="5">
        <v>426068</v>
      </c>
      <c r="Y89" s="4">
        <v>0</v>
      </c>
      <c r="Z89" s="5">
        <v>412564</v>
      </c>
      <c r="AA89" s="4">
        <v>0</v>
      </c>
      <c r="AB89" s="5">
        <v>339861</v>
      </c>
      <c r="AC89" s="4">
        <v>0</v>
      </c>
      <c r="AD89" s="5">
        <v>292178</v>
      </c>
      <c r="AE89" s="4">
        <v>0</v>
      </c>
      <c r="AF89" s="5">
        <v>343805</v>
      </c>
      <c r="AG89" s="4">
        <v>0</v>
      </c>
      <c r="AH89" s="5">
        <v>343985</v>
      </c>
      <c r="AI89" s="4">
        <v>0</v>
      </c>
      <c r="AJ89" s="5">
        <v>355705</v>
      </c>
      <c r="AK89" s="4">
        <v>0</v>
      </c>
      <c r="AL89" s="5">
        <v>386261</v>
      </c>
      <c r="AM89" s="4">
        <v>0</v>
      </c>
      <c r="AN89" s="5"/>
      <c r="AO89" s="4"/>
      <c r="AP89" s="5"/>
      <c r="AQ89" s="4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179">
        <f>SUMIF($T$9:$AQ$9,DG$9,$T89:$AQ89)</f>
        <v>3717351</v>
      </c>
      <c r="DH89" s="179">
        <f>SUMIF($T$9:$AQ$9,DH$9,$T89:$AQ89)</f>
        <v>0</v>
      </c>
      <c r="DI89" s="179">
        <f>IF(MONTH_SEQUENCE=13,I89-L89,0)</f>
        <v>0</v>
      </c>
      <c r="DJ89" s="179">
        <f>IF(MONTH_SEQUENCE=13,M89-P89,0)</f>
        <v>0</v>
      </c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</row>
    <row r="90" spans="4:131" ht="12" hidden="1" customHeight="1">
      <c r="D90" s="144"/>
      <c r="E90" s="145"/>
      <c r="F90" s="145"/>
      <c r="G90" s="145"/>
      <c r="H90" s="26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BZ90" s="145"/>
      <c r="CA90" s="146"/>
      <c r="CB90" s="145"/>
      <c r="CC90" s="145"/>
      <c r="CD90" s="145"/>
      <c r="CE90" s="145"/>
      <c r="CF90" s="145"/>
      <c r="CG90" s="145"/>
      <c r="CH90" s="145"/>
      <c r="CI90" s="145"/>
      <c r="CJ90" s="145"/>
      <c r="CK90" s="145"/>
      <c r="CL90" s="145"/>
      <c r="CM90" s="145"/>
      <c r="CN90" s="145"/>
      <c r="CO90" s="145"/>
      <c r="CP90" s="145"/>
      <c r="CQ90" s="145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45"/>
      <c r="DD90" s="145"/>
      <c r="DE90" s="145"/>
      <c r="DF90" s="146"/>
      <c r="DG90" s="146"/>
      <c r="DH90" s="146"/>
      <c r="DI90" s="146"/>
      <c r="DJ90" s="146"/>
      <c r="DK90" s="146"/>
      <c r="DL90" s="146"/>
      <c r="DM90" s="146"/>
      <c r="DN90" s="146"/>
      <c r="DO90" s="146"/>
      <c r="DP90" s="146"/>
      <c r="DQ90" s="146"/>
      <c r="DR90" s="146"/>
      <c r="DS90" s="146"/>
      <c r="DT90" s="146"/>
      <c r="DU90" s="146"/>
      <c r="DV90" s="146"/>
      <c r="DW90" s="146"/>
      <c r="DX90" s="146"/>
      <c r="DY90" s="146"/>
      <c r="DZ90" s="146"/>
    </row>
    <row r="91" spans="4:131" s="24" customFormat="1" ht="12.75" customHeight="1">
      <c r="D91" s="280" t="s">
        <v>414</v>
      </c>
      <c r="E91" s="147"/>
      <c r="F91" s="148"/>
      <c r="G91" s="133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5"/>
      <c r="EA91" s="23"/>
    </row>
    <row r="92" spans="4:131" s="24" customFormat="1" ht="18" customHeight="1">
      <c r="D92" s="280"/>
      <c r="E92" s="143" t="s">
        <v>348</v>
      </c>
      <c r="F92" s="138" t="s">
        <v>321</v>
      </c>
      <c r="G92" s="8"/>
      <c r="H92" s="36"/>
      <c r="I92" s="22">
        <f>SUM(I16,I34,I54,I72)</f>
        <v>0</v>
      </c>
      <c r="J92" s="22">
        <f t="shared" ref="J92:P93" si="16">SUM(J16,J34,J54,J72)</f>
        <v>0</v>
      </c>
      <c r="K92" s="22">
        <f t="shared" si="16"/>
        <v>0</v>
      </c>
      <c r="L92" s="22">
        <f t="shared" si="16"/>
        <v>0</v>
      </c>
      <c r="M92" s="20">
        <f t="shared" si="16"/>
        <v>0</v>
      </c>
      <c r="N92" s="20">
        <f t="shared" si="16"/>
        <v>0</v>
      </c>
      <c r="O92" s="20">
        <f t="shared" si="16"/>
        <v>0</v>
      </c>
      <c r="P92" s="20">
        <f t="shared" si="16"/>
        <v>0</v>
      </c>
      <c r="Q92" s="36"/>
      <c r="R92" s="165"/>
      <c r="S92" s="36"/>
      <c r="T92" s="163"/>
      <c r="U92" s="164"/>
      <c r="V92" s="163"/>
      <c r="W92" s="164"/>
      <c r="X92" s="163"/>
      <c r="Y92" s="164"/>
      <c r="Z92" s="163"/>
      <c r="AA92" s="164"/>
      <c r="AB92" s="163"/>
      <c r="AC92" s="164"/>
      <c r="AD92" s="163"/>
      <c r="AE92" s="164"/>
      <c r="AF92" s="163"/>
      <c r="AG92" s="164"/>
      <c r="AH92" s="163"/>
      <c r="AI92" s="164"/>
      <c r="AJ92" s="163"/>
      <c r="AK92" s="164"/>
      <c r="AL92" s="163"/>
      <c r="AM92" s="164"/>
      <c r="AN92" s="163"/>
      <c r="AO92" s="164"/>
      <c r="AP92" s="163"/>
      <c r="AQ92" s="164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</row>
    <row r="93" spans="4:131" s="24" customFormat="1" ht="18" customHeight="1">
      <c r="D93" s="280"/>
      <c r="E93" s="143" t="s">
        <v>350</v>
      </c>
      <c r="F93" s="138" t="s">
        <v>34</v>
      </c>
      <c r="G93" s="8"/>
      <c r="H93" s="36"/>
      <c r="I93" s="22">
        <f>SUM(I17,I35,I55,I73)</f>
        <v>0</v>
      </c>
      <c r="J93" s="22">
        <f t="shared" si="16"/>
        <v>0</v>
      </c>
      <c r="K93" s="22">
        <f t="shared" si="16"/>
        <v>0</v>
      </c>
      <c r="L93" s="22">
        <f t="shared" si="16"/>
        <v>0</v>
      </c>
      <c r="M93" s="20">
        <f t="shared" si="16"/>
        <v>0</v>
      </c>
      <c r="N93" s="20">
        <f t="shared" si="16"/>
        <v>0</v>
      </c>
      <c r="O93" s="20">
        <f t="shared" si="16"/>
        <v>0</v>
      </c>
      <c r="P93" s="20">
        <f t="shared" si="16"/>
        <v>0</v>
      </c>
      <c r="Q93" s="36"/>
      <c r="R93" s="165"/>
      <c r="S93" s="36"/>
      <c r="T93" s="163"/>
      <c r="U93" s="164"/>
      <c r="V93" s="163"/>
      <c r="W93" s="164"/>
      <c r="X93" s="163"/>
      <c r="Y93" s="164"/>
      <c r="Z93" s="163"/>
      <c r="AA93" s="164"/>
      <c r="AB93" s="163"/>
      <c r="AC93" s="164"/>
      <c r="AD93" s="163"/>
      <c r="AE93" s="164"/>
      <c r="AF93" s="163"/>
      <c r="AG93" s="164"/>
      <c r="AH93" s="163"/>
      <c r="AI93" s="164"/>
      <c r="AJ93" s="163"/>
      <c r="AK93" s="164"/>
      <c r="AL93" s="163"/>
      <c r="AM93" s="164"/>
      <c r="AN93" s="163"/>
      <c r="AO93" s="164"/>
      <c r="AP93" s="163"/>
      <c r="AQ93" s="164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</row>
    <row r="94" spans="4:131" s="24" customFormat="1" ht="3" hidden="1" customHeight="1">
      <c r="D94" s="280"/>
      <c r="E94" s="143"/>
      <c r="F94" s="7"/>
      <c r="G94" s="8"/>
      <c r="H94" s="26"/>
      <c r="I94" s="18"/>
      <c r="J94" s="18"/>
      <c r="K94" s="18"/>
      <c r="L94" s="18"/>
      <c r="M94" s="17"/>
      <c r="N94" s="17"/>
      <c r="O94" s="17"/>
      <c r="P94" s="17"/>
      <c r="Q94" s="36"/>
      <c r="R94" s="36"/>
      <c r="S94" s="36"/>
      <c r="T94" s="163"/>
      <c r="U94" s="164"/>
      <c r="V94" s="163"/>
      <c r="W94" s="164"/>
      <c r="X94" s="163"/>
      <c r="Y94" s="164"/>
      <c r="Z94" s="163"/>
      <c r="AA94" s="164"/>
      <c r="AB94" s="163"/>
      <c r="AC94" s="164"/>
      <c r="AD94" s="163"/>
      <c r="AE94" s="164"/>
      <c r="AF94" s="163"/>
      <c r="AG94" s="164"/>
      <c r="AH94" s="163"/>
      <c r="AI94" s="164"/>
      <c r="AJ94" s="163"/>
      <c r="AK94" s="164"/>
      <c r="AL94" s="163"/>
      <c r="AM94" s="164"/>
      <c r="AN94" s="163"/>
      <c r="AO94" s="164"/>
      <c r="AP94" s="163"/>
      <c r="AQ94" s="164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</row>
    <row r="95" spans="4:131" s="24" customFormat="1" ht="3" hidden="1" customHeight="1">
      <c r="D95" s="280"/>
      <c r="E95" s="143"/>
      <c r="F95" s="7"/>
      <c r="G95" s="8"/>
      <c r="H95" s="26"/>
      <c r="I95" s="18"/>
      <c r="J95" s="18"/>
      <c r="K95" s="18"/>
      <c r="L95" s="18"/>
      <c r="M95" s="17"/>
      <c r="N95" s="17"/>
      <c r="O95" s="17"/>
      <c r="P95" s="17"/>
      <c r="Q95" s="36"/>
      <c r="R95" s="36"/>
      <c r="S95" s="36"/>
      <c r="T95" s="163"/>
      <c r="U95" s="164"/>
      <c r="V95" s="163"/>
      <c r="W95" s="164"/>
      <c r="X95" s="163"/>
      <c r="Y95" s="164"/>
      <c r="Z95" s="163"/>
      <c r="AA95" s="164"/>
      <c r="AB95" s="163"/>
      <c r="AC95" s="164"/>
      <c r="AD95" s="163"/>
      <c r="AE95" s="164"/>
      <c r="AF95" s="163"/>
      <c r="AG95" s="164"/>
      <c r="AH95" s="163"/>
      <c r="AI95" s="164"/>
      <c r="AJ95" s="163"/>
      <c r="AK95" s="164"/>
      <c r="AL95" s="163"/>
      <c r="AM95" s="164"/>
      <c r="AN95" s="163"/>
      <c r="AO95" s="164"/>
      <c r="AP95" s="163"/>
      <c r="AQ95" s="164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</row>
    <row r="96" spans="4:131" s="24" customFormat="1" ht="18" customHeight="1">
      <c r="D96" s="280"/>
      <c r="E96" s="143" t="s">
        <v>351</v>
      </c>
      <c r="F96" s="7" t="s">
        <v>33</v>
      </c>
      <c r="G96" s="8"/>
      <c r="H96" s="36"/>
      <c r="I96" s="22">
        <f t="shared" ref="I96:P96" si="17">SUM(I20,I38,I58,I76)</f>
        <v>0</v>
      </c>
      <c r="J96" s="22">
        <f t="shared" si="17"/>
        <v>0</v>
      </c>
      <c r="K96" s="22">
        <f t="shared" si="17"/>
        <v>0</v>
      </c>
      <c r="L96" s="22">
        <f t="shared" si="17"/>
        <v>0</v>
      </c>
      <c r="M96" s="20">
        <f t="shared" si="17"/>
        <v>0</v>
      </c>
      <c r="N96" s="20">
        <f t="shared" si="17"/>
        <v>0</v>
      </c>
      <c r="O96" s="20">
        <f t="shared" si="17"/>
        <v>0</v>
      </c>
      <c r="P96" s="20">
        <f t="shared" si="17"/>
        <v>0</v>
      </c>
      <c r="Q96" s="36"/>
      <c r="R96" s="165"/>
      <c r="S96" s="36"/>
      <c r="T96" s="163"/>
      <c r="U96" s="164"/>
      <c r="V96" s="163"/>
      <c r="W96" s="164"/>
      <c r="X96" s="163"/>
      <c r="Y96" s="164"/>
      <c r="Z96" s="163"/>
      <c r="AA96" s="164"/>
      <c r="AB96" s="163"/>
      <c r="AC96" s="164"/>
      <c r="AD96" s="163"/>
      <c r="AE96" s="164"/>
      <c r="AF96" s="163"/>
      <c r="AG96" s="164"/>
      <c r="AH96" s="163"/>
      <c r="AI96" s="164"/>
      <c r="AJ96" s="163"/>
      <c r="AK96" s="164"/>
      <c r="AL96" s="163"/>
      <c r="AM96" s="164"/>
      <c r="AN96" s="163"/>
      <c r="AO96" s="164"/>
      <c r="AP96" s="163"/>
      <c r="AQ96" s="164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</row>
    <row r="97" spans="4:132" s="24" customFormat="1" ht="18" customHeight="1">
      <c r="D97" s="280"/>
      <c r="E97" s="143" t="s">
        <v>352</v>
      </c>
      <c r="F97" s="7" t="s">
        <v>32</v>
      </c>
      <c r="G97" s="8"/>
      <c r="H97" s="36"/>
      <c r="I97" s="22">
        <f t="shared" ref="I97:P97" si="18">SUM(I21,I39,I59,I77)</f>
        <v>0</v>
      </c>
      <c r="J97" s="22">
        <f t="shared" si="18"/>
        <v>0</v>
      </c>
      <c r="K97" s="22">
        <f t="shared" si="18"/>
        <v>0</v>
      </c>
      <c r="L97" s="22">
        <f t="shared" si="18"/>
        <v>0</v>
      </c>
      <c r="M97" s="20">
        <f t="shared" si="18"/>
        <v>0</v>
      </c>
      <c r="N97" s="20">
        <f t="shared" si="18"/>
        <v>0</v>
      </c>
      <c r="O97" s="20">
        <f t="shared" si="18"/>
        <v>0</v>
      </c>
      <c r="P97" s="20">
        <f t="shared" si="18"/>
        <v>0</v>
      </c>
      <c r="Q97" s="36"/>
      <c r="R97" s="165"/>
      <c r="S97" s="36"/>
      <c r="T97" s="163"/>
      <c r="U97" s="164"/>
      <c r="V97" s="163"/>
      <c r="W97" s="164"/>
      <c r="X97" s="163"/>
      <c r="Y97" s="164"/>
      <c r="Z97" s="163"/>
      <c r="AA97" s="164"/>
      <c r="AB97" s="163"/>
      <c r="AC97" s="164"/>
      <c r="AD97" s="163"/>
      <c r="AE97" s="164"/>
      <c r="AF97" s="163"/>
      <c r="AG97" s="164"/>
      <c r="AH97" s="163"/>
      <c r="AI97" s="164"/>
      <c r="AJ97" s="163"/>
      <c r="AK97" s="164"/>
      <c r="AL97" s="163"/>
      <c r="AM97" s="164"/>
      <c r="AN97" s="163"/>
      <c r="AO97" s="164"/>
      <c r="AP97" s="163"/>
      <c r="AQ97" s="164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</row>
    <row r="98" spans="4:132" s="24" customFormat="1" ht="18" customHeight="1">
      <c r="D98" s="280"/>
      <c r="E98" s="143" t="s">
        <v>353</v>
      </c>
      <c r="F98" s="138" t="s">
        <v>322</v>
      </c>
      <c r="G98" s="8"/>
      <c r="H98" s="36"/>
      <c r="I98" s="22">
        <f t="shared" ref="I98:P98" si="19">SUM(I22,I40,I60,I78)</f>
        <v>0</v>
      </c>
      <c r="J98" s="22">
        <f t="shared" si="19"/>
        <v>0</v>
      </c>
      <c r="K98" s="22">
        <f t="shared" si="19"/>
        <v>0</v>
      </c>
      <c r="L98" s="22">
        <f t="shared" si="19"/>
        <v>0</v>
      </c>
      <c r="M98" s="20">
        <f t="shared" si="19"/>
        <v>0</v>
      </c>
      <c r="N98" s="20">
        <f t="shared" si="19"/>
        <v>0</v>
      </c>
      <c r="O98" s="20">
        <f t="shared" si="19"/>
        <v>0</v>
      </c>
      <c r="P98" s="20">
        <f t="shared" si="19"/>
        <v>0</v>
      </c>
      <c r="Q98" s="36"/>
      <c r="R98" s="165"/>
      <c r="S98" s="36"/>
      <c r="T98" s="163"/>
      <c r="U98" s="164"/>
      <c r="V98" s="163"/>
      <c r="W98" s="164"/>
      <c r="X98" s="163"/>
      <c r="Y98" s="164"/>
      <c r="Z98" s="163"/>
      <c r="AA98" s="164"/>
      <c r="AB98" s="163"/>
      <c r="AC98" s="164"/>
      <c r="AD98" s="163"/>
      <c r="AE98" s="164"/>
      <c r="AF98" s="163"/>
      <c r="AG98" s="164"/>
      <c r="AH98" s="163"/>
      <c r="AI98" s="164"/>
      <c r="AJ98" s="163"/>
      <c r="AK98" s="164"/>
      <c r="AL98" s="163"/>
      <c r="AM98" s="164"/>
      <c r="AN98" s="163"/>
      <c r="AO98" s="164"/>
      <c r="AP98" s="163"/>
      <c r="AQ98" s="164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</row>
    <row r="99" spans="4:132" s="24" customFormat="1" ht="3" hidden="1" customHeight="1">
      <c r="D99" s="280"/>
      <c r="E99" s="143"/>
      <c r="F99" s="7"/>
      <c r="G99" s="8"/>
      <c r="H99" s="26"/>
      <c r="I99" s="18"/>
      <c r="J99" s="18"/>
      <c r="K99" s="18"/>
      <c r="L99" s="18"/>
      <c r="M99" s="17"/>
      <c r="N99" s="17"/>
      <c r="O99" s="17"/>
      <c r="P99" s="17"/>
      <c r="Q99" s="36"/>
      <c r="R99" s="36"/>
      <c r="S99" s="36"/>
      <c r="T99" s="163"/>
      <c r="U99" s="164"/>
      <c r="V99" s="163"/>
      <c r="W99" s="164"/>
      <c r="X99" s="163"/>
      <c r="Y99" s="164"/>
      <c r="Z99" s="163"/>
      <c r="AA99" s="164"/>
      <c r="AB99" s="163"/>
      <c r="AC99" s="164"/>
      <c r="AD99" s="163"/>
      <c r="AE99" s="164"/>
      <c r="AF99" s="163"/>
      <c r="AG99" s="164"/>
      <c r="AH99" s="163"/>
      <c r="AI99" s="164"/>
      <c r="AJ99" s="163"/>
      <c r="AK99" s="164"/>
      <c r="AL99" s="163"/>
      <c r="AM99" s="164"/>
      <c r="AN99" s="163"/>
      <c r="AO99" s="164"/>
      <c r="AP99" s="163"/>
      <c r="AQ99" s="164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</row>
    <row r="100" spans="4:132" s="24" customFormat="1" ht="3" hidden="1" customHeight="1">
      <c r="D100" s="280"/>
      <c r="E100" s="143"/>
      <c r="F100" s="7"/>
      <c r="G100" s="8"/>
      <c r="H100" s="26"/>
      <c r="I100" s="18"/>
      <c r="J100" s="18"/>
      <c r="K100" s="18"/>
      <c r="L100" s="18"/>
      <c r="M100" s="17"/>
      <c r="N100" s="17"/>
      <c r="O100" s="17"/>
      <c r="P100" s="17"/>
      <c r="Q100" s="36"/>
      <c r="R100" s="36"/>
      <c r="S100" s="36"/>
      <c r="T100" s="163"/>
      <c r="U100" s="164"/>
      <c r="V100" s="163"/>
      <c r="W100" s="164"/>
      <c r="X100" s="163"/>
      <c r="Y100" s="164"/>
      <c r="Z100" s="163"/>
      <c r="AA100" s="164"/>
      <c r="AB100" s="163"/>
      <c r="AC100" s="164"/>
      <c r="AD100" s="163"/>
      <c r="AE100" s="164"/>
      <c r="AF100" s="163"/>
      <c r="AG100" s="164"/>
      <c r="AH100" s="163"/>
      <c r="AI100" s="164"/>
      <c r="AJ100" s="163"/>
      <c r="AK100" s="164"/>
      <c r="AL100" s="163"/>
      <c r="AM100" s="164"/>
      <c r="AN100" s="163"/>
      <c r="AO100" s="164"/>
      <c r="AP100" s="163"/>
      <c r="AQ100" s="164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</row>
    <row r="101" spans="4:132" s="24" customFormat="1" ht="3" hidden="1" customHeight="1">
      <c r="D101" s="280"/>
      <c r="E101" s="143"/>
      <c r="F101" s="7"/>
      <c r="G101" s="8"/>
      <c r="H101" s="26"/>
      <c r="I101" s="18"/>
      <c r="J101" s="18"/>
      <c r="K101" s="18"/>
      <c r="L101" s="18"/>
      <c r="M101" s="17"/>
      <c r="N101" s="17"/>
      <c r="O101" s="17"/>
      <c r="P101" s="17"/>
      <c r="Q101" s="36"/>
      <c r="R101" s="36"/>
      <c r="S101" s="36"/>
      <c r="T101" s="163"/>
      <c r="U101" s="164"/>
      <c r="V101" s="163"/>
      <c r="W101" s="164"/>
      <c r="X101" s="163"/>
      <c r="Y101" s="164"/>
      <c r="Z101" s="163"/>
      <c r="AA101" s="164"/>
      <c r="AB101" s="163"/>
      <c r="AC101" s="164"/>
      <c r="AD101" s="163"/>
      <c r="AE101" s="164"/>
      <c r="AF101" s="163"/>
      <c r="AG101" s="164"/>
      <c r="AH101" s="163"/>
      <c r="AI101" s="164"/>
      <c r="AJ101" s="163"/>
      <c r="AK101" s="164"/>
      <c r="AL101" s="163"/>
      <c r="AM101" s="164"/>
      <c r="AN101" s="163"/>
      <c r="AO101" s="164"/>
      <c r="AP101" s="163"/>
      <c r="AQ101" s="164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</row>
    <row r="102" spans="4:132" s="24" customFormat="1" ht="18" customHeight="1">
      <c r="D102" s="280"/>
      <c r="E102" s="143" t="s">
        <v>354</v>
      </c>
      <c r="F102" s="138" t="s">
        <v>323</v>
      </c>
      <c r="G102" s="8"/>
      <c r="H102" s="36"/>
      <c r="I102" s="22">
        <f t="shared" ref="I102:P102" si="20">SUM(I26,I44,I64,I82)</f>
        <v>94242</v>
      </c>
      <c r="J102" s="22">
        <f t="shared" si="20"/>
        <v>94242</v>
      </c>
      <c r="K102" s="22">
        <f t="shared" si="20"/>
        <v>0</v>
      </c>
      <c r="L102" s="22">
        <f t="shared" si="20"/>
        <v>0</v>
      </c>
      <c r="M102" s="20">
        <f t="shared" si="20"/>
        <v>47587497.899999999</v>
      </c>
      <c r="N102" s="20">
        <f t="shared" si="20"/>
        <v>47587497.899999999</v>
      </c>
      <c r="O102" s="20">
        <f t="shared" si="20"/>
        <v>0</v>
      </c>
      <c r="P102" s="20">
        <f t="shared" si="20"/>
        <v>0</v>
      </c>
      <c r="Q102" s="36"/>
      <c r="R102" s="165"/>
      <c r="S102" s="36"/>
      <c r="T102" s="163"/>
      <c r="U102" s="164"/>
      <c r="V102" s="163"/>
      <c r="W102" s="164"/>
      <c r="X102" s="163"/>
      <c r="Y102" s="164"/>
      <c r="Z102" s="163"/>
      <c r="AA102" s="164"/>
      <c r="AB102" s="163"/>
      <c r="AC102" s="164"/>
      <c r="AD102" s="163"/>
      <c r="AE102" s="164"/>
      <c r="AF102" s="163"/>
      <c r="AG102" s="164"/>
      <c r="AH102" s="163"/>
      <c r="AI102" s="164"/>
      <c r="AJ102" s="163"/>
      <c r="AK102" s="164"/>
      <c r="AL102" s="163"/>
      <c r="AM102" s="164"/>
      <c r="AN102" s="163"/>
      <c r="AO102" s="164"/>
      <c r="AP102" s="163"/>
      <c r="AQ102" s="164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</row>
    <row r="103" spans="4:132" s="24" customFormat="1" ht="24" customHeight="1">
      <c r="D103" s="280"/>
      <c r="E103" s="143" t="s">
        <v>355</v>
      </c>
      <c r="F103" s="138" t="s">
        <v>329</v>
      </c>
      <c r="G103" s="8"/>
      <c r="H103" s="36"/>
      <c r="I103" s="22">
        <f t="shared" ref="I103:P103" si="21">SUM(I27,I45,I65,I83)</f>
        <v>0</v>
      </c>
      <c r="J103" s="22">
        <f t="shared" si="21"/>
        <v>0</v>
      </c>
      <c r="K103" s="22">
        <f t="shared" si="21"/>
        <v>0</v>
      </c>
      <c r="L103" s="22">
        <f t="shared" si="21"/>
        <v>0</v>
      </c>
      <c r="M103" s="20">
        <f t="shared" si="21"/>
        <v>0</v>
      </c>
      <c r="N103" s="20">
        <f t="shared" si="21"/>
        <v>0</v>
      </c>
      <c r="O103" s="20">
        <f t="shared" si="21"/>
        <v>0</v>
      </c>
      <c r="P103" s="20">
        <f t="shared" si="21"/>
        <v>0</v>
      </c>
      <c r="Q103" s="36"/>
      <c r="R103" s="165"/>
      <c r="S103" s="36"/>
      <c r="T103" s="163"/>
      <c r="U103" s="164"/>
      <c r="V103" s="163"/>
      <c r="W103" s="164"/>
      <c r="X103" s="163"/>
      <c r="Y103" s="164"/>
      <c r="Z103" s="163"/>
      <c r="AA103" s="164"/>
      <c r="AB103" s="163"/>
      <c r="AC103" s="164"/>
      <c r="AD103" s="163"/>
      <c r="AE103" s="164"/>
      <c r="AF103" s="163"/>
      <c r="AG103" s="164"/>
      <c r="AH103" s="163"/>
      <c r="AI103" s="164"/>
      <c r="AJ103" s="163"/>
      <c r="AK103" s="164"/>
      <c r="AL103" s="163"/>
      <c r="AM103" s="164"/>
      <c r="AN103" s="163"/>
      <c r="AO103" s="164"/>
      <c r="AP103" s="163"/>
      <c r="AQ103" s="164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</row>
    <row r="104" spans="4:132" s="24" customFormat="1" ht="3" hidden="1" customHeight="1">
      <c r="D104" s="280"/>
      <c r="E104" s="143"/>
      <c r="F104" s="138"/>
      <c r="G104" s="8"/>
      <c r="H104" s="26"/>
      <c r="I104" s="18"/>
      <c r="J104" s="18"/>
      <c r="K104" s="18"/>
      <c r="L104" s="18"/>
      <c r="M104" s="17"/>
      <c r="N104" s="17"/>
      <c r="O104" s="17"/>
      <c r="P104" s="17"/>
      <c r="Q104" s="36"/>
      <c r="R104" s="36"/>
      <c r="S104" s="36"/>
      <c r="T104" s="163"/>
      <c r="U104" s="164"/>
      <c r="V104" s="163"/>
      <c r="W104" s="164"/>
      <c r="X104" s="163"/>
      <c r="Y104" s="164"/>
      <c r="Z104" s="163"/>
      <c r="AA104" s="164"/>
      <c r="AB104" s="163"/>
      <c r="AC104" s="164"/>
      <c r="AD104" s="163"/>
      <c r="AE104" s="164"/>
      <c r="AF104" s="163"/>
      <c r="AG104" s="164"/>
      <c r="AH104" s="163"/>
      <c r="AI104" s="164"/>
      <c r="AJ104" s="163"/>
      <c r="AK104" s="164"/>
      <c r="AL104" s="163"/>
      <c r="AM104" s="164"/>
      <c r="AN104" s="163"/>
      <c r="AO104" s="164"/>
      <c r="AP104" s="163"/>
      <c r="AQ104" s="164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</row>
    <row r="105" spans="4:132" s="24" customFormat="1" ht="18" customHeight="1">
      <c r="D105" s="280"/>
      <c r="E105" s="143" t="s">
        <v>356</v>
      </c>
      <c r="F105" s="138" t="s">
        <v>324</v>
      </c>
      <c r="G105" s="8"/>
      <c r="H105" s="36"/>
      <c r="I105" s="22">
        <f t="shared" ref="I105:P105" si="22">SUM(I29,I47,I67,I85)</f>
        <v>419058</v>
      </c>
      <c r="J105" s="22">
        <f t="shared" si="22"/>
        <v>419058</v>
      </c>
      <c r="K105" s="22">
        <f t="shared" si="22"/>
        <v>0</v>
      </c>
      <c r="L105" s="22">
        <f t="shared" si="22"/>
        <v>0</v>
      </c>
      <c r="M105" s="20">
        <f t="shared" si="22"/>
        <v>0</v>
      </c>
      <c r="N105" s="20">
        <f t="shared" si="22"/>
        <v>0</v>
      </c>
      <c r="O105" s="20">
        <f t="shared" si="22"/>
        <v>0</v>
      </c>
      <c r="P105" s="20">
        <f t="shared" si="22"/>
        <v>0</v>
      </c>
      <c r="Q105" s="36"/>
      <c r="R105" s="165"/>
      <c r="S105" s="36"/>
      <c r="T105" s="163"/>
      <c r="U105" s="164"/>
      <c r="V105" s="163"/>
      <c r="W105" s="164"/>
      <c r="X105" s="163"/>
      <c r="Y105" s="164"/>
      <c r="Z105" s="163"/>
      <c r="AA105" s="164"/>
      <c r="AB105" s="163"/>
      <c r="AC105" s="164"/>
      <c r="AD105" s="163"/>
      <c r="AE105" s="164"/>
      <c r="AF105" s="163"/>
      <c r="AG105" s="164"/>
      <c r="AH105" s="163"/>
      <c r="AI105" s="164"/>
      <c r="AJ105" s="163"/>
      <c r="AK105" s="164"/>
      <c r="AL105" s="163"/>
      <c r="AM105" s="164"/>
      <c r="AN105" s="163"/>
      <c r="AO105" s="164"/>
      <c r="AP105" s="163"/>
      <c r="AQ105" s="164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</row>
    <row r="106" spans="4:132" s="24" customFormat="1" ht="18" customHeight="1">
      <c r="D106" s="280"/>
      <c r="E106" s="143" t="s">
        <v>357</v>
      </c>
      <c r="F106" s="138" t="s">
        <v>326</v>
      </c>
      <c r="G106" s="8"/>
      <c r="H106" s="36"/>
      <c r="I106" s="22">
        <f t="shared" ref="I106:P106" si="23">SUM(I30,I48,I68,I86)</f>
        <v>0</v>
      </c>
      <c r="J106" s="22">
        <f t="shared" si="23"/>
        <v>0</v>
      </c>
      <c r="K106" s="22">
        <f t="shared" si="23"/>
        <v>0</v>
      </c>
      <c r="L106" s="22">
        <f t="shared" si="23"/>
        <v>0</v>
      </c>
      <c r="M106" s="20">
        <f t="shared" si="23"/>
        <v>0</v>
      </c>
      <c r="N106" s="20">
        <f t="shared" si="23"/>
        <v>0</v>
      </c>
      <c r="O106" s="20">
        <f t="shared" si="23"/>
        <v>0</v>
      </c>
      <c r="P106" s="20">
        <f t="shared" si="23"/>
        <v>0</v>
      </c>
      <c r="Q106" s="36"/>
      <c r="R106" s="165"/>
      <c r="S106" s="36"/>
      <c r="T106" s="163"/>
      <c r="U106" s="164"/>
      <c r="V106" s="163"/>
      <c r="W106" s="164"/>
      <c r="X106" s="163"/>
      <c r="Y106" s="164"/>
      <c r="Z106" s="163"/>
      <c r="AA106" s="164"/>
      <c r="AB106" s="163"/>
      <c r="AC106" s="164"/>
      <c r="AD106" s="163"/>
      <c r="AE106" s="164"/>
      <c r="AF106" s="163"/>
      <c r="AG106" s="164"/>
      <c r="AH106" s="163"/>
      <c r="AI106" s="164"/>
      <c r="AJ106" s="163"/>
      <c r="AK106" s="164"/>
      <c r="AL106" s="163"/>
      <c r="AM106" s="164"/>
      <c r="AN106" s="163"/>
      <c r="AO106" s="164"/>
      <c r="AP106" s="163"/>
      <c r="AQ106" s="164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</row>
    <row r="107" spans="4:132" s="24" customFormat="1" ht="18" customHeight="1">
      <c r="D107" s="280"/>
      <c r="E107" s="143" t="s">
        <v>358</v>
      </c>
      <c r="F107" s="138" t="s">
        <v>327</v>
      </c>
      <c r="G107" s="8"/>
      <c r="H107" s="36"/>
      <c r="I107" s="22">
        <f t="shared" ref="I107:P107" si="24">SUM(I31,I49,I69,I87)</f>
        <v>94242</v>
      </c>
      <c r="J107" s="22">
        <f t="shared" si="24"/>
        <v>94242</v>
      </c>
      <c r="K107" s="22">
        <f t="shared" si="24"/>
        <v>0</v>
      </c>
      <c r="L107" s="22">
        <f t="shared" si="24"/>
        <v>0</v>
      </c>
      <c r="M107" s="20">
        <f t="shared" si="24"/>
        <v>47587497.899999999</v>
      </c>
      <c r="N107" s="20">
        <f t="shared" si="24"/>
        <v>47587497.899999999</v>
      </c>
      <c r="O107" s="20">
        <f t="shared" si="24"/>
        <v>0</v>
      </c>
      <c r="P107" s="20">
        <f t="shared" si="24"/>
        <v>0</v>
      </c>
      <c r="Q107" s="36"/>
      <c r="R107" s="165"/>
      <c r="S107" s="36"/>
      <c r="T107" s="163"/>
      <c r="U107" s="164"/>
      <c r="V107" s="163"/>
      <c r="W107" s="164"/>
      <c r="X107" s="163"/>
      <c r="Y107" s="164"/>
      <c r="Z107" s="163"/>
      <c r="AA107" s="164"/>
      <c r="AB107" s="163"/>
      <c r="AC107" s="164"/>
      <c r="AD107" s="163"/>
      <c r="AE107" s="164"/>
      <c r="AF107" s="163"/>
      <c r="AG107" s="164"/>
      <c r="AH107" s="163"/>
      <c r="AI107" s="164"/>
      <c r="AJ107" s="163"/>
      <c r="AK107" s="164"/>
      <c r="AL107" s="163"/>
      <c r="AM107" s="164"/>
      <c r="AN107" s="163"/>
      <c r="AO107" s="164"/>
      <c r="AP107" s="163"/>
      <c r="AQ107" s="164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</row>
    <row r="108" spans="4:132" s="24" customFormat="1" ht="18" customHeight="1">
      <c r="D108" s="280"/>
      <c r="E108" s="143" t="s">
        <v>359</v>
      </c>
      <c r="F108" s="138" t="s">
        <v>325</v>
      </c>
      <c r="G108" s="8"/>
      <c r="H108" s="36"/>
      <c r="I108" s="22">
        <f t="shared" ref="I108:P108" si="25">SUM(I32,I50,I70,I88)</f>
        <v>513300</v>
      </c>
      <c r="J108" s="22">
        <f t="shared" si="25"/>
        <v>513300</v>
      </c>
      <c r="K108" s="22">
        <f t="shared" si="25"/>
        <v>0</v>
      </c>
      <c r="L108" s="22">
        <f t="shared" si="25"/>
        <v>0</v>
      </c>
      <c r="M108" s="20">
        <f t="shared" si="25"/>
        <v>47587497.899999999</v>
      </c>
      <c r="N108" s="20">
        <f t="shared" si="25"/>
        <v>47587497.899999999</v>
      </c>
      <c r="O108" s="20">
        <f t="shared" si="25"/>
        <v>0</v>
      </c>
      <c r="P108" s="20">
        <f t="shared" si="25"/>
        <v>0</v>
      </c>
      <c r="Q108" s="36"/>
      <c r="R108" s="165"/>
      <c r="S108" s="36"/>
      <c r="T108" s="163"/>
      <c r="U108" s="164"/>
      <c r="V108" s="163"/>
      <c r="W108" s="164"/>
      <c r="X108" s="163"/>
      <c r="Y108" s="164"/>
      <c r="Z108" s="163"/>
      <c r="AA108" s="164"/>
      <c r="AB108" s="163"/>
      <c r="AC108" s="164"/>
      <c r="AD108" s="163"/>
      <c r="AE108" s="164"/>
      <c r="AF108" s="163"/>
      <c r="AG108" s="164"/>
      <c r="AH108" s="163"/>
      <c r="AI108" s="164"/>
      <c r="AJ108" s="163"/>
      <c r="AK108" s="164"/>
      <c r="AL108" s="163"/>
      <c r="AM108" s="164"/>
      <c r="AN108" s="163"/>
      <c r="AO108" s="164"/>
      <c r="AP108" s="163"/>
      <c r="AQ108" s="164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</row>
    <row r="109" spans="4:132" s="24" customFormat="1" ht="12" customHeight="1">
      <c r="D109" s="280"/>
      <c r="E109" s="147"/>
      <c r="F109" s="148"/>
      <c r="G109" s="133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5"/>
      <c r="EA109" s="23"/>
      <c r="EB109" s="23"/>
    </row>
    <row r="110" spans="4:132" s="24" customFormat="1" ht="9" hidden="1" customHeight="1">
      <c r="D110" s="280"/>
      <c r="E110" s="143"/>
      <c r="F110" s="7"/>
      <c r="G110" s="8"/>
      <c r="H110" s="26"/>
      <c r="I110" s="18"/>
      <c r="J110" s="18"/>
      <c r="K110" s="18"/>
      <c r="L110" s="18"/>
      <c r="M110" s="17"/>
      <c r="N110" s="17"/>
      <c r="O110" s="17"/>
      <c r="P110" s="17"/>
      <c r="Q110" s="36"/>
      <c r="R110" s="36"/>
      <c r="S110" s="36"/>
      <c r="T110" s="163"/>
      <c r="U110" s="164"/>
      <c r="V110" s="163"/>
      <c r="W110" s="164"/>
      <c r="X110" s="163"/>
      <c r="Y110" s="164"/>
      <c r="Z110" s="163"/>
      <c r="AA110" s="164"/>
      <c r="AB110" s="163"/>
      <c r="AC110" s="164"/>
      <c r="AD110" s="163"/>
      <c r="AE110" s="164"/>
      <c r="AF110" s="163"/>
      <c r="AG110" s="164"/>
      <c r="AH110" s="163"/>
      <c r="AI110" s="164"/>
      <c r="AJ110" s="163"/>
      <c r="AK110" s="164"/>
      <c r="AL110" s="163"/>
      <c r="AM110" s="164"/>
      <c r="AN110" s="163"/>
      <c r="AO110" s="164"/>
      <c r="AP110" s="163"/>
      <c r="AQ110" s="164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</row>
    <row r="111" spans="4:132" s="24" customFormat="1" ht="9" hidden="1" customHeight="1">
      <c r="D111" s="280"/>
      <c r="E111" s="143"/>
      <c r="F111" s="7"/>
      <c r="G111" s="8"/>
      <c r="H111" s="26"/>
      <c r="I111" s="18"/>
      <c r="J111" s="18"/>
      <c r="K111" s="18"/>
      <c r="L111" s="18"/>
      <c r="M111" s="17"/>
      <c r="N111" s="17"/>
      <c r="O111" s="17"/>
      <c r="P111" s="17"/>
      <c r="Q111" s="36"/>
      <c r="R111" s="36"/>
      <c r="S111" s="36"/>
      <c r="T111" s="163"/>
      <c r="U111" s="164"/>
      <c r="V111" s="163"/>
      <c r="W111" s="164"/>
      <c r="X111" s="163"/>
      <c r="Y111" s="164"/>
      <c r="Z111" s="163"/>
      <c r="AA111" s="164"/>
      <c r="AB111" s="163"/>
      <c r="AC111" s="164"/>
      <c r="AD111" s="163"/>
      <c r="AE111" s="164"/>
      <c r="AF111" s="163"/>
      <c r="AG111" s="164"/>
      <c r="AH111" s="163"/>
      <c r="AI111" s="164"/>
      <c r="AJ111" s="163"/>
      <c r="AK111" s="164"/>
      <c r="AL111" s="163"/>
      <c r="AM111" s="164"/>
      <c r="AN111" s="163"/>
      <c r="AO111" s="164"/>
      <c r="AP111" s="163"/>
      <c r="AQ111" s="164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</row>
    <row r="112" spans="4:132" s="24" customFormat="1" ht="3" hidden="1" customHeight="1">
      <c r="D112" s="280"/>
      <c r="E112" s="143"/>
      <c r="F112" s="7"/>
      <c r="G112" s="8"/>
      <c r="H112" s="26"/>
      <c r="I112" s="18"/>
      <c r="J112" s="18"/>
      <c r="K112" s="18"/>
      <c r="L112" s="18"/>
      <c r="M112" s="17"/>
      <c r="N112" s="17"/>
      <c r="O112" s="17"/>
      <c r="P112" s="17"/>
      <c r="Q112" s="36"/>
      <c r="R112" s="36"/>
      <c r="S112" s="36"/>
      <c r="T112" s="163"/>
      <c r="U112" s="164"/>
      <c r="V112" s="163"/>
      <c r="W112" s="164"/>
      <c r="X112" s="163"/>
      <c r="Y112" s="164"/>
      <c r="Z112" s="163"/>
      <c r="AA112" s="164"/>
      <c r="AB112" s="163"/>
      <c r="AC112" s="164"/>
      <c r="AD112" s="163"/>
      <c r="AE112" s="164"/>
      <c r="AF112" s="163"/>
      <c r="AG112" s="164"/>
      <c r="AH112" s="163"/>
      <c r="AI112" s="164"/>
      <c r="AJ112" s="163"/>
      <c r="AK112" s="164"/>
      <c r="AL112" s="163"/>
      <c r="AM112" s="164"/>
      <c r="AN112" s="163"/>
      <c r="AO112" s="164"/>
      <c r="AP112" s="163"/>
      <c r="AQ112" s="164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</row>
    <row r="113" spans="4:130" s="24" customFormat="1" ht="3" hidden="1" customHeight="1">
      <c r="D113" s="280"/>
      <c r="E113" s="143"/>
      <c r="F113" s="7"/>
      <c r="G113" s="8"/>
      <c r="H113" s="26"/>
      <c r="I113" s="18"/>
      <c r="J113" s="18"/>
      <c r="K113" s="18"/>
      <c r="L113" s="18"/>
      <c r="M113" s="17"/>
      <c r="N113" s="17"/>
      <c r="O113" s="17"/>
      <c r="P113" s="17"/>
      <c r="Q113" s="36"/>
      <c r="R113" s="36"/>
      <c r="S113" s="36"/>
      <c r="T113" s="163"/>
      <c r="U113" s="164"/>
      <c r="V113" s="163"/>
      <c r="W113" s="164"/>
      <c r="X113" s="163"/>
      <c r="Y113" s="164"/>
      <c r="Z113" s="163"/>
      <c r="AA113" s="164"/>
      <c r="AB113" s="163"/>
      <c r="AC113" s="164"/>
      <c r="AD113" s="163"/>
      <c r="AE113" s="164"/>
      <c r="AF113" s="163"/>
      <c r="AG113" s="164"/>
      <c r="AH113" s="163"/>
      <c r="AI113" s="164"/>
      <c r="AJ113" s="163"/>
      <c r="AK113" s="164"/>
      <c r="AL113" s="163"/>
      <c r="AM113" s="164"/>
      <c r="AN113" s="163"/>
      <c r="AO113" s="164"/>
      <c r="AP113" s="163"/>
      <c r="AQ113" s="164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</row>
    <row r="114" spans="4:130" s="24" customFormat="1" ht="9" hidden="1" customHeight="1">
      <c r="D114" s="280"/>
      <c r="E114" s="143"/>
      <c r="F114" s="7"/>
      <c r="G114" s="8"/>
      <c r="H114" s="26"/>
      <c r="I114" s="18"/>
      <c r="J114" s="18"/>
      <c r="K114" s="18"/>
      <c r="L114" s="18"/>
      <c r="M114" s="17"/>
      <c r="N114" s="17"/>
      <c r="O114" s="17"/>
      <c r="P114" s="17"/>
      <c r="Q114" s="36"/>
      <c r="R114" s="36"/>
      <c r="S114" s="36"/>
      <c r="T114" s="163"/>
      <c r="U114" s="164"/>
      <c r="V114" s="163"/>
      <c r="W114" s="164"/>
      <c r="X114" s="163"/>
      <c r="Y114" s="164"/>
      <c r="Z114" s="163"/>
      <c r="AA114" s="164"/>
      <c r="AB114" s="163"/>
      <c r="AC114" s="164"/>
      <c r="AD114" s="163"/>
      <c r="AE114" s="164"/>
      <c r="AF114" s="163"/>
      <c r="AG114" s="164"/>
      <c r="AH114" s="163"/>
      <c r="AI114" s="164"/>
      <c r="AJ114" s="163"/>
      <c r="AK114" s="164"/>
      <c r="AL114" s="163"/>
      <c r="AM114" s="164"/>
      <c r="AN114" s="163"/>
      <c r="AO114" s="164"/>
      <c r="AP114" s="163"/>
      <c r="AQ114" s="164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</row>
    <row r="115" spans="4:130" s="24" customFormat="1" ht="9" hidden="1" customHeight="1">
      <c r="D115" s="280"/>
      <c r="E115" s="143"/>
      <c r="F115" s="7"/>
      <c r="G115" s="8"/>
      <c r="H115" s="26"/>
      <c r="I115" s="18"/>
      <c r="J115" s="18"/>
      <c r="K115" s="18"/>
      <c r="L115" s="18"/>
      <c r="M115" s="17"/>
      <c r="N115" s="17"/>
      <c r="O115" s="17"/>
      <c r="P115" s="17"/>
      <c r="Q115" s="36"/>
      <c r="R115" s="36"/>
      <c r="S115" s="36"/>
      <c r="T115" s="163"/>
      <c r="U115" s="164"/>
      <c r="V115" s="163"/>
      <c r="W115" s="164"/>
      <c r="X115" s="163"/>
      <c r="Y115" s="164"/>
      <c r="Z115" s="163"/>
      <c r="AA115" s="164"/>
      <c r="AB115" s="163"/>
      <c r="AC115" s="164"/>
      <c r="AD115" s="163"/>
      <c r="AE115" s="164"/>
      <c r="AF115" s="163"/>
      <c r="AG115" s="164"/>
      <c r="AH115" s="163"/>
      <c r="AI115" s="164"/>
      <c r="AJ115" s="163"/>
      <c r="AK115" s="164"/>
      <c r="AL115" s="163"/>
      <c r="AM115" s="164"/>
      <c r="AN115" s="163"/>
      <c r="AO115" s="164"/>
      <c r="AP115" s="163"/>
      <c r="AQ115" s="164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</row>
    <row r="116" spans="4:130" s="24" customFormat="1" ht="9" hidden="1" customHeight="1">
      <c r="D116" s="280"/>
      <c r="E116" s="143"/>
      <c r="F116" s="7"/>
      <c r="G116" s="8"/>
      <c r="H116" s="26"/>
      <c r="I116" s="18"/>
      <c r="J116" s="18"/>
      <c r="K116" s="18"/>
      <c r="L116" s="18"/>
      <c r="M116" s="17"/>
      <c r="N116" s="17"/>
      <c r="O116" s="17"/>
      <c r="P116" s="17"/>
      <c r="Q116" s="36"/>
      <c r="R116" s="36"/>
      <c r="S116" s="36"/>
      <c r="T116" s="163"/>
      <c r="U116" s="164"/>
      <c r="V116" s="163"/>
      <c r="W116" s="164"/>
      <c r="X116" s="163"/>
      <c r="Y116" s="164"/>
      <c r="Z116" s="163"/>
      <c r="AA116" s="164"/>
      <c r="AB116" s="163"/>
      <c r="AC116" s="164"/>
      <c r="AD116" s="163"/>
      <c r="AE116" s="164"/>
      <c r="AF116" s="163"/>
      <c r="AG116" s="164"/>
      <c r="AH116" s="163"/>
      <c r="AI116" s="164"/>
      <c r="AJ116" s="163"/>
      <c r="AK116" s="164"/>
      <c r="AL116" s="163"/>
      <c r="AM116" s="164"/>
      <c r="AN116" s="163"/>
      <c r="AO116" s="164"/>
      <c r="AP116" s="163"/>
      <c r="AQ116" s="164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</row>
    <row r="117" spans="4:130" s="24" customFormat="1" ht="3" hidden="1" customHeight="1">
      <c r="D117" s="280"/>
      <c r="E117" s="143"/>
      <c r="F117" s="7"/>
      <c r="G117" s="8"/>
      <c r="H117" s="26"/>
      <c r="I117" s="18"/>
      <c r="J117" s="18"/>
      <c r="K117" s="18"/>
      <c r="L117" s="18"/>
      <c r="M117" s="17"/>
      <c r="N117" s="17"/>
      <c r="O117" s="17"/>
      <c r="P117" s="17"/>
      <c r="Q117" s="36"/>
      <c r="R117" s="36"/>
      <c r="S117" s="36"/>
      <c r="T117" s="163"/>
      <c r="U117" s="164"/>
      <c r="V117" s="163"/>
      <c r="W117" s="164"/>
      <c r="X117" s="163"/>
      <c r="Y117" s="164"/>
      <c r="Z117" s="163"/>
      <c r="AA117" s="164"/>
      <c r="AB117" s="163"/>
      <c r="AC117" s="164"/>
      <c r="AD117" s="163"/>
      <c r="AE117" s="164"/>
      <c r="AF117" s="163"/>
      <c r="AG117" s="164"/>
      <c r="AH117" s="163"/>
      <c r="AI117" s="164"/>
      <c r="AJ117" s="163"/>
      <c r="AK117" s="164"/>
      <c r="AL117" s="163"/>
      <c r="AM117" s="164"/>
      <c r="AN117" s="163"/>
      <c r="AO117" s="164"/>
      <c r="AP117" s="163"/>
      <c r="AQ117" s="164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</row>
    <row r="118" spans="4:130" s="24" customFormat="1" ht="3" hidden="1" customHeight="1">
      <c r="D118" s="280"/>
      <c r="E118" s="143"/>
      <c r="F118" s="7"/>
      <c r="G118" s="8"/>
      <c r="H118" s="26"/>
      <c r="I118" s="18"/>
      <c r="J118" s="18"/>
      <c r="K118" s="18"/>
      <c r="L118" s="18"/>
      <c r="M118" s="17"/>
      <c r="N118" s="17"/>
      <c r="O118" s="17"/>
      <c r="P118" s="17"/>
      <c r="Q118" s="36"/>
      <c r="R118" s="36"/>
      <c r="S118" s="36"/>
      <c r="T118" s="163"/>
      <c r="U118" s="164"/>
      <c r="V118" s="163"/>
      <c r="W118" s="164"/>
      <c r="X118" s="163"/>
      <c r="Y118" s="164"/>
      <c r="Z118" s="163"/>
      <c r="AA118" s="164"/>
      <c r="AB118" s="163"/>
      <c r="AC118" s="164"/>
      <c r="AD118" s="163"/>
      <c r="AE118" s="164"/>
      <c r="AF118" s="163"/>
      <c r="AG118" s="164"/>
      <c r="AH118" s="163"/>
      <c r="AI118" s="164"/>
      <c r="AJ118" s="163"/>
      <c r="AK118" s="164"/>
      <c r="AL118" s="163"/>
      <c r="AM118" s="164"/>
      <c r="AN118" s="163"/>
      <c r="AO118" s="164"/>
      <c r="AP118" s="163"/>
      <c r="AQ118" s="164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</row>
    <row r="119" spans="4:130" s="24" customFormat="1" ht="3" hidden="1" customHeight="1">
      <c r="D119" s="280"/>
      <c r="E119" s="143"/>
      <c r="F119" s="7"/>
      <c r="G119" s="8"/>
      <c r="H119" s="26"/>
      <c r="I119" s="18"/>
      <c r="J119" s="18"/>
      <c r="K119" s="18"/>
      <c r="L119" s="18"/>
      <c r="M119" s="17"/>
      <c r="N119" s="17"/>
      <c r="O119" s="17"/>
      <c r="P119" s="17"/>
      <c r="Q119" s="36"/>
      <c r="R119" s="36"/>
      <c r="S119" s="36"/>
      <c r="T119" s="163"/>
      <c r="U119" s="164"/>
      <c r="V119" s="163"/>
      <c r="W119" s="164"/>
      <c r="X119" s="163"/>
      <c r="Y119" s="164"/>
      <c r="Z119" s="163"/>
      <c r="AA119" s="164"/>
      <c r="AB119" s="163"/>
      <c r="AC119" s="164"/>
      <c r="AD119" s="163"/>
      <c r="AE119" s="164"/>
      <c r="AF119" s="163"/>
      <c r="AG119" s="164"/>
      <c r="AH119" s="163"/>
      <c r="AI119" s="164"/>
      <c r="AJ119" s="163"/>
      <c r="AK119" s="164"/>
      <c r="AL119" s="163"/>
      <c r="AM119" s="164"/>
      <c r="AN119" s="163"/>
      <c r="AO119" s="164"/>
      <c r="AP119" s="163"/>
      <c r="AQ119" s="164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</row>
    <row r="120" spans="4:130" s="24" customFormat="1" ht="9" hidden="1" customHeight="1">
      <c r="D120" s="280"/>
      <c r="E120" s="143"/>
      <c r="F120" s="7"/>
      <c r="G120" s="8"/>
      <c r="H120" s="26"/>
      <c r="I120" s="18"/>
      <c r="J120" s="18"/>
      <c r="K120" s="18"/>
      <c r="L120" s="18"/>
      <c r="M120" s="17"/>
      <c r="N120" s="17"/>
      <c r="O120" s="17"/>
      <c r="P120" s="17"/>
      <c r="Q120" s="36"/>
      <c r="R120" s="36"/>
      <c r="S120" s="36"/>
      <c r="T120" s="163"/>
      <c r="U120" s="164"/>
      <c r="V120" s="163"/>
      <c r="W120" s="164"/>
      <c r="X120" s="163"/>
      <c r="Y120" s="164"/>
      <c r="Z120" s="163"/>
      <c r="AA120" s="164"/>
      <c r="AB120" s="163"/>
      <c r="AC120" s="164"/>
      <c r="AD120" s="163"/>
      <c r="AE120" s="164"/>
      <c r="AF120" s="163"/>
      <c r="AG120" s="164"/>
      <c r="AH120" s="163"/>
      <c r="AI120" s="164"/>
      <c r="AJ120" s="163"/>
      <c r="AK120" s="164"/>
      <c r="AL120" s="163"/>
      <c r="AM120" s="164"/>
      <c r="AN120" s="163"/>
      <c r="AO120" s="164"/>
      <c r="AP120" s="163"/>
      <c r="AQ120" s="164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</row>
    <row r="121" spans="4:130" s="24" customFormat="1" ht="9" hidden="1" customHeight="1">
      <c r="D121" s="280"/>
      <c r="E121" s="143"/>
      <c r="F121" s="7"/>
      <c r="G121" s="8"/>
      <c r="H121" s="26"/>
      <c r="I121" s="18"/>
      <c r="J121" s="18"/>
      <c r="K121" s="18"/>
      <c r="L121" s="18"/>
      <c r="M121" s="17"/>
      <c r="N121" s="17"/>
      <c r="O121" s="17"/>
      <c r="P121" s="17"/>
      <c r="Q121" s="36"/>
      <c r="R121" s="36"/>
      <c r="S121" s="36"/>
      <c r="T121" s="163"/>
      <c r="U121" s="164"/>
      <c r="V121" s="163"/>
      <c r="W121" s="164"/>
      <c r="X121" s="163"/>
      <c r="Y121" s="164"/>
      <c r="Z121" s="163"/>
      <c r="AA121" s="164"/>
      <c r="AB121" s="163"/>
      <c r="AC121" s="164"/>
      <c r="AD121" s="163"/>
      <c r="AE121" s="164"/>
      <c r="AF121" s="163"/>
      <c r="AG121" s="164"/>
      <c r="AH121" s="163"/>
      <c r="AI121" s="164"/>
      <c r="AJ121" s="163"/>
      <c r="AK121" s="164"/>
      <c r="AL121" s="163"/>
      <c r="AM121" s="164"/>
      <c r="AN121" s="163"/>
      <c r="AO121" s="164"/>
      <c r="AP121" s="163"/>
      <c r="AQ121" s="164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</row>
    <row r="122" spans="4:130" s="24" customFormat="1" ht="3" hidden="1" customHeight="1">
      <c r="D122" s="280"/>
      <c r="E122" s="143"/>
      <c r="F122" s="138"/>
      <c r="G122" s="8"/>
      <c r="H122" s="26"/>
      <c r="I122" s="18"/>
      <c r="J122" s="18"/>
      <c r="K122" s="18"/>
      <c r="L122" s="18"/>
      <c r="M122" s="17"/>
      <c r="N122" s="17"/>
      <c r="O122" s="17"/>
      <c r="P122" s="17"/>
      <c r="Q122" s="36"/>
      <c r="R122" s="36"/>
      <c r="S122" s="36"/>
      <c r="T122" s="163"/>
      <c r="U122" s="164"/>
      <c r="V122" s="163"/>
      <c r="W122" s="164"/>
      <c r="X122" s="163"/>
      <c r="Y122" s="164"/>
      <c r="Z122" s="163"/>
      <c r="AA122" s="164"/>
      <c r="AB122" s="163"/>
      <c r="AC122" s="164"/>
      <c r="AD122" s="163"/>
      <c r="AE122" s="164"/>
      <c r="AF122" s="163"/>
      <c r="AG122" s="164"/>
      <c r="AH122" s="163"/>
      <c r="AI122" s="164"/>
      <c r="AJ122" s="163"/>
      <c r="AK122" s="164"/>
      <c r="AL122" s="163"/>
      <c r="AM122" s="164"/>
      <c r="AN122" s="163"/>
      <c r="AO122" s="164"/>
      <c r="AP122" s="163"/>
      <c r="AQ122" s="164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</row>
    <row r="123" spans="4:130" s="24" customFormat="1" ht="9" hidden="1" customHeight="1">
      <c r="D123" s="280"/>
      <c r="E123" s="143"/>
      <c r="F123" s="7"/>
      <c r="G123" s="8"/>
      <c r="H123" s="26"/>
      <c r="I123" s="18"/>
      <c r="J123" s="18"/>
      <c r="K123" s="18"/>
      <c r="L123" s="18"/>
      <c r="M123" s="17"/>
      <c r="N123" s="17"/>
      <c r="O123" s="17"/>
      <c r="P123" s="17"/>
      <c r="Q123" s="36"/>
      <c r="R123" s="36"/>
      <c r="S123" s="36"/>
      <c r="T123" s="163"/>
      <c r="U123" s="164"/>
      <c r="V123" s="163"/>
      <c r="W123" s="164"/>
      <c r="X123" s="163"/>
      <c r="Y123" s="164"/>
      <c r="Z123" s="163"/>
      <c r="AA123" s="164"/>
      <c r="AB123" s="163"/>
      <c r="AC123" s="164"/>
      <c r="AD123" s="163"/>
      <c r="AE123" s="164"/>
      <c r="AF123" s="163"/>
      <c r="AG123" s="164"/>
      <c r="AH123" s="163"/>
      <c r="AI123" s="164"/>
      <c r="AJ123" s="163"/>
      <c r="AK123" s="164"/>
      <c r="AL123" s="163"/>
      <c r="AM123" s="164"/>
      <c r="AN123" s="163"/>
      <c r="AO123" s="164"/>
      <c r="AP123" s="163"/>
      <c r="AQ123" s="164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</row>
    <row r="124" spans="4:130" s="24" customFormat="1" ht="9" hidden="1" customHeight="1">
      <c r="D124" s="280"/>
      <c r="E124" s="143"/>
      <c r="F124" s="7"/>
      <c r="G124" s="8"/>
      <c r="H124" s="26"/>
      <c r="I124" s="18"/>
      <c r="J124" s="18"/>
      <c r="K124" s="18"/>
      <c r="L124" s="18"/>
      <c r="M124" s="17"/>
      <c r="N124" s="17"/>
      <c r="O124" s="17"/>
      <c r="P124" s="17"/>
      <c r="Q124" s="36"/>
      <c r="R124" s="36"/>
      <c r="S124" s="36"/>
      <c r="T124" s="163"/>
      <c r="U124" s="164"/>
      <c r="V124" s="163"/>
      <c r="W124" s="164"/>
      <c r="X124" s="163"/>
      <c r="Y124" s="164"/>
      <c r="Z124" s="163"/>
      <c r="AA124" s="164"/>
      <c r="AB124" s="163"/>
      <c r="AC124" s="164"/>
      <c r="AD124" s="163"/>
      <c r="AE124" s="164"/>
      <c r="AF124" s="163"/>
      <c r="AG124" s="164"/>
      <c r="AH124" s="163"/>
      <c r="AI124" s="164"/>
      <c r="AJ124" s="163"/>
      <c r="AK124" s="164"/>
      <c r="AL124" s="163"/>
      <c r="AM124" s="164"/>
      <c r="AN124" s="163"/>
      <c r="AO124" s="164"/>
      <c r="AP124" s="163"/>
      <c r="AQ124" s="164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</row>
    <row r="125" spans="4:130" s="24" customFormat="1" ht="9" hidden="1" customHeight="1">
      <c r="D125" s="280"/>
      <c r="E125" s="143"/>
      <c r="F125" s="7"/>
      <c r="G125" s="8"/>
      <c r="H125" s="26"/>
      <c r="I125" s="18"/>
      <c r="J125" s="18"/>
      <c r="K125" s="18"/>
      <c r="L125" s="18"/>
      <c r="M125" s="17"/>
      <c r="N125" s="17"/>
      <c r="O125" s="17"/>
      <c r="P125" s="17"/>
      <c r="Q125" s="36"/>
      <c r="R125" s="36"/>
      <c r="S125" s="36"/>
      <c r="T125" s="163"/>
      <c r="U125" s="164"/>
      <c r="V125" s="163"/>
      <c r="W125" s="164"/>
      <c r="X125" s="163"/>
      <c r="Y125" s="164"/>
      <c r="Z125" s="163"/>
      <c r="AA125" s="164"/>
      <c r="AB125" s="163"/>
      <c r="AC125" s="164"/>
      <c r="AD125" s="163"/>
      <c r="AE125" s="164"/>
      <c r="AF125" s="163"/>
      <c r="AG125" s="164"/>
      <c r="AH125" s="163"/>
      <c r="AI125" s="164"/>
      <c r="AJ125" s="163"/>
      <c r="AK125" s="164"/>
      <c r="AL125" s="163"/>
      <c r="AM125" s="164"/>
      <c r="AN125" s="163"/>
      <c r="AO125" s="164"/>
      <c r="AP125" s="163"/>
      <c r="AQ125" s="164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</row>
    <row r="126" spans="4:130" s="24" customFormat="1" ht="9" hidden="1" customHeight="1">
      <c r="D126" s="280"/>
      <c r="E126" s="143"/>
      <c r="F126" s="7"/>
      <c r="G126" s="8"/>
      <c r="H126" s="26"/>
      <c r="I126" s="18"/>
      <c r="J126" s="18"/>
      <c r="K126" s="18"/>
      <c r="L126" s="18"/>
      <c r="M126" s="17"/>
      <c r="N126" s="17"/>
      <c r="O126" s="17"/>
      <c r="P126" s="17"/>
      <c r="Q126" s="36"/>
      <c r="R126" s="36"/>
      <c r="S126" s="36"/>
      <c r="T126" s="163"/>
      <c r="U126" s="164"/>
      <c r="V126" s="163"/>
      <c r="W126" s="164"/>
      <c r="X126" s="163"/>
      <c r="Y126" s="164"/>
      <c r="Z126" s="163"/>
      <c r="AA126" s="164"/>
      <c r="AB126" s="163"/>
      <c r="AC126" s="164"/>
      <c r="AD126" s="163"/>
      <c r="AE126" s="164"/>
      <c r="AF126" s="163"/>
      <c r="AG126" s="164"/>
      <c r="AH126" s="163"/>
      <c r="AI126" s="164"/>
      <c r="AJ126" s="163"/>
      <c r="AK126" s="164"/>
      <c r="AL126" s="163"/>
      <c r="AM126" s="164"/>
      <c r="AN126" s="163"/>
      <c r="AO126" s="164"/>
      <c r="AP126" s="163"/>
      <c r="AQ126" s="164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</row>
    <row r="127" spans="4:130" s="24" customFormat="1" ht="12" customHeight="1">
      <c r="D127" s="280"/>
      <c r="E127" s="147"/>
      <c r="F127" s="148"/>
      <c r="G127" s="133"/>
      <c r="H127" s="16"/>
      <c r="I127" s="193"/>
      <c r="J127" s="193"/>
      <c r="K127" s="193"/>
      <c r="L127" s="193"/>
      <c r="M127" s="193"/>
      <c r="N127" s="193"/>
      <c r="O127" s="193"/>
      <c r="P127" s="193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5"/>
    </row>
    <row r="128" spans="4:130" s="24" customFormat="1" ht="24" customHeight="1">
      <c r="D128" s="147"/>
      <c r="E128" s="149"/>
      <c r="F128" s="264" t="s">
        <v>396</v>
      </c>
      <c r="G128" s="265"/>
      <c r="H128" s="14"/>
      <c r="I128" s="22">
        <f t="shared" ref="I128:P129" si="26">SUM(I30,I48,I68,I86)</f>
        <v>0</v>
      </c>
      <c r="J128" s="22">
        <f t="shared" si="26"/>
        <v>0</v>
      </c>
      <c r="K128" s="22">
        <f t="shared" si="26"/>
        <v>0</v>
      </c>
      <c r="L128" s="22">
        <f t="shared" si="26"/>
        <v>0</v>
      </c>
      <c r="M128" s="20">
        <f t="shared" si="26"/>
        <v>0</v>
      </c>
      <c r="N128" s="20">
        <f t="shared" si="26"/>
        <v>0</v>
      </c>
      <c r="O128" s="20">
        <f t="shared" si="26"/>
        <v>0</v>
      </c>
      <c r="P128" s="20">
        <f t="shared" si="26"/>
        <v>0</v>
      </c>
      <c r="Q128" s="36"/>
      <c r="R128" s="165"/>
      <c r="S128" s="36"/>
      <c r="T128" s="163"/>
      <c r="U128" s="164"/>
      <c r="V128" s="163"/>
      <c r="W128" s="164"/>
      <c r="X128" s="163"/>
      <c r="Y128" s="164"/>
      <c r="Z128" s="163"/>
      <c r="AA128" s="164"/>
      <c r="AB128" s="163"/>
      <c r="AC128" s="164"/>
      <c r="AD128" s="163"/>
      <c r="AE128" s="164"/>
      <c r="AF128" s="163"/>
      <c r="AG128" s="164"/>
      <c r="AH128" s="163"/>
      <c r="AI128" s="164"/>
      <c r="AJ128" s="163"/>
      <c r="AK128" s="164"/>
      <c r="AL128" s="163"/>
      <c r="AM128" s="164"/>
      <c r="AN128" s="163"/>
      <c r="AO128" s="164"/>
      <c r="AP128" s="163"/>
      <c r="AQ128" s="164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</row>
    <row r="129" spans="1:137" s="24" customFormat="1" ht="24" customHeight="1">
      <c r="D129" s="147"/>
      <c r="E129" s="149"/>
      <c r="F129" s="264" t="s">
        <v>397</v>
      </c>
      <c r="G129" s="265"/>
      <c r="H129" s="14"/>
      <c r="I129" s="22">
        <f t="shared" si="26"/>
        <v>94242</v>
      </c>
      <c r="J129" s="22">
        <f t="shared" si="26"/>
        <v>94242</v>
      </c>
      <c r="K129" s="22">
        <f t="shared" si="26"/>
        <v>0</v>
      </c>
      <c r="L129" s="22">
        <f t="shared" si="26"/>
        <v>0</v>
      </c>
      <c r="M129" s="20">
        <f t="shared" si="26"/>
        <v>47587497.899999999</v>
      </c>
      <c r="N129" s="20">
        <f t="shared" si="26"/>
        <v>47587497.899999999</v>
      </c>
      <c r="O129" s="20">
        <f t="shared" si="26"/>
        <v>0</v>
      </c>
      <c r="P129" s="20">
        <f t="shared" si="26"/>
        <v>0</v>
      </c>
      <c r="Q129" s="36"/>
      <c r="R129" s="165"/>
      <c r="S129" s="36"/>
      <c r="T129" s="163"/>
      <c r="U129" s="164"/>
      <c r="V129" s="163"/>
      <c r="W129" s="164"/>
      <c r="X129" s="163"/>
      <c r="Y129" s="164"/>
      <c r="Z129" s="163"/>
      <c r="AA129" s="164"/>
      <c r="AB129" s="163"/>
      <c r="AC129" s="164"/>
      <c r="AD129" s="163"/>
      <c r="AE129" s="164"/>
      <c r="AF129" s="163"/>
      <c r="AG129" s="164"/>
      <c r="AH129" s="163"/>
      <c r="AI129" s="164"/>
      <c r="AJ129" s="163"/>
      <c r="AK129" s="164"/>
      <c r="AL129" s="163"/>
      <c r="AM129" s="164"/>
      <c r="AN129" s="163"/>
      <c r="AO129" s="164"/>
      <c r="AP129" s="163"/>
      <c r="AQ129" s="164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</row>
    <row r="130" spans="1:137" s="24" customFormat="1" ht="24" customHeight="1">
      <c r="D130" s="147"/>
      <c r="E130" s="149"/>
      <c r="F130" s="264" t="s">
        <v>398</v>
      </c>
      <c r="G130" s="265"/>
      <c r="H130" s="14"/>
      <c r="I130" s="22">
        <f t="shared" ref="I130:P130" si="27">SUM(I51,I89)</f>
        <v>513300</v>
      </c>
      <c r="J130" s="22">
        <f t="shared" si="27"/>
        <v>513300</v>
      </c>
      <c r="K130" s="22">
        <f t="shared" si="27"/>
        <v>0</v>
      </c>
      <c r="L130" s="22">
        <f t="shared" si="27"/>
        <v>0</v>
      </c>
      <c r="M130" s="20">
        <f t="shared" si="27"/>
        <v>47587497.899999999</v>
      </c>
      <c r="N130" s="20">
        <f t="shared" si="27"/>
        <v>47587497.899999999</v>
      </c>
      <c r="O130" s="20">
        <f t="shared" si="27"/>
        <v>0</v>
      </c>
      <c r="P130" s="20">
        <f t="shared" si="27"/>
        <v>0</v>
      </c>
      <c r="Q130" s="36"/>
      <c r="R130" s="165"/>
      <c r="S130" s="36"/>
      <c r="T130" s="22">
        <f t="shared" ref="T130:AA130" si="28">SUM(T51,T89)</f>
        <v>568719</v>
      </c>
      <c r="U130" s="20">
        <f t="shared" si="28"/>
        <v>57459681.509999998</v>
      </c>
      <c r="V130" s="22">
        <f t="shared" si="28"/>
        <v>508514</v>
      </c>
      <c r="W130" s="20">
        <f t="shared" si="28"/>
        <v>46590238.530000001</v>
      </c>
      <c r="X130" s="22">
        <f t="shared" si="28"/>
        <v>527718</v>
      </c>
      <c r="Y130" s="20">
        <f t="shared" si="28"/>
        <v>40923389.289999999</v>
      </c>
      <c r="Z130" s="22">
        <f t="shared" si="28"/>
        <v>494385</v>
      </c>
      <c r="AA130" s="20">
        <f t="shared" si="28"/>
        <v>33221146.199999999</v>
      </c>
      <c r="AB130" s="22">
        <f t="shared" ref="AB130:AI130" si="29">SUM(AB51,AB89)</f>
        <v>373839</v>
      </c>
      <c r="AC130" s="20">
        <f t="shared" si="29"/>
        <v>14659233.93</v>
      </c>
      <c r="AD130" s="22">
        <f t="shared" si="29"/>
        <v>310385</v>
      </c>
      <c r="AE130" s="20">
        <f t="shared" si="29"/>
        <v>7914334.5499999998</v>
      </c>
      <c r="AF130" s="22">
        <f t="shared" si="29"/>
        <v>366140</v>
      </c>
      <c r="AG130" s="20">
        <f t="shared" si="29"/>
        <v>9919237.8000000007</v>
      </c>
      <c r="AH130" s="22">
        <f t="shared" si="29"/>
        <v>350466</v>
      </c>
      <c r="AI130" s="20">
        <f t="shared" si="29"/>
        <v>3194313.7</v>
      </c>
      <c r="AJ130" s="22">
        <f t="shared" ref="AJ130:AQ130" si="30">SUM(AJ51,AJ89)</f>
        <v>401439</v>
      </c>
      <c r="AK130" s="20">
        <f t="shared" si="30"/>
        <v>19806663.75</v>
      </c>
      <c r="AL130" s="22">
        <f t="shared" si="30"/>
        <v>477661</v>
      </c>
      <c r="AM130" s="20">
        <f t="shared" si="30"/>
        <v>37228953.600000001</v>
      </c>
      <c r="AN130" s="22">
        <f t="shared" si="30"/>
        <v>0</v>
      </c>
      <c r="AO130" s="20">
        <f t="shared" si="30"/>
        <v>0</v>
      </c>
      <c r="AP130" s="22">
        <f t="shared" si="30"/>
        <v>0</v>
      </c>
      <c r="AQ130" s="20">
        <f t="shared" si="30"/>
        <v>0</v>
      </c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</row>
    <row r="131" spans="1:137">
      <c r="A131" s="34"/>
      <c r="EG131" s="13"/>
    </row>
    <row r="135" spans="1:137">
      <c r="A135" s="34"/>
      <c r="F135" s="1" t="s">
        <v>30</v>
      </c>
      <c r="I135" s="277" t="str">
        <f>IF(Титульный!H44="","Не определено",Титульный!H44)</f>
        <v>Климов Игорь Георгиевич</v>
      </c>
      <c r="J135" s="277"/>
      <c r="K135" s="277"/>
      <c r="L135" s="277"/>
      <c r="M135" s="277"/>
      <c r="N135" s="277"/>
      <c r="P135" s="3"/>
    </row>
    <row r="136" spans="1:137">
      <c r="A136" s="34"/>
      <c r="I136" s="276" t="s">
        <v>27</v>
      </c>
      <c r="J136" s="276"/>
      <c r="K136" s="276"/>
      <c r="L136" s="276"/>
      <c r="M136" s="276"/>
      <c r="N136" s="276"/>
      <c r="P136" s="2" t="s">
        <v>26</v>
      </c>
    </row>
    <row r="137" spans="1:137">
      <c r="A137" s="34"/>
      <c r="J137" s="13"/>
      <c r="K137" s="13"/>
      <c r="CA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</row>
    <row r="138" spans="1:137">
      <c r="F138" s="1" t="s">
        <v>29</v>
      </c>
    </row>
    <row r="139" spans="1:137">
      <c r="A139" s="34"/>
      <c r="F139" s="1" t="s">
        <v>338</v>
      </c>
      <c r="I139" s="277" t="str">
        <f>IF(Титульный!H51="","Не определено",Титульный!H51)</f>
        <v>инженер</v>
      </c>
      <c r="J139" s="277"/>
      <c r="K139" s="277"/>
      <c r="M139" s="277" t="str">
        <f>IF(Титульный!H50="","Не определено",Титульный!H50)</f>
        <v>Батырева Елена Владимировна</v>
      </c>
      <c r="N139" s="277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EA139" s="13"/>
      <c r="EB139" s="13"/>
    </row>
    <row r="140" spans="1:137">
      <c r="A140" s="34"/>
      <c r="F140" s="1" t="s">
        <v>339</v>
      </c>
      <c r="I140" s="275" t="s">
        <v>28</v>
      </c>
      <c r="J140" s="275"/>
      <c r="K140" s="275"/>
      <c r="M140" s="278" t="s">
        <v>27</v>
      </c>
      <c r="N140" s="278"/>
      <c r="P140" s="11" t="s">
        <v>26</v>
      </c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EB140" s="12"/>
    </row>
    <row r="141" spans="1:137">
      <c r="A141" s="34"/>
      <c r="F141" s="1" t="s">
        <v>340</v>
      </c>
    </row>
    <row r="142" spans="1:137">
      <c r="A142" s="34"/>
      <c r="F142" s="1" t="s">
        <v>341</v>
      </c>
      <c r="I142" s="277" t="str">
        <f>IF(Титульный!H52="","Не определено",Титульный!H52)</f>
        <v>+7 (3456) 349-480</v>
      </c>
      <c r="J142" s="277"/>
      <c r="K142" s="277"/>
      <c r="M142" s="13"/>
      <c r="O142" s="275" t="s">
        <v>25</v>
      </c>
      <c r="P142" s="275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</row>
    <row r="143" spans="1:137">
      <c r="A143" s="34"/>
      <c r="F143" s="1" t="s">
        <v>342</v>
      </c>
      <c r="I143" s="275" t="s">
        <v>24</v>
      </c>
      <c r="J143" s="275"/>
      <c r="K143" s="275"/>
      <c r="M143" s="11" t="s">
        <v>343</v>
      </c>
      <c r="O143" s="275" t="s">
        <v>23</v>
      </c>
      <c r="P143" s="275"/>
    </row>
    <row r="147" spans="1:138" ht="12.75" customHeight="1">
      <c r="A147" s="34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9"/>
      <c r="EH147" s="9"/>
    </row>
    <row r="148" spans="1:138" ht="12.75" customHeight="1">
      <c r="A148" s="34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9"/>
      <c r="EH148" s="9"/>
    </row>
    <row r="149" spans="1:138" ht="13.5" customHeight="1">
      <c r="A149" s="34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9"/>
      <c r="EH149" s="9"/>
    </row>
    <row r="150" spans="1:138" ht="12.75" customHeight="1">
      <c r="A150" s="34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9"/>
      <c r="EH150" s="9"/>
    </row>
    <row r="151" spans="1:138" ht="12.75" customHeight="1">
      <c r="A151" s="34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9"/>
      <c r="EH151" s="9"/>
    </row>
    <row r="152" spans="1:138" ht="13.5" customHeight="1">
      <c r="A152" s="34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9"/>
      <c r="EH152" s="9"/>
    </row>
    <row r="153" spans="1:138" ht="12.75" customHeight="1">
      <c r="A153" s="34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9"/>
      <c r="EH153" s="9"/>
    </row>
    <row r="154" spans="1:138" ht="12.75" customHeight="1">
      <c r="A154" s="34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9"/>
      <c r="EH154" s="9"/>
    </row>
    <row r="155" spans="1:138" ht="13.5" customHeight="1">
      <c r="A155" s="34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9"/>
      <c r="EH155" s="9"/>
    </row>
    <row r="156" spans="1:138" ht="12.75" customHeight="1">
      <c r="A156" s="34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9"/>
      <c r="EH156" s="9"/>
    </row>
    <row r="157" spans="1:138" ht="12.75" customHeight="1">
      <c r="A157" s="34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9"/>
      <c r="EH157" s="9"/>
    </row>
    <row r="158" spans="1:138" ht="13.5" customHeight="1">
      <c r="A158" s="34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9"/>
      <c r="EH158" s="9"/>
    </row>
    <row r="159" spans="1:138" ht="12.75" customHeight="1">
      <c r="A159" s="34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9"/>
      <c r="EH159" s="9"/>
    </row>
    <row r="160" spans="1:138" ht="12.75" customHeight="1">
      <c r="A160" s="34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9"/>
      <c r="EH160" s="9"/>
    </row>
    <row r="161" spans="1:138" ht="13.5" customHeight="1">
      <c r="A161" s="34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9"/>
      <c r="EH161" s="9"/>
    </row>
    <row r="162" spans="1:138" ht="12.75" customHeight="1">
      <c r="A162" s="34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9"/>
      <c r="EH162" s="9"/>
    </row>
    <row r="163" spans="1:138" ht="12.75" customHeight="1">
      <c r="A163" s="34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9"/>
      <c r="EH163" s="9"/>
    </row>
    <row r="164" spans="1:138" ht="13.5" customHeight="1">
      <c r="A164" s="34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9"/>
      <c r="EH164" s="9"/>
    </row>
    <row r="165" spans="1:138" ht="12.75" customHeight="1">
      <c r="A165" s="34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9"/>
      <c r="EH165" s="9"/>
    </row>
    <row r="166" spans="1:138" ht="12.75" customHeight="1">
      <c r="A166" s="34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9"/>
      <c r="EH166" s="9"/>
    </row>
    <row r="167" spans="1:138" ht="13.5" customHeight="1">
      <c r="A167" s="34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9"/>
      <c r="EH167" s="9"/>
    </row>
    <row r="168" spans="1:138" ht="12.75" customHeight="1">
      <c r="A168" s="34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9"/>
      <c r="EH168" s="9"/>
    </row>
    <row r="169" spans="1:138" ht="12.75" customHeight="1">
      <c r="A169" s="34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9"/>
      <c r="EH169" s="9"/>
    </row>
    <row r="170" spans="1:138" ht="13.5" customHeight="1">
      <c r="A170" s="34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9"/>
      <c r="EH170" s="9"/>
    </row>
    <row r="171" spans="1:138" ht="12.75" customHeight="1">
      <c r="A171" s="34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9"/>
      <c r="EH171" s="9"/>
    </row>
    <row r="172" spans="1:138" ht="12.75" customHeight="1">
      <c r="A172" s="34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9"/>
      <c r="EH172" s="9"/>
    </row>
    <row r="173" spans="1:138" ht="13.5" customHeight="1">
      <c r="A173" s="34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9"/>
      <c r="EH173" s="9"/>
    </row>
    <row r="174" spans="1:138" ht="12.75" customHeight="1">
      <c r="A174" s="34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9"/>
      <c r="EH174" s="9"/>
    </row>
    <row r="175" spans="1:138" ht="12.75" customHeight="1">
      <c r="A175" s="34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9"/>
      <c r="EH175" s="9"/>
    </row>
    <row r="176" spans="1:138" ht="13.5" customHeight="1">
      <c r="A176" s="34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9"/>
      <c r="EH176" s="9"/>
    </row>
    <row r="177" spans="1:138" ht="12.75" customHeight="1">
      <c r="A177" s="34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9"/>
      <c r="EH177" s="9"/>
    </row>
    <row r="178" spans="1:138" ht="12.75" customHeight="1">
      <c r="A178" s="34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9"/>
      <c r="EH178" s="9"/>
    </row>
    <row r="179" spans="1:138" ht="13.5" customHeight="1">
      <c r="A179" s="34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9"/>
      <c r="EH179" s="9"/>
    </row>
    <row r="180" spans="1:138">
      <c r="A180" s="34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9"/>
      <c r="EH180" s="9"/>
    </row>
    <row r="181" spans="1:138">
      <c r="A181" s="34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</row>
    <row r="182" spans="1:138">
      <c r="A182" s="34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</row>
    <row r="183" spans="1:138">
      <c r="A183" s="34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</row>
    <row r="184" spans="1:138">
      <c r="A184" s="34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</row>
  </sheetData>
  <sheetProtection algorithmName="SHA-512" hashValue="CYfeNmtyy/WnvUm8IU1yZyBmVyj1p67u4E1Ce5xOrJLXXLBAZ+mWaJe1dYEa3Be7gqEkuqxHGJ9yTRq/yEEkmg==" saltValue="EEF6tDdcblPJOLiyS6Xe0Q==" spinCount="100000" sheet="1" objects="1" scenarios="1" formatColumns="0" formatRows="0"/>
  <mergeCells count="161">
    <mergeCell ref="EA6:EF6"/>
    <mergeCell ref="AN8:AO8"/>
    <mergeCell ref="AP8:AQ8"/>
    <mergeCell ref="AR7:AR11"/>
    <mergeCell ref="DJ9:DJ11"/>
    <mergeCell ref="AJ8:AK8"/>
    <mergeCell ref="DI7:DI8"/>
    <mergeCell ref="DI9:DI11"/>
    <mergeCell ref="CA7:CA11"/>
    <mergeCell ref="DA7:DA11"/>
    <mergeCell ref="AY7:AY11"/>
    <mergeCell ref="DZ7:DZ11"/>
    <mergeCell ref="DJ7:DJ8"/>
    <mergeCell ref="T7:AQ7"/>
    <mergeCell ref="AD8:AE8"/>
    <mergeCell ref="AB9:AB11"/>
    <mergeCell ref="CF7:CF11"/>
    <mergeCell ref="CG7:CG11"/>
    <mergeCell ref="CH7:CH11"/>
    <mergeCell ref="AC9:AC11"/>
    <mergeCell ref="AD9:AD11"/>
    <mergeCell ref="Y9:Y11"/>
    <mergeCell ref="T8:U8"/>
    <mergeCell ref="V8:W8"/>
    <mergeCell ref="I143:K143"/>
    <mergeCell ref="O142:P142"/>
    <mergeCell ref="O143:P143"/>
    <mergeCell ref="AI9:AI11"/>
    <mergeCell ref="I136:N136"/>
    <mergeCell ref="Z9:Z11"/>
    <mergeCell ref="AA9:AA11"/>
    <mergeCell ref="X9:X11"/>
    <mergeCell ref="I142:K142"/>
    <mergeCell ref="M140:N140"/>
    <mergeCell ref="R7:R11"/>
    <mergeCell ref="S7:S11"/>
    <mergeCell ref="T9:T11"/>
    <mergeCell ref="U9:U11"/>
    <mergeCell ref="V9:V11"/>
    <mergeCell ref="J10:L10"/>
    <mergeCell ref="M10:M11"/>
    <mergeCell ref="M139:N139"/>
    <mergeCell ref="I140:K140"/>
    <mergeCell ref="I139:K139"/>
    <mergeCell ref="AE9:AE11"/>
    <mergeCell ref="I135:N135"/>
    <mergeCell ref="Q7:Q11"/>
    <mergeCell ref="M9:P9"/>
    <mergeCell ref="F51:G51"/>
    <mergeCell ref="F130:G130"/>
    <mergeCell ref="E7:E11"/>
    <mergeCell ref="D7:D11"/>
    <mergeCell ref="D15:D51"/>
    <mergeCell ref="D53:D89"/>
    <mergeCell ref="F7:G11"/>
    <mergeCell ref="W9:W11"/>
    <mergeCell ref="I7:P8"/>
    <mergeCell ref="D91:D127"/>
    <mergeCell ref="I10:I11"/>
    <mergeCell ref="H7:H11"/>
    <mergeCell ref="N10:P10"/>
    <mergeCell ref="I9:L9"/>
    <mergeCell ref="F129:G129"/>
    <mergeCell ref="F128:G128"/>
    <mergeCell ref="DY7:DY11"/>
    <mergeCell ref="DH7:DH8"/>
    <mergeCell ref="AU7:AU11"/>
    <mergeCell ref="AV7:AV11"/>
    <mergeCell ref="AW7:AW11"/>
    <mergeCell ref="AX7:AX11"/>
    <mergeCell ref="AN9:AN11"/>
    <mergeCell ref="AO9:AO11"/>
    <mergeCell ref="AP9:AP11"/>
    <mergeCell ref="AQ9:AQ11"/>
    <mergeCell ref="DK7:DK11"/>
    <mergeCell ref="DG9:DG11"/>
    <mergeCell ref="DH9:DH11"/>
    <mergeCell ref="DG7:DG8"/>
    <mergeCell ref="AF4:AF5"/>
    <mergeCell ref="AS7:AS11"/>
    <mergeCell ref="AT7:AT11"/>
    <mergeCell ref="AL4:AL5"/>
    <mergeCell ref="AN4:AN5"/>
    <mergeCell ref="AP4:AP5"/>
    <mergeCell ref="AL8:AM8"/>
    <mergeCell ref="AM9:AM11"/>
    <mergeCell ref="AJ9:AJ11"/>
    <mergeCell ref="AF9:AF11"/>
    <mergeCell ref="AG9:AG11"/>
    <mergeCell ref="AH9:AH11"/>
    <mergeCell ref="AK9:AK11"/>
    <mergeCell ref="AF8:AG8"/>
    <mergeCell ref="AH8:AI8"/>
    <mergeCell ref="AH4:AH5"/>
    <mergeCell ref="AJ4:AJ5"/>
    <mergeCell ref="AL9:AL11"/>
    <mergeCell ref="AZ7:AZ11"/>
    <mergeCell ref="BA7:BA11"/>
    <mergeCell ref="BB7:BB11"/>
    <mergeCell ref="BC7:BC11"/>
    <mergeCell ref="BD7:BD11"/>
    <mergeCell ref="BE7:BE11"/>
    <mergeCell ref="D4:G5"/>
    <mergeCell ref="J4:O5"/>
    <mergeCell ref="DF7:DF11"/>
    <mergeCell ref="T4:T5"/>
    <mergeCell ref="V4:V5"/>
    <mergeCell ref="X4:X5"/>
    <mergeCell ref="Z4:Z5"/>
    <mergeCell ref="AB4:AB5"/>
    <mergeCell ref="AD4:AD5"/>
    <mergeCell ref="X8:Y8"/>
    <mergeCell ref="Z8:AA8"/>
    <mergeCell ref="AB8:AC8"/>
    <mergeCell ref="BL7:BL11"/>
    <mergeCell ref="BN7:BN11"/>
    <mergeCell ref="BO7:BO11"/>
    <mergeCell ref="BP7:BP11"/>
    <mergeCell ref="BQ7:BQ11"/>
    <mergeCell ref="BR7:BR11"/>
    <mergeCell ref="BM7:BM11"/>
    <mergeCell ref="BF7:BF11"/>
    <mergeCell ref="BG7:BG11"/>
    <mergeCell ref="BH7:BH11"/>
    <mergeCell ref="BI7:BI11"/>
    <mergeCell ref="BJ7:BJ11"/>
    <mergeCell ref="BK7:BK11"/>
    <mergeCell ref="BY7:BY11"/>
    <mergeCell ref="BZ7:BZ11"/>
    <mergeCell ref="CB7:CB11"/>
    <mergeCell ref="CC7:CC11"/>
    <mergeCell ref="CD7:CD11"/>
    <mergeCell ref="CE7:CE11"/>
    <mergeCell ref="BS7:BS11"/>
    <mergeCell ref="BT7:BT11"/>
    <mergeCell ref="BU7:BU11"/>
    <mergeCell ref="BV7:BV11"/>
    <mergeCell ref="BW7:BW11"/>
    <mergeCell ref="BX7:BX11"/>
    <mergeCell ref="CO7:CO11"/>
    <mergeCell ref="CP7:CP11"/>
    <mergeCell ref="CQ7:CQ11"/>
    <mergeCell ref="CR7:CR11"/>
    <mergeCell ref="CS7:CS11"/>
    <mergeCell ref="CT7:CT11"/>
    <mergeCell ref="CI7:CI11"/>
    <mergeCell ref="CJ7:CJ11"/>
    <mergeCell ref="CK7:CK11"/>
    <mergeCell ref="CL7:CL11"/>
    <mergeCell ref="CM7:CM11"/>
    <mergeCell ref="CN7:CN11"/>
    <mergeCell ref="DE7:DE11"/>
    <mergeCell ref="CU7:CU11"/>
    <mergeCell ref="CV7:CV11"/>
    <mergeCell ref="CW7:CW11"/>
    <mergeCell ref="CX7:CX11"/>
    <mergeCell ref="CY7:CY11"/>
    <mergeCell ref="CZ7:CZ11"/>
    <mergeCell ref="DB7:DB11"/>
    <mergeCell ref="DC7:DC11"/>
    <mergeCell ref="DD7:DD11"/>
  </mergeCells>
  <phoneticPr fontId="3" type="noConversion"/>
  <dataValidations count="1">
    <dataValidation type="decimal" allowBlank="1" showInputMessage="1" showErrorMessage="1" errorTitle="Внимание" error="Необходимо указать действительное значение!" sqref="J41:L43 J110:L126 N110:P126 J94:L95 N94:P95 N99:P101 N104:P104 J99:L101 J104:L104 N61:P63 J46:L46 J84:L84 J61:L63 N74:P75 J66:L66 N79:P81 J28:L28 N18:P19 N41:P43 N56:P57 J23:L25 N36:P37 J18:L19 J36:L37 J56:L57 J74:L75 J79:L81 N84:P84 N66:P66 N46:P46 N28:P28 N23:P25">
      <formula1>-10000000000</formula1>
      <formula2>1000000000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zoomScale="80" zoomScaleNormal="80" workbookViewId="0"/>
  </sheetViews>
  <sheetFormatPr defaultColWidth="9.140625" defaultRowHeight="11.25"/>
  <cols>
    <col min="1" max="16384" width="9.140625" style="91"/>
  </cols>
  <sheetData/>
  <sheetProtection formatColumns="0" formatRows="0"/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417217" r:id="rId4">
          <objectPr defaultSize="0" autoPict="0" r:id="rId5">
            <anchor moveWithCells="1">
              <from>
                <xdr:col>0</xdr:col>
                <xdr:colOff>285750</xdr:colOff>
                <xdr:row>0</xdr:row>
                <xdr:rowOff>171450</xdr:rowOff>
              </from>
              <to>
                <xdr:col>10</xdr:col>
                <xdr:colOff>209550</xdr:colOff>
                <xdr:row>21</xdr:row>
                <xdr:rowOff>152400</xdr:rowOff>
              </to>
            </anchor>
          </objectPr>
        </oleObject>
      </mc:Choice>
      <mc:Fallback>
        <oleObject progId="Word.Document.8" shapeId="1417217" r:id="rId4"/>
      </mc:Fallback>
    </mc:AlternateContent>
    <mc:AlternateContent xmlns:mc="http://schemas.openxmlformats.org/markup-compatibility/2006">
      <mc:Choice Requires="x14">
        <oleObject progId="Word.Document.8" shapeId="1417233" r:id="rId6">
          <objectPr defaultSize="0" r:id="rId7">
            <anchor moveWithCells="1">
              <from>
                <xdr:col>20</xdr:col>
                <xdr:colOff>485775</xdr:colOff>
                <xdr:row>0</xdr:row>
                <xdr:rowOff>171450</xdr:rowOff>
              </from>
              <to>
                <xdr:col>30</xdr:col>
                <xdr:colOff>400050</xdr:colOff>
                <xdr:row>21</xdr:row>
                <xdr:rowOff>85725</xdr:rowOff>
              </to>
            </anchor>
          </objectPr>
        </oleObject>
      </mc:Choice>
      <mc:Fallback>
        <oleObject progId="Word.Document.8" shapeId="1417233" r:id="rId6"/>
      </mc:Fallback>
    </mc:AlternateContent>
    <mc:AlternateContent xmlns:mc="http://schemas.openxmlformats.org/markup-compatibility/2006">
      <mc:Choice Requires="x14">
        <oleObject progId="Word.Document.8" shapeId="1417241" r:id="rId8">
          <objectPr defaultSize="0" autoPict="0" r:id="rId9">
            <anchor moveWithCells="1">
              <from>
                <xdr:col>10</xdr:col>
                <xdr:colOff>323850</xdr:colOff>
                <xdr:row>1</xdr:row>
                <xdr:rowOff>38100</xdr:rowOff>
              </from>
              <to>
                <xdr:col>20</xdr:col>
                <xdr:colOff>209550</xdr:colOff>
                <xdr:row>21</xdr:row>
                <xdr:rowOff>95250</xdr:rowOff>
              </to>
            </anchor>
          </objectPr>
        </oleObject>
      </mc:Choice>
      <mc:Fallback>
        <oleObject progId="Word.Document.8" shapeId="1417241" r:id="rId8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COMS">
    <tabColor indexed="31"/>
  </sheetPr>
  <dimension ref="F1:F20"/>
  <sheetViews>
    <sheetView showGridLines="0" topLeftCell="D8" zoomScaleNormal="100" workbookViewId="0"/>
  </sheetViews>
  <sheetFormatPr defaultColWidth="9.140625" defaultRowHeight="11.25"/>
  <cols>
    <col min="1" max="3" width="0" style="57" hidden="1" customWidth="1"/>
    <col min="4" max="5" width="2.7109375" style="57" customWidth="1"/>
    <col min="6" max="6" width="75.7109375" style="57" customWidth="1"/>
    <col min="7" max="8" width="2.7109375" style="57" customWidth="1"/>
    <col min="9" max="16384" width="9.140625" style="57"/>
  </cols>
  <sheetData>
    <row r="1" spans="6:6" hidden="1"/>
    <row r="2" spans="6:6" hidden="1"/>
    <row r="3" spans="6:6" hidden="1"/>
    <row r="4" spans="6:6" hidden="1"/>
    <row r="5" spans="6:6" hidden="1"/>
    <row r="6" spans="6:6" hidden="1"/>
    <row r="7" spans="6:6" ht="12" hidden="1" customHeight="1"/>
    <row r="8" spans="6:6" ht="12" customHeight="1"/>
    <row r="9" spans="6:6" ht="18" customHeight="1">
      <c r="F9" s="94" t="s">
        <v>21</v>
      </c>
    </row>
    <row r="10" spans="6:6" ht="12" customHeight="1"/>
    <row r="11" spans="6:6" ht="30" customHeight="1">
      <c r="F11" s="93"/>
    </row>
    <row r="12" spans="6:6" ht="30" customHeight="1">
      <c r="F12" s="93"/>
    </row>
    <row r="13" spans="6:6" ht="30" customHeight="1">
      <c r="F13" s="93"/>
    </row>
    <row r="14" spans="6:6" ht="30" customHeight="1">
      <c r="F14" s="93"/>
    </row>
    <row r="15" spans="6:6" ht="30" customHeight="1">
      <c r="F15" s="93"/>
    </row>
    <row r="16" spans="6:6" ht="30" customHeight="1">
      <c r="F16" s="93"/>
    </row>
    <row r="17" spans="6:6" ht="30" customHeight="1">
      <c r="F17" s="93"/>
    </row>
    <row r="18" spans="6:6" ht="30" customHeight="1">
      <c r="F18" s="93"/>
    </row>
    <row r="19" spans="6:6" ht="30" customHeight="1">
      <c r="F19" s="93"/>
    </row>
    <row r="20" spans="6:6" ht="30" customHeight="1">
      <c r="F20" s="93"/>
    </row>
  </sheetData>
  <sheetProtection algorithmName="SHA-512" hashValue="iR9rnG9rckjgNHsO6er8tl9eSNHXZHIzaBZ1Lh8X+Glb3NNYv5gT0VZwwCIOD3ULKH1F2z4dv+v8ZkXxb7n4qA==" saltValue="F2XGOaNHKFGIt9j7NAKixw==" spinCount="100000" sheet="1" objects="1" scenarios="1" formatColumns="0" formatRows="0"/>
  <phoneticPr fontId="0" type="noConversion"/>
  <dataValidations count="1">
    <dataValidation type="textLength" operator="lessThan" allowBlank="1" showInputMessage="1" showErrorMessage="1" errorTitle="Ограничение" error="Максимальное количество символов - 1000!" sqref="F11:F20">
      <formula1>1000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CheckBeforeSave">
    <tabColor indexed="31"/>
  </sheetPr>
  <dimension ref="A1:I170"/>
  <sheetViews>
    <sheetView showGridLines="0" tabSelected="1" topLeftCell="C8" zoomScaleNormal="100" workbookViewId="0"/>
  </sheetViews>
  <sheetFormatPr defaultColWidth="9.140625" defaultRowHeight="11.25"/>
  <cols>
    <col min="1" max="2" width="7.7109375" style="50" hidden="1" customWidth="1"/>
    <col min="3" max="3" width="2.7109375" style="50" customWidth="1"/>
    <col min="4" max="4" width="2.7109375" style="39" customWidth="1"/>
    <col min="5" max="6" width="25.7109375" style="47" customWidth="1"/>
    <col min="7" max="7" width="105.7109375" style="42" customWidth="1"/>
    <col min="8" max="8" width="20.7109375" style="47" customWidth="1"/>
    <col min="9" max="10" width="2.7109375" style="39" customWidth="1"/>
    <col min="11" max="16384" width="9.140625" style="39"/>
  </cols>
  <sheetData>
    <row r="1" spans="4:9" hidden="1"/>
    <row r="2" spans="4:9" hidden="1"/>
    <row r="3" spans="4:9" hidden="1"/>
    <row r="4" spans="4:9" hidden="1"/>
    <row r="5" spans="4:9" hidden="1"/>
    <row r="6" spans="4:9" hidden="1"/>
    <row r="7" spans="4:9" hidden="1"/>
    <row r="8" spans="4:9">
      <c r="D8" s="46"/>
      <c r="E8" s="48"/>
      <c r="F8" s="48"/>
      <c r="G8" s="49"/>
      <c r="H8" s="48"/>
      <c r="I8" s="46"/>
    </row>
    <row r="9" spans="4:9" ht="18" customHeight="1">
      <c r="D9" s="46"/>
      <c r="E9" s="281" t="s">
        <v>241</v>
      </c>
      <c r="F9" s="281"/>
      <c r="G9" s="281"/>
      <c r="H9" s="281"/>
      <c r="I9" s="46"/>
    </row>
    <row r="10" spans="4:9">
      <c r="D10" s="46"/>
      <c r="E10" s="53"/>
      <c r="F10" s="53"/>
      <c r="G10" s="54"/>
      <c r="H10" s="53"/>
      <c r="I10" s="46"/>
    </row>
    <row r="11" spans="4:9" ht="24" customHeight="1">
      <c r="D11" s="46"/>
      <c r="E11" s="195" t="s">
        <v>239</v>
      </c>
      <c r="F11" s="195" t="s">
        <v>240</v>
      </c>
      <c r="G11" s="195" t="s">
        <v>242</v>
      </c>
      <c r="H11" s="195" t="s">
        <v>234</v>
      </c>
      <c r="I11" s="46"/>
    </row>
    <row r="12" spans="4:9" ht="22.5">
      <c r="E12" s="196" t="s">
        <v>2346</v>
      </c>
      <c r="F12" s="196" t="s">
        <v>2347</v>
      </c>
      <c r="G12" s="197" t="s">
        <v>2348</v>
      </c>
      <c r="H12" s="198" t="s">
        <v>2349</v>
      </c>
    </row>
    <row r="13" spans="4:9" ht="12.75">
      <c r="E13" s="199" t="s">
        <v>2350</v>
      </c>
      <c r="F13" s="199" t="s">
        <v>2351</v>
      </c>
      <c r="G13" s="200" t="s">
        <v>2352</v>
      </c>
      <c r="H13" s="201" t="s">
        <v>2349</v>
      </c>
    </row>
    <row r="14" spans="4:9" ht="12.75">
      <c r="E14" s="109"/>
      <c r="F14" s="109"/>
      <c r="G14" s="194"/>
      <c r="H14" s="48"/>
    </row>
    <row r="15" spans="4:9" ht="12.75">
      <c r="E15" s="109"/>
      <c r="F15" s="109"/>
      <c r="G15" s="194"/>
      <c r="H15" s="48"/>
    </row>
    <row r="16" spans="4:9" ht="12.75">
      <c r="E16" s="109"/>
      <c r="F16" s="109"/>
      <c r="G16" s="194"/>
      <c r="H16" s="48"/>
    </row>
    <row r="17" spans="5:8" ht="12.75">
      <c r="E17" s="109"/>
      <c r="F17" s="109"/>
      <c r="G17" s="194"/>
      <c r="H17" s="48"/>
    </row>
    <row r="18" spans="5:8" ht="12.75">
      <c r="E18" s="109"/>
      <c r="F18" s="109"/>
      <c r="G18" s="194"/>
      <c r="H18" s="48"/>
    </row>
    <row r="19" spans="5:8" ht="12.75">
      <c r="E19" s="109"/>
      <c r="F19" s="109"/>
      <c r="G19" s="194"/>
      <c r="H19" s="48"/>
    </row>
    <row r="20" spans="5:8" ht="12.75">
      <c r="E20" s="109"/>
      <c r="F20" s="109"/>
      <c r="G20" s="194"/>
      <c r="H20" s="48"/>
    </row>
    <row r="21" spans="5:8" ht="12.75">
      <c r="E21" s="109"/>
      <c r="F21" s="109"/>
      <c r="G21" s="194"/>
      <c r="H21" s="48"/>
    </row>
    <row r="22" spans="5:8" ht="12.75">
      <c r="E22" s="109"/>
      <c r="F22" s="109"/>
      <c r="G22" s="194"/>
      <c r="H22" s="48"/>
    </row>
    <row r="23" spans="5:8" ht="12.75">
      <c r="E23" s="109"/>
      <c r="F23" s="109"/>
      <c r="G23" s="194"/>
      <c r="H23" s="48"/>
    </row>
    <row r="24" spans="5:8" ht="12.75">
      <c r="E24" s="109"/>
      <c r="F24" s="109"/>
      <c r="G24" s="194"/>
      <c r="H24" s="48"/>
    </row>
    <row r="25" spans="5:8" ht="12.75">
      <c r="E25" s="109"/>
      <c r="F25" s="109"/>
      <c r="G25" s="194"/>
      <c r="H25" s="48"/>
    </row>
    <row r="26" spans="5:8" ht="12.75">
      <c r="E26" s="109"/>
      <c r="F26" s="109"/>
      <c r="G26" s="194"/>
      <c r="H26" s="48"/>
    </row>
    <row r="27" spans="5:8" ht="12.75">
      <c r="E27" s="109"/>
      <c r="F27" s="109"/>
      <c r="G27" s="49"/>
      <c r="H27" s="48"/>
    </row>
    <row r="28" spans="5:8" ht="12.75">
      <c r="E28" s="109"/>
      <c r="F28" s="109"/>
      <c r="G28" s="49"/>
      <c r="H28" s="48"/>
    </row>
    <row r="29" spans="5:8" ht="12.75">
      <c r="E29" s="109"/>
      <c r="F29" s="109"/>
      <c r="G29" s="49"/>
      <c r="H29" s="48"/>
    </row>
    <row r="30" spans="5:8" ht="12.75">
      <c r="E30" s="109"/>
      <c r="F30" s="109"/>
      <c r="G30" s="49"/>
      <c r="H30" s="48"/>
    </row>
    <row r="31" spans="5:8" ht="12.75">
      <c r="E31" s="109"/>
      <c r="F31" s="109"/>
      <c r="G31" s="49"/>
      <c r="H31" s="48"/>
    </row>
    <row r="32" spans="5:8" ht="12.75">
      <c r="E32" s="109"/>
      <c r="F32" s="109"/>
      <c r="G32" s="49"/>
      <c r="H32" s="48"/>
    </row>
    <row r="33" spans="5:8" ht="12.75">
      <c r="E33" s="109"/>
      <c r="F33" s="109"/>
      <c r="G33" s="49"/>
      <c r="H33" s="48"/>
    </row>
    <row r="34" spans="5:8" ht="12.75">
      <c r="E34" s="109"/>
      <c r="F34" s="109"/>
      <c r="G34" s="49"/>
      <c r="H34" s="48"/>
    </row>
    <row r="35" spans="5:8" ht="12.75">
      <c r="E35" s="109"/>
      <c r="F35" s="109"/>
      <c r="G35" s="49"/>
      <c r="H35" s="48"/>
    </row>
    <row r="36" spans="5:8" ht="12.75">
      <c r="E36" s="109"/>
      <c r="F36" s="109"/>
      <c r="G36" s="49"/>
      <c r="H36" s="48"/>
    </row>
    <row r="37" spans="5:8" ht="12.75">
      <c r="E37" s="109"/>
      <c r="F37" s="109"/>
      <c r="G37" s="49"/>
      <c r="H37" s="48"/>
    </row>
    <row r="38" spans="5:8" ht="12.75">
      <c r="E38" s="109"/>
      <c r="F38" s="109"/>
      <c r="G38" s="49"/>
      <c r="H38" s="48"/>
    </row>
    <row r="39" spans="5:8" ht="12.75">
      <c r="E39" s="109"/>
      <c r="F39" s="109"/>
      <c r="G39" s="49"/>
      <c r="H39" s="48"/>
    </row>
    <row r="40" spans="5:8" ht="12.75">
      <c r="E40" s="109"/>
      <c r="F40" s="109"/>
      <c r="G40" s="49"/>
      <c r="H40" s="48"/>
    </row>
    <row r="41" spans="5:8" ht="12.75">
      <c r="E41" s="109"/>
      <c r="F41" s="109"/>
      <c r="G41" s="49"/>
      <c r="H41" s="48"/>
    </row>
    <row r="42" spans="5:8" ht="12.75">
      <c r="E42" s="109"/>
      <c r="F42" s="109"/>
      <c r="G42" s="49"/>
      <c r="H42" s="48"/>
    </row>
    <row r="43" spans="5:8" ht="12.75">
      <c r="E43" s="109"/>
      <c r="F43" s="109"/>
      <c r="G43" s="49"/>
      <c r="H43" s="48"/>
    </row>
    <row r="44" spans="5:8" ht="12.75">
      <c r="E44" s="109"/>
      <c r="F44" s="109"/>
      <c r="G44" s="49"/>
      <c r="H44" s="48"/>
    </row>
    <row r="45" spans="5:8" ht="12.75">
      <c r="E45" s="109"/>
      <c r="F45" s="109"/>
      <c r="G45" s="49"/>
      <c r="H45" s="48"/>
    </row>
    <row r="46" spans="5:8" ht="12.75">
      <c r="E46" s="109"/>
      <c r="F46" s="109"/>
      <c r="G46" s="49"/>
      <c r="H46" s="48"/>
    </row>
    <row r="47" spans="5:8" ht="12.75">
      <c r="E47" s="109"/>
      <c r="F47" s="109"/>
      <c r="G47" s="49"/>
      <c r="H47" s="48"/>
    </row>
    <row r="48" spans="5:8" ht="12.75">
      <c r="E48" s="109"/>
      <c r="F48" s="109"/>
      <c r="G48" s="49"/>
      <c r="H48" s="48"/>
    </row>
    <row r="49" spans="5:8" ht="12.75">
      <c r="E49" s="109"/>
      <c r="F49" s="109"/>
      <c r="G49" s="49"/>
      <c r="H49" s="48"/>
    </row>
    <row r="50" spans="5:8" ht="12.75">
      <c r="E50" s="109"/>
      <c r="F50" s="109"/>
      <c r="G50" s="49"/>
      <c r="H50" s="48"/>
    </row>
    <row r="51" spans="5:8" ht="12.75">
      <c r="E51" s="109"/>
      <c r="F51" s="109"/>
      <c r="G51" s="49"/>
      <c r="H51" s="48"/>
    </row>
    <row r="52" spans="5:8" ht="12.75">
      <c r="E52" s="109"/>
      <c r="F52" s="109"/>
      <c r="G52" s="49"/>
      <c r="H52" s="48"/>
    </row>
    <row r="53" spans="5:8" ht="12.75">
      <c r="E53" s="117"/>
      <c r="F53" s="117"/>
      <c r="G53" s="49"/>
      <c r="H53" s="48"/>
    </row>
    <row r="54" spans="5:8" ht="12.75">
      <c r="E54" s="109"/>
      <c r="F54" s="109"/>
      <c r="G54" s="49"/>
      <c r="H54" s="48"/>
    </row>
    <row r="55" spans="5:8" ht="12.75">
      <c r="E55" s="109"/>
      <c r="F55" s="109"/>
      <c r="G55" s="49"/>
      <c r="H55" s="48"/>
    </row>
    <row r="56" spans="5:8" ht="12.75">
      <c r="E56" s="109"/>
      <c r="F56" s="109"/>
      <c r="G56" s="49"/>
      <c r="H56" s="48"/>
    </row>
    <row r="57" spans="5:8" ht="12.75">
      <c r="E57" s="109"/>
      <c r="F57" s="109"/>
      <c r="G57" s="49"/>
      <c r="H57" s="48"/>
    </row>
    <row r="58" spans="5:8" ht="12.75">
      <c r="E58" s="109"/>
      <c r="F58" s="109"/>
      <c r="G58" s="49"/>
      <c r="H58" s="48"/>
    </row>
    <row r="59" spans="5:8" ht="12.75">
      <c r="E59" s="109"/>
      <c r="F59" s="109"/>
      <c r="G59" s="49"/>
      <c r="H59" s="48"/>
    </row>
    <row r="60" spans="5:8" ht="12.75">
      <c r="E60" s="109"/>
      <c r="F60" s="109"/>
      <c r="G60" s="49"/>
      <c r="H60" s="48"/>
    </row>
    <row r="61" spans="5:8" ht="12.75">
      <c r="E61" s="109"/>
      <c r="F61" s="109"/>
      <c r="G61" s="49"/>
      <c r="H61" s="48"/>
    </row>
    <row r="62" spans="5:8" ht="12.75">
      <c r="E62" s="109"/>
      <c r="F62" s="109"/>
      <c r="G62" s="49"/>
      <c r="H62" s="48"/>
    </row>
    <row r="63" spans="5:8" ht="12.75">
      <c r="E63" s="109"/>
      <c r="F63" s="109"/>
      <c r="G63" s="49"/>
      <c r="H63" s="48"/>
    </row>
    <row r="64" spans="5:8" ht="12.75">
      <c r="E64" s="109"/>
      <c r="F64" s="109"/>
      <c r="G64" s="49"/>
      <c r="H64" s="48"/>
    </row>
    <row r="65" spans="5:8" ht="12.75">
      <c r="E65" s="109"/>
      <c r="F65" s="109"/>
      <c r="G65" s="49"/>
      <c r="H65" s="48"/>
    </row>
    <row r="66" spans="5:8" ht="12.75">
      <c r="E66" s="109"/>
      <c r="F66" s="109"/>
      <c r="G66" s="49"/>
      <c r="H66" s="48"/>
    </row>
    <row r="67" spans="5:8" ht="12.75">
      <c r="E67" s="109"/>
      <c r="F67" s="109"/>
      <c r="G67" s="49"/>
      <c r="H67" s="48"/>
    </row>
    <row r="68" spans="5:8" ht="12.75">
      <c r="E68" s="109"/>
      <c r="F68" s="109"/>
      <c r="G68" s="49"/>
      <c r="H68" s="48"/>
    </row>
    <row r="69" spans="5:8" ht="12.75">
      <c r="E69" s="109"/>
      <c r="F69" s="109"/>
      <c r="G69" s="49"/>
      <c r="H69" s="48"/>
    </row>
    <row r="70" spans="5:8" ht="12.75">
      <c r="E70" s="109"/>
      <c r="F70" s="109"/>
      <c r="G70" s="49"/>
      <c r="H70" s="48"/>
    </row>
    <row r="71" spans="5:8" ht="12.75">
      <c r="E71" s="109"/>
      <c r="F71" s="109"/>
      <c r="G71" s="49"/>
      <c r="H71" s="48"/>
    </row>
    <row r="72" spans="5:8" ht="12.75">
      <c r="E72" s="109"/>
      <c r="F72" s="109"/>
      <c r="G72" s="49"/>
      <c r="H72" s="48"/>
    </row>
    <row r="73" spans="5:8" ht="12.75">
      <c r="E73" s="109"/>
      <c r="F73" s="109"/>
      <c r="G73" s="49"/>
      <c r="H73" s="48"/>
    </row>
    <row r="74" spans="5:8" ht="12.75">
      <c r="E74" s="109"/>
      <c r="F74" s="109"/>
      <c r="G74" s="49"/>
      <c r="H74" s="48"/>
    </row>
    <row r="75" spans="5:8" ht="12.75">
      <c r="E75" s="109"/>
      <c r="F75" s="109"/>
      <c r="G75" s="49"/>
      <c r="H75" s="48"/>
    </row>
    <row r="76" spans="5:8" ht="12.75">
      <c r="E76" s="109"/>
      <c r="F76" s="109"/>
      <c r="G76" s="49"/>
      <c r="H76" s="48"/>
    </row>
    <row r="77" spans="5:8" ht="12.75">
      <c r="E77" s="109"/>
      <c r="F77" s="109"/>
      <c r="G77" s="49"/>
      <c r="H77" s="48"/>
    </row>
    <row r="78" spans="5:8" ht="12.75">
      <c r="E78" s="109"/>
      <c r="F78" s="109"/>
      <c r="G78" s="49"/>
      <c r="H78" s="48"/>
    </row>
    <row r="79" spans="5:8" ht="12.75">
      <c r="E79" s="109"/>
      <c r="F79" s="109"/>
      <c r="G79" s="49"/>
      <c r="H79" s="48"/>
    </row>
    <row r="80" spans="5:8" ht="12.75">
      <c r="E80" s="109"/>
      <c r="F80" s="109"/>
      <c r="G80" s="49"/>
      <c r="H80" s="48"/>
    </row>
    <row r="81" spans="5:8" ht="12.75">
      <c r="E81" s="109"/>
      <c r="F81" s="109"/>
      <c r="G81" s="49"/>
      <c r="H81" s="48"/>
    </row>
    <row r="82" spans="5:8" ht="12.75">
      <c r="E82" s="109"/>
      <c r="F82" s="109"/>
      <c r="G82" s="49"/>
      <c r="H82" s="48"/>
    </row>
    <row r="83" spans="5:8" ht="12.75">
      <c r="E83" s="109"/>
      <c r="F83" s="109"/>
      <c r="G83" s="49"/>
      <c r="H83" s="48"/>
    </row>
    <row r="84" spans="5:8" ht="12.75">
      <c r="E84" s="109"/>
      <c r="F84" s="109"/>
      <c r="G84" s="49"/>
      <c r="H84" s="48"/>
    </row>
    <row r="85" spans="5:8" ht="12.75">
      <c r="E85" s="109"/>
      <c r="F85" s="109"/>
      <c r="G85" s="49"/>
      <c r="H85" s="48"/>
    </row>
    <row r="86" spans="5:8" ht="12.75">
      <c r="E86" s="109"/>
      <c r="F86" s="109"/>
      <c r="G86" s="49"/>
      <c r="H86" s="48"/>
    </row>
    <row r="87" spans="5:8" ht="12.75">
      <c r="E87" s="109"/>
      <c r="F87" s="109"/>
      <c r="G87" s="49"/>
      <c r="H87" s="48"/>
    </row>
    <row r="88" spans="5:8" ht="12.75">
      <c r="E88" s="109"/>
      <c r="F88" s="109"/>
      <c r="G88" s="49"/>
      <c r="H88" s="48"/>
    </row>
    <row r="89" spans="5:8" ht="12.75">
      <c r="E89" s="109"/>
      <c r="F89" s="109"/>
      <c r="G89" s="49"/>
      <c r="H89" s="48"/>
    </row>
    <row r="90" spans="5:8" ht="12.75">
      <c r="E90" s="109"/>
      <c r="F90" s="109"/>
      <c r="G90" s="49"/>
      <c r="H90" s="48"/>
    </row>
    <row r="91" spans="5:8" ht="12.75">
      <c r="E91" s="109"/>
      <c r="F91" s="109"/>
      <c r="G91" s="49"/>
      <c r="H91" s="48"/>
    </row>
    <row r="92" spans="5:8" ht="12.75">
      <c r="E92" s="109"/>
      <c r="F92" s="109"/>
      <c r="G92" s="49"/>
      <c r="H92" s="48"/>
    </row>
    <row r="93" spans="5:8" ht="12.75">
      <c r="E93" s="109"/>
      <c r="F93" s="109"/>
      <c r="G93" s="49"/>
      <c r="H93" s="48"/>
    </row>
    <row r="94" spans="5:8" ht="12.75">
      <c r="E94" s="109"/>
      <c r="F94" s="109"/>
      <c r="G94" s="49"/>
      <c r="H94" s="48"/>
    </row>
    <row r="95" spans="5:8" ht="12.75">
      <c r="E95" s="109"/>
      <c r="F95" s="109"/>
      <c r="G95" s="49"/>
      <c r="H95" s="48"/>
    </row>
    <row r="96" spans="5:8" ht="12.75">
      <c r="E96" s="109"/>
      <c r="F96" s="109"/>
      <c r="G96" s="49"/>
      <c r="H96" s="48"/>
    </row>
    <row r="97" spans="5:8" ht="12.75">
      <c r="E97" s="109"/>
      <c r="F97" s="109"/>
      <c r="G97" s="49"/>
      <c r="H97" s="48"/>
    </row>
    <row r="98" spans="5:8" ht="12.75">
      <c r="E98" s="109"/>
      <c r="F98" s="109"/>
      <c r="G98" s="49"/>
      <c r="H98" s="48"/>
    </row>
    <row r="99" spans="5:8" ht="12.75">
      <c r="E99" s="109"/>
      <c r="F99" s="109"/>
      <c r="G99" s="49"/>
      <c r="H99" s="48"/>
    </row>
    <row r="100" spans="5:8" ht="12.75">
      <c r="E100" s="109"/>
      <c r="F100" s="109"/>
      <c r="G100" s="49"/>
      <c r="H100" s="48"/>
    </row>
    <row r="101" spans="5:8" ht="12.75">
      <c r="E101" s="109"/>
      <c r="F101" s="109"/>
      <c r="G101" s="49"/>
      <c r="H101" s="48"/>
    </row>
    <row r="102" spans="5:8" ht="12.75">
      <c r="E102" s="109"/>
      <c r="F102" s="109"/>
      <c r="G102" s="49"/>
      <c r="H102" s="48"/>
    </row>
    <row r="103" spans="5:8" ht="12.75">
      <c r="E103" s="109"/>
      <c r="F103" s="109"/>
      <c r="G103" s="49"/>
      <c r="H103" s="48"/>
    </row>
    <row r="104" spans="5:8" ht="12.75">
      <c r="E104" s="109"/>
      <c r="F104" s="109"/>
      <c r="G104" s="49"/>
      <c r="H104" s="48"/>
    </row>
    <row r="105" spans="5:8" ht="12.75">
      <c r="E105" s="109"/>
      <c r="F105" s="109"/>
      <c r="G105" s="49"/>
      <c r="H105" s="48"/>
    </row>
    <row r="106" spans="5:8" ht="12.75">
      <c r="E106" s="109"/>
      <c r="F106" s="109"/>
      <c r="G106" s="49"/>
      <c r="H106" s="48"/>
    </row>
    <row r="107" spans="5:8" ht="12.75">
      <c r="E107" s="109"/>
      <c r="F107" s="109"/>
      <c r="G107" s="49"/>
      <c r="H107" s="48"/>
    </row>
    <row r="108" spans="5:8" ht="12.75">
      <c r="E108" s="109"/>
      <c r="F108" s="109"/>
      <c r="G108" s="49"/>
      <c r="H108" s="48"/>
    </row>
    <row r="109" spans="5:8" ht="12.75">
      <c r="E109" s="109"/>
      <c r="F109" s="109"/>
      <c r="G109" s="49"/>
      <c r="H109" s="48"/>
    </row>
    <row r="110" spans="5:8" ht="12.75">
      <c r="E110" s="109"/>
      <c r="F110" s="109"/>
      <c r="G110" s="49"/>
      <c r="H110" s="48"/>
    </row>
    <row r="111" spans="5:8" ht="12.75">
      <c r="E111" s="109"/>
      <c r="F111" s="109"/>
      <c r="G111" s="49"/>
      <c r="H111" s="48"/>
    </row>
    <row r="112" spans="5:8" ht="12.75">
      <c r="E112" s="109"/>
      <c r="F112" s="109"/>
      <c r="G112" s="49"/>
      <c r="H112" s="48"/>
    </row>
    <row r="113" spans="5:8" ht="12.75">
      <c r="E113" s="109"/>
      <c r="F113" s="109"/>
      <c r="G113" s="49"/>
      <c r="H113" s="48"/>
    </row>
    <row r="114" spans="5:8" ht="12.75">
      <c r="E114" s="109"/>
      <c r="F114" s="109"/>
      <c r="G114" s="49"/>
      <c r="H114" s="48"/>
    </row>
    <row r="115" spans="5:8" ht="12.75">
      <c r="E115" s="109"/>
      <c r="F115" s="109"/>
      <c r="G115" s="49"/>
      <c r="H115" s="48"/>
    </row>
    <row r="116" spans="5:8" ht="12.75">
      <c r="E116" s="109"/>
      <c r="F116" s="109"/>
      <c r="G116" s="49"/>
      <c r="H116" s="48"/>
    </row>
    <row r="117" spans="5:8" ht="12.75">
      <c r="E117" s="109"/>
      <c r="F117" s="109"/>
      <c r="G117" s="49"/>
      <c r="H117" s="48"/>
    </row>
    <row r="118" spans="5:8" ht="12.75">
      <c r="E118" s="109"/>
      <c r="F118" s="109"/>
      <c r="G118" s="49"/>
      <c r="H118" s="48"/>
    </row>
    <row r="119" spans="5:8" ht="12.75">
      <c r="E119" s="109"/>
      <c r="F119" s="109"/>
      <c r="G119" s="49"/>
      <c r="H119" s="48"/>
    </row>
    <row r="120" spans="5:8" ht="12.75">
      <c r="E120" s="109"/>
      <c r="F120" s="109"/>
      <c r="G120" s="49"/>
      <c r="H120" s="48"/>
    </row>
    <row r="121" spans="5:8" ht="12.75">
      <c r="E121" s="117"/>
      <c r="F121" s="117"/>
      <c r="G121" s="49"/>
      <c r="H121" s="48"/>
    </row>
    <row r="122" spans="5:8" ht="12.75">
      <c r="E122" s="109"/>
      <c r="F122" s="109"/>
      <c r="G122" s="49"/>
      <c r="H122" s="48"/>
    </row>
    <row r="123" spans="5:8" ht="12.75">
      <c r="E123" s="109"/>
      <c r="F123" s="109"/>
      <c r="G123" s="49"/>
      <c r="H123" s="48"/>
    </row>
    <row r="124" spans="5:8" ht="12.75">
      <c r="E124" s="109"/>
      <c r="F124" s="109"/>
      <c r="G124" s="49"/>
      <c r="H124" s="48"/>
    </row>
    <row r="125" spans="5:8" ht="12.75">
      <c r="E125" s="109"/>
      <c r="F125" s="109"/>
      <c r="G125" s="49"/>
      <c r="H125" s="48"/>
    </row>
    <row r="126" spans="5:8" ht="12.75">
      <c r="E126" s="109"/>
      <c r="F126" s="109"/>
      <c r="G126" s="49"/>
      <c r="H126" s="48"/>
    </row>
    <row r="127" spans="5:8" ht="12.75">
      <c r="E127" s="109"/>
      <c r="F127" s="109"/>
      <c r="G127" s="49"/>
      <c r="H127" s="48"/>
    </row>
    <row r="128" spans="5:8" ht="12.75">
      <c r="E128" s="109"/>
      <c r="F128" s="109"/>
      <c r="G128" s="49"/>
      <c r="H128" s="48"/>
    </row>
    <row r="129" spans="5:8" ht="12.75">
      <c r="E129" s="109"/>
      <c r="F129" s="109"/>
      <c r="G129" s="49"/>
      <c r="H129" s="48"/>
    </row>
    <row r="130" spans="5:8" ht="12.75">
      <c r="E130" s="109"/>
      <c r="F130" s="109"/>
      <c r="G130" s="49"/>
      <c r="H130" s="48"/>
    </row>
    <row r="131" spans="5:8" ht="12.75">
      <c r="E131" s="109"/>
      <c r="F131" s="109"/>
      <c r="G131" s="49"/>
      <c r="H131" s="48"/>
    </row>
    <row r="132" spans="5:8" ht="12.75">
      <c r="E132" s="109"/>
      <c r="F132" s="109"/>
      <c r="G132" s="49"/>
      <c r="H132" s="48"/>
    </row>
    <row r="133" spans="5:8" ht="12.75">
      <c r="E133" s="109"/>
      <c r="F133" s="109"/>
      <c r="G133" s="49"/>
      <c r="H133" s="48"/>
    </row>
    <row r="134" spans="5:8" ht="12.75">
      <c r="E134" s="109"/>
      <c r="F134" s="109"/>
      <c r="G134" s="49"/>
      <c r="H134" s="48"/>
    </row>
    <row r="135" spans="5:8" ht="12.75">
      <c r="E135" s="109"/>
      <c r="F135" s="109"/>
      <c r="G135" s="49"/>
      <c r="H135" s="48"/>
    </row>
    <row r="136" spans="5:8" ht="12.75">
      <c r="E136" s="109"/>
      <c r="F136" s="109"/>
      <c r="G136" s="49"/>
      <c r="H136" s="48"/>
    </row>
    <row r="137" spans="5:8" ht="12.75">
      <c r="E137" s="109"/>
      <c r="F137" s="109"/>
      <c r="G137" s="49"/>
      <c r="H137" s="48"/>
    </row>
    <row r="138" spans="5:8" ht="12.75">
      <c r="E138" s="109"/>
      <c r="F138" s="109"/>
      <c r="G138" s="49"/>
      <c r="H138" s="48"/>
    </row>
    <row r="139" spans="5:8" ht="12.75">
      <c r="E139" s="109"/>
      <c r="F139" s="109"/>
      <c r="G139" s="49"/>
      <c r="H139" s="48"/>
    </row>
    <row r="140" spans="5:8" ht="12.75">
      <c r="E140" s="109"/>
      <c r="F140" s="109"/>
      <c r="G140" s="49"/>
      <c r="H140" s="48"/>
    </row>
    <row r="141" spans="5:8" ht="12.75">
      <c r="E141" s="109"/>
      <c r="F141" s="109"/>
      <c r="G141" s="49"/>
      <c r="H141" s="48"/>
    </row>
    <row r="142" spans="5:8" ht="12.75">
      <c r="E142" s="109"/>
      <c r="F142" s="109"/>
      <c r="G142" s="49"/>
      <c r="H142" s="48"/>
    </row>
    <row r="143" spans="5:8" ht="12.75">
      <c r="E143" s="109"/>
      <c r="F143" s="109"/>
      <c r="G143" s="49"/>
      <c r="H143" s="48"/>
    </row>
    <row r="144" spans="5:8" ht="12.75">
      <c r="E144" s="109"/>
      <c r="F144" s="109"/>
      <c r="G144" s="49"/>
      <c r="H144" s="48"/>
    </row>
    <row r="145" spans="5:8" ht="12.75">
      <c r="E145" s="109"/>
      <c r="F145" s="109"/>
      <c r="G145" s="49"/>
      <c r="H145" s="48"/>
    </row>
    <row r="146" spans="5:8" ht="12.75">
      <c r="E146" s="109"/>
      <c r="F146" s="109"/>
      <c r="G146" s="49"/>
      <c r="H146" s="48"/>
    </row>
    <row r="147" spans="5:8" ht="12.75">
      <c r="E147" s="109"/>
      <c r="F147" s="109"/>
      <c r="G147" s="49"/>
      <c r="H147" s="48"/>
    </row>
    <row r="148" spans="5:8" ht="12.75">
      <c r="E148" s="109"/>
      <c r="F148" s="109"/>
      <c r="G148" s="49"/>
      <c r="H148" s="48"/>
    </row>
    <row r="149" spans="5:8" ht="12.75">
      <c r="E149" s="109"/>
      <c r="F149" s="109"/>
      <c r="G149" s="49"/>
      <c r="H149" s="48"/>
    </row>
    <row r="150" spans="5:8" ht="12.75">
      <c r="E150" s="109"/>
      <c r="F150" s="109"/>
      <c r="G150" s="49"/>
      <c r="H150" s="48"/>
    </row>
    <row r="151" spans="5:8" ht="12.75">
      <c r="E151" s="109"/>
      <c r="F151" s="109"/>
      <c r="G151" s="49"/>
      <c r="H151" s="48"/>
    </row>
    <row r="152" spans="5:8" ht="12.75">
      <c r="E152" s="109"/>
      <c r="F152" s="109"/>
      <c r="G152" s="49"/>
      <c r="H152" s="48"/>
    </row>
    <row r="153" spans="5:8" ht="12.75">
      <c r="E153" s="109"/>
      <c r="F153" s="109"/>
      <c r="G153" s="49"/>
      <c r="H153" s="48"/>
    </row>
    <row r="154" spans="5:8" ht="12.75">
      <c r="E154" s="109"/>
      <c r="F154" s="109"/>
      <c r="G154" s="49"/>
      <c r="H154" s="48"/>
    </row>
    <row r="155" spans="5:8" ht="12.75">
      <c r="E155" s="109"/>
      <c r="F155" s="109"/>
      <c r="G155" s="49"/>
      <c r="H155" s="48"/>
    </row>
    <row r="156" spans="5:8" ht="12.75">
      <c r="E156" s="109"/>
      <c r="F156" s="109"/>
      <c r="G156" s="49"/>
      <c r="H156" s="48"/>
    </row>
    <row r="157" spans="5:8" ht="12.75">
      <c r="E157" s="109"/>
      <c r="F157" s="109"/>
      <c r="G157" s="49"/>
      <c r="H157" s="48"/>
    </row>
    <row r="158" spans="5:8" ht="12.75">
      <c r="E158" s="109"/>
      <c r="F158" s="109"/>
      <c r="G158" s="49"/>
      <c r="H158" s="48"/>
    </row>
    <row r="159" spans="5:8" ht="12.75">
      <c r="E159" s="109"/>
      <c r="F159" s="109"/>
      <c r="G159" s="49"/>
      <c r="H159" s="48"/>
    </row>
    <row r="160" spans="5:8" ht="12.75">
      <c r="E160" s="109"/>
      <c r="F160" s="109"/>
      <c r="G160" s="49"/>
      <c r="H160" s="48"/>
    </row>
    <row r="161" spans="5:8" ht="12.75">
      <c r="E161" s="118"/>
      <c r="F161" s="118"/>
      <c r="G161" s="49"/>
      <c r="H161" s="48"/>
    </row>
    <row r="162" spans="5:8" ht="12.75">
      <c r="E162" s="118"/>
      <c r="F162" s="118"/>
      <c r="G162" s="49"/>
      <c r="H162" s="48"/>
    </row>
    <row r="163" spans="5:8" ht="12.75">
      <c r="E163" s="118"/>
      <c r="F163" s="118"/>
      <c r="G163" s="49"/>
      <c r="H163" s="48"/>
    </row>
    <row r="164" spans="5:8" ht="12.75">
      <c r="E164" s="118"/>
      <c r="F164" s="118"/>
      <c r="G164" s="49"/>
      <c r="H164" s="48"/>
    </row>
    <row r="165" spans="5:8" ht="12.75">
      <c r="E165" s="118"/>
      <c r="F165" s="118"/>
      <c r="G165" s="49"/>
      <c r="H165" s="48"/>
    </row>
    <row r="166" spans="5:8" ht="12.75">
      <c r="E166" s="118"/>
      <c r="F166" s="118"/>
      <c r="G166" s="49"/>
      <c r="H166" s="48"/>
    </row>
    <row r="167" spans="5:8" ht="12.75">
      <c r="E167" s="118"/>
      <c r="F167" s="118"/>
      <c r="G167" s="49"/>
      <c r="H167" s="48"/>
    </row>
    <row r="168" spans="5:8" ht="12.75">
      <c r="E168" s="118"/>
      <c r="F168" s="118"/>
      <c r="G168" s="49"/>
      <c r="H168" s="48"/>
    </row>
    <row r="169" spans="5:8" ht="12.75">
      <c r="E169" s="118"/>
      <c r="F169" s="118"/>
      <c r="G169" s="49"/>
      <c r="H169" s="48"/>
    </row>
    <row r="170" spans="5:8" ht="12.75">
      <c r="E170" s="118"/>
      <c r="F170" s="48"/>
      <c r="G170" s="49"/>
      <c r="H170" s="48"/>
    </row>
  </sheetData>
  <sheetProtection algorithmName="SHA-512" hashValue="4voXd5gGmoLvSpjtwof08/T4i6XRVi19jhimwIP5UQTrxTyzQNNX5bpxfSm/pbQVZHC72LaFd0XNseWS65EpNA==" saltValue="TUNrDLsgBLrP28QsJOfB6A==" spinCount="100000" sheet="1" scenarios="1" formatColumns="0" formatRows="0" autoFilter="0"/>
  <autoFilter ref="E11:H11"/>
  <mergeCells count="1">
    <mergeCell ref="E9:H9"/>
  </mergeCells>
  <phoneticPr fontId="3" type="noConversion"/>
  <hyperlinks>
    <hyperlink ref="E12" location="'Отпуск ТЭ'!I129" tooltip="Отпуск ТЭ!I129" display="Отпуск ТЭ!I129"/>
    <hyperlink ref="F12" location="'Отпуск ТЭ'!M129" tooltip="Отпуск ТЭ!M129" display="Отпуск ТЭ!M129"/>
    <hyperlink ref="E13" location="'Отпуск ТЭ'!I130" tooltip="Отпуск ТЭ!I130" display="Отпуск ТЭ!I130"/>
    <hyperlink ref="F13" location="'Отпуск ТЭ'!M130" tooltip="Отпуск ТЭ!M130" display="Отпуск ТЭ!M130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VLDIntegrityProv">
    <tabColor indexed="47"/>
  </sheetPr>
  <dimension ref="I13:P130"/>
  <sheetViews>
    <sheetView showGridLines="0" zoomScale="80" zoomScaleNormal="80" workbookViewId="0"/>
  </sheetViews>
  <sheetFormatPr defaultRowHeight="11.25"/>
  <sheetData>
    <row r="13" spans="9:16">
      <c r="I13" s="282" t="s">
        <v>426</v>
      </c>
      <c r="J13" s="282"/>
      <c r="K13" s="282"/>
      <c r="L13" s="282"/>
      <c r="M13" s="282"/>
      <c r="N13" s="282"/>
      <c r="O13" s="282"/>
      <c r="P13" s="282"/>
    </row>
    <row r="15" spans="9:16">
      <c r="I15" s="16"/>
      <c r="J15" s="16"/>
      <c r="K15" s="16"/>
      <c r="L15" s="16"/>
      <c r="M15" s="16"/>
      <c r="N15" s="16"/>
      <c r="O15" s="16"/>
      <c r="P15" s="16"/>
    </row>
    <row r="16" spans="9:16">
      <c r="I16" s="22">
        <f>J16+K16+L16</f>
        <v>0</v>
      </c>
      <c r="J16" s="21"/>
      <c r="K16" s="21"/>
      <c r="L16" s="21"/>
      <c r="M16" s="20">
        <f>N16+O16+P16</f>
        <v>0</v>
      </c>
      <c r="N16" s="19"/>
      <c r="O16" s="19"/>
      <c r="P16" s="19"/>
    </row>
    <row r="17" spans="9:16">
      <c r="I17" s="22">
        <f>J17+K17+L17</f>
        <v>0</v>
      </c>
      <c r="J17" s="22">
        <f>SUM(J20:J21)</f>
        <v>0</v>
      </c>
      <c r="K17" s="22">
        <f>SUM(K20:K21)</f>
        <v>0</v>
      </c>
      <c r="L17" s="22">
        <f>SUM(L20:L21)</f>
        <v>0</v>
      </c>
      <c r="M17" s="20">
        <f>N17+O17+P17</f>
        <v>0</v>
      </c>
      <c r="N17" s="20">
        <f>SUM(N20:N21)</f>
        <v>0</v>
      </c>
      <c r="O17" s="20">
        <f>SUM(O20:O21)</f>
        <v>0</v>
      </c>
      <c r="P17" s="20">
        <f>SUM(P20:P21)</f>
        <v>0</v>
      </c>
    </row>
    <row r="18" spans="9:16">
      <c r="I18" s="18"/>
      <c r="J18" s="18"/>
      <c r="K18" s="18"/>
      <c r="L18" s="18"/>
      <c r="M18" s="17"/>
      <c r="N18" s="17"/>
      <c r="O18" s="17"/>
      <c r="P18" s="17"/>
    </row>
    <row r="19" spans="9:16">
      <c r="I19" s="18"/>
      <c r="J19" s="18"/>
      <c r="K19" s="18"/>
      <c r="L19" s="18"/>
      <c r="M19" s="17"/>
      <c r="N19" s="17"/>
      <c r="O19" s="17"/>
      <c r="P19" s="17"/>
    </row>
    <row r="20" spans="9:16">
      <c r="I20" s="22">
        <f>J20+K20+L20</f>
        <v>0</v>
      </c>
      <c r="J20" s="21"/>
      <c r="K20" s="21"/>
      <c r="L20" s="21"/>
      <c r="M20" s="20">
        <f>N20+O20+P20</f>
        <v>0</v>
      </c>
      <c r="N20" s="19"/>
      <c r="O20" s="19"/>
      <c r="P20" s="19"/>
    </row>
    <row r="21" spans="9:16">
      <c r="I21" s="22">
        <f>J21+K21+L21</f>
        <v>0</v>
      </c>
      <c r="J21" s="21"/>
      <c r="K21" s="21"/>
      <c r="L21" s="21"/>
      <c r="M21" s="20">
        <f>N21+O21+P21</f>
        <v>0</v>
      </c>
      <c r="N21" s="19"/>
      <c r="O21" s="19"/>
      <c r="P21" s="19"/>
    </row>
    <row r="22" spans="9:16">
      <c r="I22" s="22">
        <f>J22+K22+L22</f>
        <v>0</v>
      </c>
      <c r="J22" s="21"/>
      <c r="K22" s="21"/>
      <c r="L22" s="21"/>
      <c r="M22" s="20">
        <f>N22+O22+P22</f>
        <v>0</v>
      </c>
      <c r="N22" s="19"/>
      <c r="O22" s="19"/>
      <c r="P22" s="19"/>
    </row>
    <row r="23" spans="9:16">
      <c r="I23" s="18"/>
      <c r="J23" s="18"/>
      <c r="K23" s="18"/>
      <c r="L23" s="18"/>
      <c r="M23" s="17"/>
      <c r="N23" s="17"/>
      <c r="O23" s="17"/>
      <c r="P23" s="17"/>
    </row>
    <row r="24" spans="9:16">
      <c r="I24" s="18"/>
      <c r="J24" s="18"/>
      <c r="K24" s="18"/>
      <c r="L24" s="18"/>
      <c r="M24" s="17"/>
      <c r="N24" s="17"/>
      <c r="O24" s="17"/>
      <c r="P24" s="17"/>
    </row>
    <row r="25" spans="9:16">
      <c r="I25" s="18"/>
      <c r="J25" s="18"/>
      <c r="K25" s="18"/>
      <c r="L25" s="18"/>
      <c r="M25" s="17"/>
      <c r="N25" s="17"/>
      <c r="O25" s="17"/>
      <c r="P25" s="17"/>
    </row>
    <row r="26" spans="9:16">
      <c r="I26" s="22">
        <f>J26+K26+L26</f>
        <v>0</v>
      </c>
      <c r="J26" s="21"/>
      <c r="K26" s="21"/>
      <c r="L26" s="21"/>
      <c r="M26" s="20">
        <f>N26+O26+P26</f>
        <v>0</v>
      </c>
      <c r="N26" s="19"/>
      <c r="O26" s="19"/>
      <c r="P26" s="19"/>
    </row>
    <row r="27" spans="9:16">
      <c r="I27" s="22">
        <f>J27+K27+L27</f>
        <v>0</v>
      </c>
      <c r="J27" s="21"/>
      <c r="K27" s="21"/>
      <c r="L27" s="21"/>
      <c r="M27" s="20">
        <f>N27+O27+P27</f>
        <v>0</v>
      </c>
      <c r="N27" s="19"/>
      <c r="O27" s="19"/>
      <c r="P27" s="19"/>
    </row>
    <row r="28" spans="9:16">
      <c r="I28" s="18"/>
      <c r="J28" s="18"/>
      <c r="K28" s="18"/>
      <c r="L28" s="18"/>
      <c r="M28" s="17"/>
      <c r="N28" s="17"/>
      <c r="O28" s="17"/>
      <c r="P28" s="17"/>
    </row>
    <row r="29" spans="9:16">
      <c r="I29" s="22">
        <f>J29+K29+L29</f>
        <v>0</v>
      </c>
      <c r="J29" s="21"/>
      <c r="K29" s="21"/>
      <c r="L29" s="21"/>
      <c r="M29" s="20">
        <f>N29+O29+P29</f>
        <v>0</v>
      </c>
      <c r="N29" s="19"/>
      <c r="O29" s="19"/>
      <c r="P29" s="19"/>
    </row>
    <row r="30" spans="9:16">
      <c r="I30" s="22">
        <f t="shared" ref="I30:P30" si="0">SUM(I16,I17,I22)</f>
        <v>0</v>
      </c>
      <c r="J30" s="22">
        <f t="shared" si="0"/>
        <v>0</v>
      </c>
      <c r="K30" s="22">
        <f t="shared" si="0"/>
        <v>0</v>
      </c>
      <c r="L30" s="22">
        <f t="shared" si="0"/>
        <v>0</v>
      </c>
      <c r="M30" s="20">
        <f t="shared" si="0"/>
        <v>0</v>
      </c>
      <c r="N30" s="20">
        <f t="shared" si="0"/>
        <v>0</v>
      </c>
      <c r="O30" s="20">
        <f t="shared" si="0"/>
        <v>0</v>
      </c>
      <c r="P30" s="20">
        <f t="shared" si="0"/>
        <v>0</v>
      </c>
    </row>
    <row r="31" spans="9:16">
      <c r="I31" s="22">
        <f t="shared" ref="I31:P31" si="1">SUM(I16,I17,I22,I26)</f>
        <v>0</v>
      </c>
      <c r="J31" s="22">
        <f t="shared" si="1"/>
        <v>0</v>
      </c>
      <c r="K31" s="22">
        <f t="shared" si="1"/>
        <v>0</v>
      </c>
      <c r="L31" s="22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</row>
    <row r="32" spans="9:16">
      <c r="I32" s="22">
        <f t="shared" ref="I32:P32" si="2">SUM(I16,I17,I22,I26,I27,I29)</f>
        <v>0</v>
      </c>
      <c r="J32" s="22">
        <f t="shared" si="2"/>
        <v>0</v>
      </c>
      <c r="K32" s="22">
        <f t="shared" si="2"/>
        <v>0</v>
      </c>
      <c r="L32" s="22">
        <f t="shared" si="2"/>
        <v>0</v>
      </c>
      <c r="M32" s="20">
        <f t="shared" si="2"/>
        <v>0</v>
      </c>
      <c r="N32" s="20">
        <f t="shared" si="2"/>
        <v>0</v>
      </c>
      <c r="O32" s="20">
        <f t="shared" si="2"/>
        <v>0</v>
      </c>
      <c r="P32" s="20">
        <f t="shared" si="2"/>
        <v>0</v>
      </c>
    </row>
    <row r="33" spans="9:16">
      <c r="I33" s="16"/>
      <c r="J33" s="16"/>
      <c r="K33" s="16"/>
      <c r="L33" s="16"/>
      <c r="M33" s="16"/>
      <c r="N33" s="16"/>
      <c r="O33" s="16"/>
      <c r="P33" s="16"/>
    </row>
    <row r="34" spans="9:16">
      <c r="I34" s="22">
        <f>J34+K34+L34</f>
        <v>0</v>
      </c>
      <c r="J34" s="21"/>
      <c r="K34" s="21"/>
      <c r="L34" s="21"/>
      <c r="M34" s="20">
        <f>N34+O34+P34</f>
        <v>0</v>
      </c>
      <c r="N34" s="19"/>
      <c r="O34" s="19"/>
      <c r="P34" s="19"/>
    </row>
    <row r="35" spans="9:16">
      <c r="I35" s="22">
        <f>J35+K35+L35</f>
        <v>0</v>
      </c>
      <c r="J35" s="22">
        <f>SUM(J38:J39)</f>
        <v>0</v>
      </c>
      <c r="K35" s="22">
        <f>SUM(K38:K39)</f>
        <v>0</v>
      </c>
      <c r="L35" s="22">
        <f>SUM(L38:L39)</f>
        <v>0</v>
      </c>
      <c r="M35" s="20">
        <f>N35+O35+P35</f>
        <v>0</v>
      </c>
      <c r="N35" s="20">
        <f>SUM(N38:N39)</f>
        <v>0</v>
      </c>
      <c r="O35" s="20">
        <f>SUM(O38:O39)</f>
        <v>0</v>
      </c>
      <c r="P35" s="20">
        <f>SUM(P38:P39)</f>
        <v>0</v>
      </c>
    </row>
    <row r="36" spans="9:16">
      <c r="I36" s="18"/>
      <c r="J36" s="18"/>
      <c r="K36" s="18"/>
      <c r="L36" s="18"/>
      <c r="M36" s="17"/>
      <c r="N36" s="17"/>
      <c r="O36" s="17"/>
      <c r="P36" s="17"/>
    </row>
    <row r="37" spans="9:16">
      <c r="I37" s="18"/>
      <c r="J37" s="18"/>
      <c r="K37" s="18"/>
      <c r="L37" s="18"/>
      <c r="M37" s="17"/>
      <c r="N37" s="17"/>
      <c r="O37" s="17"/>
      <c r="P37" s="17"/>
    </row>
    <row r="38" spans="9:16">
      <c r="I38" s="22">
        <f>J38+K38+L38</f>
        <v>0</v>
      </c>
      <c r="J38" s="21"/>
      <c r="K38" s="21"/>
      <c r="L38" s="21"/>
      <c r="M38" s="20">
        <f>N38+O38+P38</f>
        <v>0</v>
      </c>
      <c r="N38" s="19"/>
      <c r="O38" s="19"/>
      <c r="P38" s="19"/>
    </row>
    <row r="39" spans="9:16">
      <c r="I39" s="22">
        <f>J39+K39+L39</f>
        <v>0</v>
      </c>
      <c r="J39" s="21"/>
      <c r="K39" s="21"/>
      <c r="L39" s="21"/>
      <c r="M39" s="20">
        <f>N39+O39+P39</f>
        <v>0</v>
      </c>
      <c r="N39" s="19"/>
      <c r="O39" s="19"/>
      <c r="P39" s="19"/>
    </row>
    <row r="40" spans="9:16">
      <c r="I40" s="22">
        <f>J40+K40+L40</f>
        <v>0</v>
      </c>
      <c r="J40" s="21"/>
      <c r="K40" s="21"/>
      <c r="L40" s="21"/>
      <c r="M40" s="20">
        <f>N40+O40+P40</f>
        <v>0</v>
      </c>
      <c r="N40" s="19"/>
      <c r="O40" s="19"/>
      <c r="P40" s="19"/>
    </row>
    <row r="41" spans="9:16">
      <c r="I41" s="18"/>
      <c r="J41" s="18"/>
      <c r="K41" s="18"/>
      <c r="L41" s="18"/>
      <c r="M41" s="17"/>
      <c r="N41" s="17"/>
      <c r="O41" s="17"/>
      <c r="P41" s="17"/>
    </row>
    <row r="42" spans="9:16">
      <c r="I42" s="18"/>
      <c r="J42" s="18"/>
      <c r="K42" s="18"/>
      <c r="L42" s="18"/>
      <c r="M42" s="17"/>
      <c r="N42" s="17"/>
      <c r="O42" s="17"/>
      <c r="P42" s="17"/>
    </row>
    <row r="43" spans="9:16">
      <c r="I43" s="18"/>
      <c r="J43" s="18"/>
      <c r="K43" s="18"/>
      <c r="L43" s="18"/>
      <c r="M43" s="17"/>
      <c r="N43" s="17"/>
      <c r="O43" s="17"/>
      <c r="P43" s="17"/>
    </row>
    <row r="44" spans="9:16">
      <c r="I44" s="22">
        <f>J44+K44+L44</f>
        <v>0</v>
      </c>
      <c r="J44" s="21"/>
      <c r="K44" s="21"/>
      <c r="L44" s="21"/>
      <c r="M44" s="20">
        <f>N44+O44+P44</f>
        <v>0</v>
      </c>
      <c r="N44" s="19"/>
      <c r="O44" s="19"/>
      <c r="P44" s="19"/>
    </row>
    <row r="45" spans="9:16">
      <c r="I45" s="22">
        <f>J45+K45+L45</f>
        <v>0</v>
      </c>
      <c r="J45" s="21"/>
      <c r="K45" s="21"/>
      <c r="L45" s="21"/>
      <c r="M45" s="20">
        <f>N45+O45+P45</f>
        <v>0</v>
      </c>
      <c r="N45" s="19"/>
      <c r="O45" s="19"/>
      <c r="P45" s="19"/>
    </row>
    <row r="46" spans="9:16">
      <c r="I46" s="18"/>
      <c r="J46" s="18"/>
      <c r="K46" s="18"/>
      <c r="L46" s="18"/>
      <c r="M46" s="17"/>
      <c r="N46" s="17"/>
      <c r="O46" s="17"/>
      <c r="P46" s="17"/>
    </row>
    <row r="47" spans="9:16">
      <c r="I47" s="22">
        <f>J47+K47+L47</f>
        <v>0</v>
      </c>
      <c r="J47" s="21"/>
      <c r="K47" s="21"/>
      <c r="L47" s="21"/>
      <c r="M47" s="20">
        <f>N47+O47+P47</f>
        <v>0</v>
      </c>
      <c r="N47" s="19"/>
      <c r="O47" s="19"/>
      <c r="P47" s="19"/>
    </row>
    <row r="48" spans="9:16">
      <c r="I48" s="22">
        <f>SUM(I34,I35,I40)</f>
        <v>0</v>
      </c>
      <c r="J48" s="22">
        <f>SUM(J34,J35,J40)</f>
        <v>0</v>
      </c>
      <c r="K48" s="22">
        <f t="shared" ref="K48:P48" si="3">SUM(K34,K35,K40)</f>
        <v>0</v>
      </c>
      <c r="L48" s="22">
        <f t="shared" si="3"/>
        <v>0</v>
      </c>
      <c r="M48" s="20">
        <f t="shared" si="3"/>
        <v>0</v>
      </c>
      <c r="N48" s="20">
        <f t="shared" si="3"/>
        <v>0</v>
      </c>
      <c r="O48" s="20">
        <f t="shared" si="3"/>
        <v>0</v>
      </c>
      <c r="P48" s="20">
        <f t="shared" si="3"/>
        <v>0</v>
      </c>
    </row>
    <row r="49" spans="9:16">
      <c r="I49" s="22">
        <f>SUM(I34,I35,I40,I44)</f>
        <v>0</v>
      </c>
      <c r="J49" s="22">
        <f>SUM(J34,J35,J40,J44)</f>
        <v>0</v>
      </c>
      <c r="K49" s="22">
        <f t="shared" ref="K49:P49" si="4">SUM(K34,K35,K40,K44)</f>
        <v>0</v>
      </c>
      <c r="L49" s="22">
        <f t="shared" si="4"/>
        <v>0</v>
      </c>
      <c r="M49" s="20">
        <f t="shared" si="4"/>
        <v>0</v>
      </c>
      <c r="N49" s="20">
        <f t="shared" si="4"/>
        <v>0</v>
      </c>
      <c r="O49" s="20">
        <f t="shared" si="4"/>
        <v>0</v>
      </c>
      <c r="P49" s="20">
        <f t="shared" si="4"/>
        <v>0</v>
      </c>
    </row>
    <row r="50" spans="9:16">
      <c r="I50" s="22">
        <f>SUM(I34,I35,I40,I44,I45,I47)</f>
        <v>0</v>
      </c>
      <c r="J50" s="22">
        <f>SUM(J34,J35,J40,J44,J45,J47)</f>
        <v>0</v>
      </c>
      <c r="K50" s="22">
        <f t="shared" ref="K50:P50" si="5">SUM(K34,K35,K40,K44,K45,K47)</f>
        <v>0</v>
      </c>
      <c r="L50" s="22">
        <f t="shared" si="5"/>
        <v>0</v>
      </c>
      <c r="M50" s="20">
        <f t="shared" si="5"/>
        <v>0</v>
      </c>
      <c r="N50" s="20">
        <f t="shared" si="5"/>
        <v>0</v>
      </c>
      <c r="O50" s="20">
        <f t="shared" si="5"/>
        <v>0</v>
      </c>
      <c r="P50" s="20">
        <f t="shared" si="5"/>
        <v>0</v>
      </c>
    </row>
    <row r="51" spans="9:16">
      <c r="I51" s="22">
        <f t="shared" ref="I51:P51" si="6">SUM(I32,I50)</f>
        <v>0</v>
      </c>
      <c r="J51" s="22">
        <f t="shared" si="6"/>
        <v>0</v>
      </c>
      <c r="K51" s="22">
        <f t="shared" si="6"/>
        <v>0</v>
      </c>
      <c r="L51" s="22">
        <f t="shared" si="6"/>
        <v>0</v>
      </c>
      <c r="M51" s="20">
        <f t="shared" si="6"/>
        <v>0</v>
      </c>
      <c r="N51" s="20">
        <f t="shared" si="6"/>
        <v>0</v>
      </c>
      <c r="O51" s="20">
        <f t="shared" si="6"/>
        <v>0</v>
      </c>
      <c r="P51" s="20">
        <f t="shared" si="6"/>
        <v>0</v>
      </c>
    </row>
    <row r="52" spans="9:16">
      <c r="I52" s="145"/>
      <c r="J52" s="145"/>
      <c r="K52" s="145"/>
      <c r="L52" s="145"/>
      <c r="M52" s="145"/>
      <c r="N52" s="145"/>
      <c r="O52" s="145"/>
      <c r="P52" s="145"/>
    </row>
    <row r="53" spans="9:16">
      <c r="I53" s="16"/>
      <c r="J53" s="16"/>
      <c r="K53" s="16"/>
      <c r="L53" s="16"/>
      <c r="M53" s="16"/>
      <c r="N53" s="16"/>
      <c r="O53" s="16"/>
      <c r="P53" s="16"/>
    </row>
    <row r="54" spans="9:16">
      <c r="I54" s="22">
        <f>J54+K54+L54</f>
        <v>0</v>
      </c>
      <c r="J54" s="21"/>
      <c r="K54" s="21"/>
      <c r="L54" s="21"/>
      <c r="M54" s="20">
        <f>N54+O54+P54</f>
        <v>0</v>
      </c>
      <c r="N54" s="19"/>
      <c r="O54" s="19"/>
      <c r="P54" s="19"/>
    </row>
    <row r="55" spans="9:16">
      <c r="I55" s="22">
        <f>J55+K55+L55</f>
        <v>0</v>
      </c>
      <c r="J55" s="22">
        <f>SUM(J58:J59)</f>
        <v>0</v>
      </c>
      <c r="K55" s="22">
        <f>SUM(K58:K59)</f>
        <v>0</v>
      </c>
      <c r="L55" s="22">
        <f>SUM(L58:L59)</f>
        <v>0</v>
      </c>
      <c r="M55" s="20">
        <f>N55+O55+P55</f>
        <v>0</v>
      </c>
      <c r="N55" s="20">
        <f>SUM(N58:N59)</f>
        <v>0</v>
      </c>
      <c r="O55" s="20">
        <f>SUM(O58:O59)</f>
        <v>0</v>
      </c>
      <c r="P55" s="20">
        <f>SUM(P58:P59)</f>
        <v>0</v>
      </c>
    </row>
    <row r="56" spans="9:16">
      <c r="I56" s="18"/>
      <c r="J56" s="18"/>
      <c r="K56" s="18"/>
      <c r="L56" s="18"/>
      <c r="M56" s="17"/>
      <c r="N56" s="17"/>
      <c r="O56" s="17"/>
      <c r="P56" s="17"/>
    </row>
    <row r="57" spans="9:16">
      <c r="I57" s="18"/>
      <c r="J57" s="18"/>
      <c r="K57" s="18"/>
      <c r="L57" s="18"/>
      <c r="M57" s="17"/>
      <c r="N57" s="17"/>
      <c r="O57" s="17"/>
      <c r="P57" s="17"/>
    </row>
    <row r="58" spans="9:16">
      <c r="I58" s="22">
        <f>J58+K58+L58</f>
        <v>0</v>
      </c>
      <c r="J58" s="21"/>
      <c r="K58" s="21"/>
      <c r="L58" s="21"/>
      <c r="M58" s="20">
        <f>N58+O58+P58</f>
        <v>0</v>
      </c>
      <c r="N58" s="19"/>
      <c r="O58" s="19"/>
      <c r="P58" s="19"/>
    </row>
    <row r="59" spans="9:16">
      <c r="I59" s="22">
        <f>J59+K59+L59</f>
        <v>0</v>
      </c>
      <c r="J59" s="21"/>
      <c r="K59" s="21"/>
      <c r="L59" s="21"/>
      <c r="M59" s="20">
        <f>N59+O59+P59</f>
        <v>0</v>
      </c>
      <c r="N59" s="19"/>
      <c r="O59" s="19"/>
      <c r="P59" s="19"/>
    </row>
    <row r="60" spans="9:16">
      <c r="I60" s="22">
        <f>J60+K60+L60</f>
        <v>0</v>
      </c>
      <c r="J60" s="21"/>
      <c r="K60" s="21"/>
      <c r="L60" s="21"/>
      <c r="M60" s="20">
        <f>N60+O60+P60</f>
        <v>0</v>
      </c>
      <c r="N60" s="19"/>
      <c r="O60" s="19"/>
      <c r="P60" s="19"/>
    </row>
    <row r="61" spans="9:16">
      <c r="I61" s="18"/>
      <c r="J61" s="18"/>
      <c r="K61" s="18"/>
      <c r="L61" s="18"/>
      <c r="M61" s="17"/>
      <c r="N61" s="17"/>
      <c r="O61" s="17"/>
      <c r="P61" s="17"/>
    </row>
    <row r="62" spans="9:16">
      <c r="I62" s="18"/>
      <c r="J62" s="18"/>
      <c r="K62" s="18"/>
      <c r="L62" s="18"/>
      <c r="M62" s="17"/>
      <c r="N62" s="17"/>
      <c r="O62" s="17"/>
      <c r="P62" s="17"/>
    </row>
    <row r="63" spans="9:16">
      <c r="I63" s="18"/>
      <c r="J63" s="18"/>
      <c r="K63" s="18"/>
      <c r="L63" s="18"/>
      <c r="M63" s="17"/>
      <c r="N63" s="17"/>
      <c r="O63" s="17"/>
      <c r="P63" s="17"/>
    </row>
    <row r="64" spans="9:16">
      <c r="I64" s="22">
        <f>J64+K64+L64</f>
        <v>0</v>
      </c>
      <c r="J64" s="21"/>
      <c r="K64" s="21"/>
      <c r="L64" s="21"/>
      <c r="M64" s="20">
        <f>N64+O64+P64</f>
        <v>0</v>
      </c>
      <c r="N64" s="19"/>
      <c r="O64" s="19"/>
      <c r="P64" s="19"/>
    </row>
    <row r="65" spans="9:16">
      <c r="I65" s="22">
        <f>J65+K65+L65</f>
        <v>0</v>
      </c>
      <c r="J65" s="21"/>
      <c r="K65" s="21"/>
      <c r="L65" s="21"/>
      <c r="M65" s="20">
        <f>N65+O65+P65</f>
        <v>0</v>
      </c>
      <c r="N65" s="19"/>
      <c r="O65" s="19"/>
      <c r="P65" s="19"/>
    </row>
    <row r="66" spans="9:16">
      <c r="I66" s="18"/>
      <c r="J66" s="18"/>
      <c r="K66" s="18"/>
      <c r="L66" s="18"/>
      <c r="M66" s="17"/>
      <c r="N66" s="17"/>
      <c r="O66" s="17"/>
      <c r="P66" s="17"/>
    </row>
    <row r="67" spans="9:16">
      <c r="I67" s="22">
        <f>J67+K67+L67</f>
        <v>0</v>
      </c>
      <c r="J67" s="21"/>
      <c r="K67" s="21"/>
      <c r="L67" s="21"/>
      <c r="M67" s="20">
        <f>N67+O67+P67</f>
        <v>0</v>
      </c>
      <c r="N67" s="19"/>
      <c r="O67" s="19"/>
      <c r="P67" s="19"/>
    </row>
    <row r="68" spans="9:16">
      <c r="I68" s="22">
        <f t="shared" ref="I68:P68" si="7">SUM(I54,I55,I60)</f>
        <v>0</v>
      </c>
      <c r="J68" s="22">
        <f t="shared" si="7"/>
        <v>0</v>
      </c>
      <c r="K68" s="22">
        <f t="shared" si="7"/>
        <v>0</v>
      </c>
      <c r="L68" s="22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20">
        <f t="shared" si="7"/>
        <v>0</v>
      </c>
    </row>
    <row r="69" spans="9:16">
      <c r="I69" s="22">
        <f t="shared" ref="I69:P69" si="8">SUM(I54,I55,I60,I64)</f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0">
        <f t="shared" si="8"/>
        <v>0</v>
      </c>
      <c r="N69" s="20">
        <f t="shared" si="8"/>
        <v>0</v>
      </c>
      <c r="O69" s="20">
        <f t="shared" si="8"/>
        <v>0</v>
      </c>
      <c r="P69" s="20">
        <f t="shared" si="8"/>
        <v>0</v>
      </c>
    </row>
    <row r="70" spans="9:16">
      <c r="I70" s="22">
        <f t="shared" ref="I70:P70" si="9">SUM(I54,I55,I60,I64,I65,I67)</f>
        <v>0</v>
      </c>
      <c r="J70" s="22">
        <f t="shared" si="9"/>
        <v>0</v>
      </c>
      <c r="K70" s="22">
        <f t="shared" si="9"/>
        <v>0</v>
      </c>
      <c r="L70" s="22">
        <f t="shared" si="9"/>
        <v>0</v>
      </c>
      <c r="M70" s="20">
        <f t="shared" si="9"/>
        <v>0</v>
      </c>
      <c r="N70" s="20">
        <f t="shared" si="9"/>
        <v>0</v>
      </c>
      <c r="O70" s="20">
        <f t="shared" si="9"/>
        <v>0</v>
      </c>
      <c r="P70" s="20">
        <f t="shared" si="9"/>
        <v>0</v>
      </c>
    </row>
    <row r="71" spans="9:16">
      <c r="I71" s="16"/>
      <c r="J71" s="16"/>
      <c r="K71" s="16"/>
      <c r="L71" s="16"/>
      <c r="M71" s="16"/>
      <c r="N71" s="16"/>
      <c r="O71" s="16"/>
      <c r="P71" s="16"/>
    </row>
    <row r="72" spans="9:16">
      <c r="I72" s="22">
        <f>J72+K72+L72</f>
        <v>0</v>
      </c>
      <c r="J72" s="21"/>
      <c r="K72" s="21"/>
      <c r="L72" s="21"/>
      <c r="M72" s="20">
        <f>N72+O72+P72</f>
        <v>0</v>
      </c>
      <c r="N72" s="19"/>
      <c r="O72" s="19"/>
      <c r="P72" s="19"/>
    </row>
    <row r="73" spans="9:16">
      <c r="I73" s="22">
        <f>J73+K73+L73</f>
        <v>0</v>
      </c>
      <c r="J73" s="22">
        <f>SUM(J76:J77)</f>
        <v>0</v>
      </c>
      <c r="K73" s="22">
        <f>SUM(K76:K77)</f>
        <v>0</v>
      </c>
      <c r="L73" s="22">
        <f>SUM(L76:L77)</f>
        <v>0</v>
      </c>
      <c r="M73" s="20">
        <f>N73+O73+P73</f>
        <v>0</v>
      </c>
      <c r="N73" s="20">
        <f>SUM(N76:N77)</f>
        <v>0</v>
      </c>
      <c r="O73" s="20">
        <f>SUM(O76:O77)</f>
        <v>0</v>
      </c>
      <c r="P73" s="20">
        <f>SUM(P76:P77)</f>
        <v>0</v>
      </c>
    </row>
    <row r="74" spans="9:16">
      <c r="I74" s="18"/>
      <c r="J74" s="18"/>
      <c r="K74" s="18"/>
      <c r="L74" s="18"/>
      <c r="M74" s="17"/>
      <c r="N74" s="17"/>
      <c r="O74" s="17"/>
      <c r="P74" s="17"/>
    </row>
    <row r="75" spans="9:16">
      <c r="I75" s="18"/>
      <c r="J75" s="18"/>
      <c r="K75" s="18"/>
      <c r="L75" s="18"/>
      <c r="M75" s="17"/>
      <c r="N75" s="17"/>
      <c r="O75" s="17"/>
      <c r="P75" s="17"/>
    </row>
    <row r="76" spans="9:16">
      <c r="I76" s="22">
        <f>J76+K76+L76</f>
        <v>0</v>
      </c>
      <c r="J76" s="21"/>
      <c r="K76" s="21"/>
      <c r="L76" s="21"/>
      <c r="M76" s="20">
        <f>N76+O76+P76</f>
        <v>0</v>
      </c>
      <c r="N76" s="19"/>
      <c r="O76" s="19"/>
      <c r="P76" s="19"/>
    </row>
    <row r="77" spans="9:16">
      <c r="I77" s="22">
        <f>J77+K77+L77</f>
        <v>0</v>
      </c>
      <c r="J77" s="21"/>
      <c r="K77" s="21"/>
      <c r="L77" s="21"/>
      <c r="M77" s="20">
        <f>N77+O77+P77</f>
        <v>0</v>
      </c>
      <c r="N77" s="19"/>
      <c r="O77" s="19"/>
      <c r="P77" s="19"/>
    </row>
    <row r="78" spans="9:16">
      <c r="I78" s="22">
        <f>J78+K78+L78</f>
        <v>0</v>
      </c>
      <c r="J78" s="21"/>
      <c r="K78" s="21"/>
      <c r="L78" s="21"/>
      <c r="M78" s="20">
        <f>N78+O78+P78</f>
        <v>0</v>
      </c>
      <c r="N78" s="19"/>
      <c r="O78" s="19"/>
      <c r="P78" s="19"/>
    </row>
    <row r="79" spans="9:16">
      <c r="I79" s="18"/>
      <c r="J79" s="18"/>
      <c r="K79" s="18"/>
      <c r="L79" s="18"/>
      <c r="M79" s="17"/>
      <c r="N79" s="17"/>
      <c r="O79" s="17"/>
      <c r="P79" s="17"/>
    </row>
    <row r="80" spans="9:16">
      <c r="I80" s="18"/>
      <c r="J80" s="18"/>
      <c r="K80" s="18"/>
      <c r="L80" s="18"/>
      <c r="M80" s="17"/>
      <c r="N80" s="17"/>
      <c r="O80" s="17"/>
      <c r="P80" s="17"/>
    </row>
    <row r="81" spans="9:16">
      <c r="I81" s="18"/>
      <c r="J81" s="18"/>
      <c r="K81" s="18"/>
      <c r="L81" s="18"/>
      <c r="M81" s="17"/>
      <c r="N81" s="17"/>
      <c r="O81" s="17"/>
      <c r="P81" s="17"/>
    </row>
    <row r="82" spans="9:16">
      <c r="I82" s="22">
        <f>J82+K82+L82</f>
        <v>0</v>
      </c>
      <c r="J82" s="21"/>
      <c r="K82" s="21"/>
      <c r="L82" s="21"/>
      <c r="M82" s="20">
        <f>N82+O82+P82</f>
        <v>0</v>
      </c>
      <c r="N82" s="19"/>
      <c r="O82" s="19"/>
      <c r="P82" s="19"/>
    </row>
    <row r="83" spans="9:16">
      <c r="I83" s="22">
        <f>J83+K83+L83</f>
        <v>0</v>
      </c>
      <c r="J83" s="21"/>
      <c r="K83" s="21"/>
      <c r="L83" s="21"/>
      <c r="M83" s="20">
        <f>N83+O83+P83</f>
        <v>0</v>
      </c>
      <c r="N83" s="19"/>
      <c r="O83" s="19"/>
      <c r="P83" s="19"/>
    </row>
    <row r="84" spans="9:16">
      <c r="I84" s="18"/>
      <c r="J84" s="18"/>
      <c r="K84" s="18"/>
      <c r="L84" s="18"/>
      <c r="M84" s="17"/>
      <c r="N84" s="17"/>
      <c r="O84" s="17"/>
      <c r="P84" s="17"/>
    </row>
    <row r="85" spans="9:16">
      <c r="I85" s="22">
        <f>J85+K85+L85</f>
        <v>0</v>
      </c>
      <c r="J85" s="21"/>
      <c r="K85" s="21"/>
      <c r="L85" s="21"/>
      <c r="M85" s="20">
        <f>N85+O85+P85</f>
        <v>0</v>
      </c>
      <c r="N85" s="19"/>
      <c r="O85" s="19"/>
      <c r="P85" s="19"/>
    </row>
    <row r="86" spans="9:16">
      <c r="I86" s="22">
        <f>SUM(I72,I73,I78)</f>
        <v>0</v>
      </c>
      <c r="J86" s="22">
        <f>SUM(J72,J73,J78)</f>
        <v>0</v>
      </c>
      <c r="K86" s="22">
        <f t="shared" ref="K86:P86" si="10">SUM(K72,K73,K78)</f>
        <v>0</v>
      </c>
      <c r="L86" s="22">
        <f t="shared" si="10"/>
        <v>0</v>
      </c>
      <c r="M86" s="20">
        <f t="shared" si="10"/>
        <v>0</v>
      </c>
      <c r="N86" s="20">
        <f t="shared" si="10"/>
        <v>0</v>
      </c>
      <c r="O86" s="20">
        <f t="shared" si="10"/>
        <v>0</v>
      </c>
      <c r="P86" s="20">
        <f t="shared" si="10"/>
        <v>0</v>
      </c>
    </row>
    <row r="87" spans="9:16">
      <c r="I87" s="22">
        <f>SUM(I72,I73,I78,I82)</f>
        <v>0</v>
      </c>
      <c r="J87" s="22">
        <f>SUM(J72,J73,J78,J82)</f>
        <v>0</v>
      </c>
      <c r="K87" s="22">
        <f t="shared" ref="K87:P87" si="11">SUM(K72,K73,K78,K82)</f>
        <v>0</v>
      </c>
      <c r="L87" s="22">
        <f t="shared" si="11"/>
        <v>0</v>
      </c>
      <c r="M87" s="20">
        <f t="shared" si="11"/>
        <v>0</v>
      </c>
      <c r="N87" s="20">
        <f t="shared" si="11"/>
        <v>0</v>
      </c>
      <c r="O87" s="20">
        <f t="shared" si="11"/>
        <v>0</v>
      </c>
      <c r="P87" s="20">
        <f t="shared" si="11"/>
        <v>0</v>
      </c>
    </row>
    <row r="88" spans="9:16">
      <c r="I88" s="22">
        <f>SUM(I72,I73,I78,I82,I83,I85)</f>
        <v>0</v>
      </c>
      <c r="J88" s="22">
        <f>SUM(J72,J73,J78,J82,J83,J85)</f>
        <v>0</v>
      </c>
      <c r="K88" s="22">
        <f t="shared" ref="K88:P88" si="12">SUM(K72,K73,K78,K82,K83,K85)</f>
        <v>0</v>
      </c>
      <c r="L88" s="22">
        <f t="shared" si="12"/>
        <v>0</v>
      </c>
      <c r="M88" s="20">
        <f t="shared" si="12"/>
        <v>0</v>
      </c>
      <c r="N88" s="20">
        <f t="shared" si="12"/>
        <v>0</v>
      </c>
      <c r="O88" s="20">
        <f t="shared" si="12"/>
        <v>0</v>
      </c>
      <c r="P88" s="20">
        <f t="shared" si="12"/>
        <v>0</v>
      </c>
    </row>
    <row r="89" spans="9:16">
      <c r="I89" s="22">
        <f t="shared" ref="I89:P89" si="13">SUM(I70,I88)</f>
        <v>0</v>
      </c>
      <c r="J89" s="22">
        <f t="shared" si="13"/>
        <v>0</v>
      </c>
      <c r="K89" s="22">
        <f t="shared" si="13"/>
        <v>0</v>
      </c>
      <c r="L89" s="22">
        <f t="shared" si="13"/>
        <v>0</v>
      </c>
      <c r="M89" s="20">
        <f t="shared" si="13"/>
        <v>0</v>
      </c>
      <c r="N89" s="20">
        <f t="shared" si="13"/>
        <v>0</v>
      </c>
      <c r="O89" s="20">
        <f t="shared" si="13"/>
        <v>0</v>
      </c>
      <c r="P89" s="20">
        <f t="shared" si="13"/>
        <v>0</v>
      </c>
    </row>
    <row r="90" spans="9:16">
      <c r="I90" s="145"/>
      <c r="J90" s="145"/>
      <c r="K90" s="145"/>
      <c r="L90" s="145"/>
      <c r="M90" s="145"/>
      <c r="N90" s="145"/>
      <c r="O90" s="145"/>
      <c r="P90" s="145"/>
    </row>
    <row r="91" spans="9:16">
      <c r="I91" s="16"/>
      <c r="J91" s="16"/>
      <c r="K91" s="16"/>
      <c r="L91" s="16"/>
      <c r="M91" s="16"/>
      <c r="N91" s="16"/>
      <c r="O91" s="16"/>
      <c r="P91" s="16"/>
    </row>
    <row r="92" spans="9:16">
      <c r="I92" s="22">
        <f>SUM(I16,I34,I54,I72)</f>
        <v>0</v>
      </c>
      <c r="J92" s="22">
        <f t="shared" ref="J92:P93" si="14">SUM(J16,J34,J54,J72)</f>
        <v>0</v>
      </c>
      <c r="K92" s="22">
        <f t="shared" si="14"/>
        <v>0</v>
      </c>
      <c r="L92" s="22">
        <f t="shared" si="14"/>
        <v>0</v>
      </c>
      <c r="M92" s="22">
        <f t="shared" si="14"/>
        <v>0</v>
      </c>
      <c r="N92" s="22">
        <f t="shared" si="14"/>
        <v>0</v>
      </c>
      <c r="O92" s="22">
        <f t="shared" si="14"/>
        <v>0</v>
      </c>
      <c r="P92" s="22">
        <f t="shared" si="14"/>
        <v>0</v>
      </c>
    </row>
    <row r="93" spans="9:16">
      <c r="I93" s="22">
        <f>SUM(I17,I35,I55,I73)</f>
        <v>0</v>
      </c>
      <c r="J93" s="22">
        <f t="shared" si="14"/>
        <v>0</v>
      </c>
      <c r="K93" s="22">
        <f t="shared" si="14"/>
        <v>0</v>
      </c>
      <c r="L93" s="22">
        <f t="shared" si="14"/>
        <v>0</v>
      </c>
      <c r="M93" s="22">
        <f t="shared" si="14"/>
        <v>0</v>
      </c>
      <c r="N93" s="22">
        <f t="shared" si="14"/>
        <v>0</v>
      </c>
      <c r="O93" s="22">
        <f t="shared" si="14"/>
        <v>0</v>
      </c>
      <c r="P93" s="22">
        <f t="shared" si="14"/>
        <v>0</v>
      </c>
    </row>
    <row r="94" spans="9:16">
      <c r="I94" s="18"/>
      <c r="J94" s="18"/>
      <c r="K94" s="18"/>
      <c r="L94" s="18"/>
      <c r="M94" s="17"/>
      <c r="N94" s="17"/>
      <c r="O94" s="17"/>
      <c r="P94" s="17"/>
    </row>
    <row r="95" spans="9:16">
      <c r="I95" s="18"/>
      <c r="J95" s="18"/>
      <c r="K95" s="18"/>
      <c r="L95" s="18"/>
      <c r="M95" s="17"/>
      <c r="N95" s="17"/>
      <c r="O95" s="17"/>
      <c r="P95" s="17"/>
    </row>
    <row r="96" spans="9:16">
      <c r="I96" s="22">
        <f t="shared" ref="I96:P98" si="15">SUM(I20,I38,I58,I76)</f>
        <v>0</v>
      </c>
      <c r="J96" s="22">
        <f t="shared" si="15"/>
        <v>0</v>
      </c>
      <c r="K96" s="22">
        <f t="shared" si="15"/>
        <v>0</v>
      </c>
      <c r="L96" s="22">
        <f t="shared" si="15"/>
        <v>0</v>
      </c>
      <c r="M96" s="22">
        <f t="shared" si="15"/>
        <v>0</v>
      </c>
      <c r="N96" s="22">
        <f t="shared" si="15"/>
        <v>0</v>
      </c>
      <c r="O96" s="22">
        <f t="shared" si="15"/>
        <v>0</v>
      </c>
      <c r="P96" s="22">
        <f t="shared" si="15"/>
        <v>0</v>
      </c>
    </row>
    <row r="97" spans="9:16">
      <c r="I97" s="22">
        <f t="shared" si="15"/>
        <v>0</v>
      </c>
      <c r="J97" s="22">
        <f t="shared" si="15"/>
        <v>0</v>
      </c>
      <c r="K97" s="22">
        <f t="shared" si="15"/>
        <v>0</v>
      </c>
      <c r="L97" s="22">
        <f t="shared" si="15"/>
        <v>0</v>
      </c>
      <c r="M97" s="22">
        <f t="shared" si="15"/>
        <v>0</v>
      </c>
      <c r="N97" s="22">
        <f t="shared" si="15"/>
        <v>0</v>
      </c>
      <c r="O97" s="22">
        <f t="shared" si="15"/>
        <v>0</v>
      </c>
      <c r="P97" s="22">
        <f t="shared" si="15"/>
        <v>0</v>
      </c>
    </row>
    <row r="98" spans="9:16">
      <c r="I98" s="22">
        <f t="shared" si="15"/>
        <v>0</v>
      </c>
      <c r="J98" s="22">
        <f t="shared" si="15"/>
        <v>0</v>
      </c>
      <c r="K98" s="22">
        <f t="shared" si="15"/>
        <v>0</v>
      </c>
      <c r="L98" s="22">
        <f t="shared" si="15"/>
        <v>0</v>
      </c>
      <c r="M98" s="22">
        <f t="shared" si="15"/>
        <v>0</v>
      </c>
      <c r="N98" s="22">
        <f t="shared" si="15"/>
        <v>0</v>
      </c>
      <c r="O98" s="22">
        <f t="shared" si="15"/>
        <v>0</v>
      </c>
      <c r="P98" s="22">
        <f t="shared" si="15"/>
        <v>0</v>
      </c>
    </row>
    <row r="99" spans="9:16">
      <c r="I99" s="18"/>
      <c r="J99" s="18"/>
      <c r="K99" s="18"/>
      <c r="L99" s="18"/>
      <c r="M99" s="17"/>
      <c r="N99" s="17"/>
      <c r="O99" s="17"/>
      <c r="P99" s="17"/>
    </row>
    <row r="100" spans="9:16">
      <c r="I100" s="18"/>
      <c r="J100" s="18"/>
      <c r="K100" s="18"/>
      <c r="L100" s="18"/>
      <c r="M100" s="17"/>
      <c r="N100" s="17"/>
      <c r="O100" s="17"/>
      <c r="P100" s="17"/>
    </row>
    <row r="101" spans="9:16">
      <c r="I101" s="18"/>
      <c r="J101" s="18"/>
      <c r="K101" s="18"/>
      <c r="L101" s="18"/>
      <c r="M101" s="17"/>
      <c r="N101" s="17"/>
      <c r="O101" s="17"/>
      <c r="P101" s="17"/>
    </row>
    <row r="102" spans="9:16">
      <c r="I102" s="22">
        <f t="shared" ref="I102:P103" si="16">SUM(I26,I44,I64,I82)</f>
        <v>0</v>
      </c>
      <c r="J102" s="22">
        <f t="shared" si="16"/>
        <v>0</v>
      </c>
      <c r="K102" s="22">
        <f t="shared" si="16"/>
        <v>0</v>
      </c>
      <c r="L102" s="22">
        <f t="shared" si="16"/>
        <v>0</v>
      </c>
      <c r="M102" s="22">
        <f t="shared" si="16"/>
        <v>0</v>
      </c>
      <c r="N102" s="22">
        <f t="shared" si="16"/>
        <v>0</v>
      </c>
      <c r="O102" s="22">
        <f t="shared" si="16"/>
        <v>0</v>
      </c>
      <c r="P102" s="22">
        <f t="shared" si="16"/>
        <v>0</v>
      </c>
    </row>
    <row r="103" spans="9:16">
      <c r="I103" s="22">
        <f t="shared" si="16"/>
        <v>0</v>
      </c>
      <c r="J103" s="22">
        <f t="shared" si="16"/>
        <v>0</v>
      </c>
      <c r="K103" s="22">
        <f t="shared" si="16"/>
        <v>0</v>
      </c>
      <c r="L103" s="22">
        <f t="shared" si="16"/>
        <v>0</v>
      </c>
      <c r="M103" s="22">
        <f t="shared" si="16"/>
        <v>0</v>
      </c>
      <c r="N103" s="22">
        <f t="shared" si="16"/>
        <v>0</v>
      </c>
      <c r="O103" s="22">
        <f t="shared" si="16"/>
        <v>0</v>
      </c>
      <c r="P103" s="22">
        <f t="shared" si="16"/>
        <v>0</v>
      </c>
    </row>
    <row r="104" spans="9:16">
      <c r="I104" s="18"/>
      <c r="J104" s="18"/>
      <c r="K104" s="18"/>
      <c r="L104" s="18"/>
      <c r="M104" s="17"/>
      <c r="N104" s="17"/>
      <c r="O104" s="17"/>
      <c r="P104" s="17"/>
    </row>
    <row r="105" spans="9:16">
      <c r="I105" s="22">
        <f t="shared" ref="I105:P108" si="17">SUM(I29,I47,I67,I85)</f>
        <v>0</v>
      </c>
      <c r="J105" s="22">
        <f t="shared" si="17"/>
        <v>0</v>
      </c>
      <c r="K105" s="22">
        <f t="shared" si="17"/>
        <v>0</v>
      </c>
      <c r="L105" s="22">
        <f t="shared" si="17"/>
        <v>0</v>
      </c>
      <c r="M105" s="22">
        <f t="shared" si="17"/>
        <v>0</v>
      </c>
      <c r="N105" s="22">
        <f t="shared" si="17"/>
        <v>0</v>
      </c>
      <c r="O105" s="22">
        <f t="shared" si="17"/>
        <v>0</v>
      </c>
      <c r="P105" s="22">
        <f t="shared" si="17"/>
        <v>0</v>
      </c>
    </row>
    <row r="106" spans="9:16">
      <c r="I106" s="22">
        <f t="shared" si="17"/>
        <v>0</v>
      </c>
      <c r="J106" s="22">
        <f t="shared" si="17"/>
        <v>0</v>
      </c>
      <c r="K106" s="22">
        <f t="shared" si="17"/>
        <v>0</v>
      </c>
      <c r="L106" s="22">
        <f t="shared" si="17"/>
        <v>0</v>
      </c>
      <c r="M106" s="22">
        <f t="shared" si="17"/>
        <v>0</v>
      </c>
      <c r="N106" s="22">
        <f t="shared" si="17"/>
        <v>0</v>
      </c>
      <c r="O106" s="22">
        <f t="shared" si="17"/>
        <v>0</v>
      </c>
      <c r="P106" s="22">
        <f t="shared" si="17"/>
        <v>0</v>
      </c>
    </row>
    <row r="107" spans="9:16">
      <c r="I107" s="22">
        <f t="shared" si="17"/>
        <v>0</v>
      </c>
      <c r="J107" s="22">
        <f t="shared" si="17"/>
        <v>0</v>
      </c>
      <c r="K107" s="22">
        <f t="shared" si="17"/>
        <v>0</v>
      </c>
      <c r="L107" s="22">
        <f t="shared" si="17"/>
        <v>0</v>
      </c>
      <c r="M107" s="22">
        <f t="shared" si="17"/>
        <v>0</v>
      </c>
      <c r="N107" s="22">
        <f t="shared" si="17"/>
        <v>0</v>
      </c>
      <c r="O107" s="22">
        <f t="shared" si="17"/>
        <v>0</v>
      </c>
      <c r="P107" s="22">
        <f t="shared" si="17"/>
        <v>0</v>
      </c>
    </row>
    <row r="108" spans="9:16">
      <c r="I108" s="22">
        <f t="shared" si="17"/>
        <v>0</v>
      </c>
      <c r="J108" s="22">
        <f t="shared" si="17"/>
        <v>0</v>
      </c>
      <c r="K108" s="22">
        <f t="shared" si="17"/>
        <v>0</v>
      </c>
      <c r="L108" s="22">
        <f t="shared" si="17"/>
        <v>0</v>
      </c>
      <c r="M108" s="22">
        <f t="shared" si="17"/>
        <v>0</v>
      </c>
      <c r="N108" s="22">
        <f t="shared" si="17"/>
        <v>0</v>
      </c>
      <c r="O108" s="22">
        <f t="shared" si="17"/>
        <v>0</v>
      </c>
      <c r="P108" s="22">
        <f t="shared" si="17"/>
        <v>0</v>
      </c>
    </row>
    <row r="109" spans="9:16">
      <c r="I109" s="16"/>
      <c r="J109" s="16"/>
      <c r="K109" s="16"/>
      <c r="L109" s="16"/>
      <c r="M109" s="16"/>
      <c r="N109" s="16"/>
      <c r="O109" s="16"/>
      <c r="P109" s="16"/>
    </row>
    <row r="110" spans="9:16">
      <c r="I110" s="18"/>
      <c r="J110" s="18"/>
      <c r="K110" s="18"/>
      <c r="L110" s="18"/>
      <c r="M110" s="17"/>
      <c r="N110" s="17"/>
      <c r="O110" s="17"/>
      <c r="P110" s="17"/>
    </row>
    <row r="111" spans="9:16">
      <c r="I111" s="18"/>
      <c r="J111" s="18"/>
      <c r="K111" s="18"/>
      <c r="L111" s="18"/>
      <c r="M111" s="17"/>
      <c r="N111" s="17"/>
      <c r="O111" s="17"/>
      <c r="P111" s="17"/>
    </row>
    <row r="112" spans="9:16">
      <c r="I112" s="18"/>
      <c r="J112" s="18"/>
      <c r="K112" s="18"/>
      <c r="L112" s="18"/>
      <c r="M112" s="17"/>
      <c r="N112" s="17"/>
      <c r="O112" s="17"/>
      <c r="P112" s="17"/>
    </row>
    <row r="113" spans="9:16">
      <c r="I113" s="18"/>
      <c r="J113" s="18"/>
      <c r="K113" s="18"/>
      <c r="L113" s="18"/>
      <c r="M113" s="17"/>
      <c r="N113" s="17"/>
      <c r="O113" s="17"/>
      <c r="P113" s="17"/>
    </row>
    <row r="114" spans="9:16">
      <c r="I114" s="18"/>
      <c r="J114" s="18"/>
      <c r="K114" s="18"/>
      <c r="L114" s="18"/>
      <c r="M114" s="17"/>
      <c r="N114" s="17"/>
      <c r="O114" s="17"/>
      <c r="P114" s="17"/>
    </row>
    <row r="115" spans="9:16">
      <c r="I115" s="18"/>
      <c r="J115" s="18"/>
      <c r="K115" s="18"/>
      <c r="L115" s="18"/>
      <c r="M115" s="17"/>
      <c r="N115" s="17"/>
      <c r="O115" s="17"/>
      <c r="P115" s="17"/>
    </row>
    <row r="116" spans="9:16">
      <c r="I116" s="18"/>
      <c r="J116" s="18"/>
      <c r="K116" s="18"/>
      <c r="L116" s="18"/>
      <c r="M116" s="17"/>
      <c r="N116" s="17"/>
      <c r="O116" s="17"/>
      <c r="P116" s="17"/>
    </row>
    <row r="117" spans="9:16">
      <c r="I117" s="18"/>
      <c r="J117" s="18"/>
      <c r="K117" s="18"/>
      <c r="L117" s="18"/>
      <c r="M117" s="17"/>
      <c r="N117" s="17"/>
      <c r="O117" s="17"/>
      <c r="P117" s="17"/>
    </row>
    <row r="118" spans="9:16">
      <c r="I118" s="18"/>
      <c r="J118" s="18"/>
      <c r="K118" s="18"/>
      <c r="L118" s="18"/>
      <c r="M118" s="17"/>
      <c r="N118" s="17"/>
      <c r="O118" s="17"/>
      <c r="P118" s="17"/>
    </row>
    <row r="119" spans="9:16">
      <c r="I119" s="18"/>
      <c r="J119" s="18"/>
      <c r="K119" s="18"/>
      <c r="L119" s="18"/>
      <c r="M119" s="17"/>
      <c r="N119" s="17"/>
      <c r="O119" s="17"/>
      <c r="P119" s="17"/>
    </row>
    <row r="120" spans="9:16">
      <c r="I120" s="18"/>
      <c r="J120" s="18"/>
      <c r="K120" s="18"/>
      <c r="L120" s="18"/>
      <c r="M120" s="17"/>
      <c r="N120" s="17"/>
      <c r="O120" s="17"/>
      <c r="P120" s="17"/>
    </row>
    <row r="121" spans="9:16">
      <c r="I121" s="18"/>
      <c r="J121" s="18"/>
      <c r="K121" s="18"/>
      <c r="L121" s="18"/>
      <c r="M121" s="17"/>
      <c r="N121" s="17"/>
      <c r="O121" s="17"/>
      <c r="P121" s="17"/>
    </row>
    <row r="122" spans="9:16">
      <c r="I122" s="18"/>
      <c r="J122" s="18"/>
      <c r="K122" s="18"/>
      <c r="L122" s="18"/>
      <c r="M122" s="17"/>
      <c r="N122" s="17"/>
      <c r="O122" s="17"/>
      <c r="P122" s="17"/>
    </row>
    <row r="123" spans="9:16">
      <c r="I123" s="18"/>
      <c r="J123" s="18"/>
      <c r="K123" s="18"/>
      <c r="L123" s="18"/>
      <c r="M123" s="17"/>
      <c r="N123" s="17"/>
      <c r="O123" s="17"/>
      <c r="P123" s="17"/>
    </row>
    <row r="124" spans="9:16">
      <c r="I124" s="18"/>
      <c r="J124" s="18"/>
      <c r="K124" s="18"/>
      <c r="L124" s="18"/>
      <c r="M124" s="17"/>
      <c r="N124" s="17"/>
      <c r="O124" s="17"/>
      <c r="P124" s="17"/>
    </row>
    <row r="125" spans="9:16">
      <c r="I125" s="18"/>
      <c r="J125" s="18"/>
      <c r="K125" s="18"/>
      <c r="L125" s="18"/>
      <c r="M125" s="17"/>
      <c r="N125" s="17"/>
      <c r="O125" s="17"/>
      <c r="P125" s="17"/>
    </row>
    <row r="126" spans="9:16">
      <c r="I126" s="18"/>
      <c r="J126" s="18"/>
      <c r="K126" s="18"/>
      <c r="L126" s="18"/>
      <c r="M126" s="17"/>
      <c r="N126" s="17"/>
      <c r="O126" s="17"/>
      <c r="P126" s="17"/>
    </row>
    <row r="127" spans="9:16">
      <c r="I127" s="18"/>
      <c r="J127" s="18"/>
      <c r="K127" s="18"/>
      <c r="L127" s="18"/>
      <c r="M127" s="17"/>
      <c r="N127" s="17"/>
      <c r="O127" s="17"/>
      <c r="P127" s="17"/>
    </row>
    <row r="128" spans="9:16">
      <c r="I128" s="22">
        <f t="shared" ref="I128:P129" si="18">SUM(I30,I48,I68,I86)</f>
        <v>0</v>
      </c>
      <c r="J128" s="22">
        <f t="shared" si="18"/>
        <v>0</v>
      </c>
      <c r="K128" s="22">
        <f t="shared" si="18"/>
        <v>0</v>
      </c>
      <c r="L128" s="22">
        <f t="shared" si="18"/>
        <v>0</v>
      </c>
      <c r="M128" s="20">
        <f t="shared" si="18"/>
        <v>0</v>
      </c>
      <c r="N128" s="20">
        <f t="shared" si="18"/>
        <v>0</v>
      </c>
      <c r="O128" s="20">
        <f t="shared" si="18"/>
        <v>0</v>
      </c>
      <c r="P128" s="20">
        <f t="shared" si="18"/>
        <v>0</v>
      </c>
    </row>
    <row r="129" spans="9:16">
      <c r="I129" s="22">
        <f t="shared" si="18"/>
        <v>0</v>
      </c>
      <c r="J129" s="22">
        <f t="shared" si="18"/>
        <v>0</v>
      </c>
      <c r="K129" s="22">
        <f t="shared" si="18"/>
        <v>0</v>
      </c>
      <c r="L129" s="22">
        <f t="shared" si="18"/>
        <v>0</v>
      </c>
      <c r="M129" s="20">
        <f t="shared" si="18"/>
        <v>0</v>
      </c>
      <c r="N129" s="20">
        <f t="shared" si="18"/>
        <v>0</v>
      </c>
      <c r="O129" s="20">
        <f t="shared" si="18"/>
        <v>0</v>
      </c>
      <c r="P129" s="20">
        <f t="shared" si="18"/>
        <v>0</v>
      </c>
    </row>
    <row r="130" spans="9:16">
      <c r="I130" s="22">
        <f t="shared" ref="I130:P130" si="19">SUM(I51,I89)</f>
        <v>0</v>
      </c>
      <c r="J130" s="22">
        <f t="shared" si="19"/>
        <v>0</v>
      </c>
      <c r="K130" s="22">
        <f t="shared" si="19"/>
        <v>0</v>
      </c>
      <c r="L130" s="22">
        <f t="shared" si="19"/>
        <v>0</v>
      </c>
      <c r="M130" s="20">
        <f t="shared" si="19"/>
        <v>0</v>
      </c>
      <c r="N130" s="20">
        <f t="shared" si="19"/>
        <v>0</v>
      </c>
      <c r="O130" s="20">
        <f t="shared" si="19"/>
        <v>0</v>
      </c>
      <c r="P130" s="20">
        <f t="shared" si="19"/>
        <v>0</v>
      </c>
    </row>
  </sheetData>
  <sheetProtection formatColumns="0" formatRows="0"/>
  <mergeCells count="1">
    <mergeCell ref="I13:P13"/>
  </mergeCells>
  <phoneticPr fontId="0" type="noConversion"/>
  <dataValidations count="1">
    <dataValidation type="decimal" allowBlank="1" showInputMessage="1" showErrorMessage="1" errorTitle="Внимание" error="Необходимо указать действительное значение!" sqref="J56:L67 N18:P29 J34:L34 N34:P34 J36:L47 N36:P47 J16:L16 N16:P16 J18:L29 N56:P67 J72:L72 N72:P72 J74:L85 N74:P85 J54:L54 N54:P54 J104:L104 J99:L101 N104:P104 N99:P101 N94:P95 J94:L95 J110:L127 N110:P127">
      <formula1>-10000000000</formula1>
      <formula2>1000000000</formula2>
    </dataValidation>
  </dataValidation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questSpecificData">
    <tabColor indexed="47"/>
  </sheetPr>
  <dimension ref="A1"/>
  <sheetViews>
    <sheetView zoomScaleNormal="100" workbookViewId="0"/>
  </sheetViews>
  <sheetFormatPr defaultRowHeight="11.25"/>
  <sheetData/>
  <sheetProtection formatColumns="0" formatRows="0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questReestrData">
    <tabColor indexed="47"/>
  </sheetPr>
  <dimension ref="A1"/>
  <sheetViews>
    <sheetView zoomScaleNormal="100" workbookViewId="0"/>
  </sheetViews>
  <sheetFormatPr defaultRowHeight="11.25"/>
  <sheetData/>
  <sheetProtection formatColumns="0" formatRows="0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portMode">
    <tabColor indexed="47"/>
  </sheetPr>
  <dimension ref="A1"/>
  <sheetViews>
    <sheetView zoomScaleNormal="100" workbookViewId="0"/>
  </sheetViews>
  <sheetFormatPr defaultRowHeight="11.25"/>
  <sheetData/>
  <sheetProtection formatColumns="0" formatRows="0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Title">
    <tabColor indexed="47"/>
  </sheetPr>
  <dimension ref="A1"/>
  <sheetViews>
    <sheetView zoomScaleNormal="100" workbookViewId="0"/>
  </sheetViews>
  <sheetFormatPr defaultRowHeight="11.25"/>
  <sheetData/>
  <sheetProtection formatColumns="0" formatRows="0"/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zoomScaleNormal="100" workbookViewId="0"/>
  </sheetViews>
  <sheetFormatPr defaultColWidth="9.140625" defaultRowHeight="11.25"/>
  <cols>
    <col min="1" max="1" width="9.140625" style="43"/>
    <col min="2" max="16384" width="9.140625" style="40"/>
  </cols>
  <sheetData/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" width="9.140625" style="43"/>
    <col min="2" max="16384" width="9.140625" style="40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40625" defaultRowHeight="11.25"/>
  <cols>
    <col min="1" max="26" width="9.140625" style="39"/>
    <col min="27" max="36" width="9.140625" style="45"/>
    <col min="37" max="16384" width="9.140625" style="39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chSheet">
    <tabColor indexed="47"/>
  </sheetPr>
  <dimension ref="A1:T88"/>
  <sheetViews>
    <sheetView zoomScale="80" zoomScaleNormal="80" workbookViewId="0"/>
  </sheetViews>
  <sheetFormatPr defaultColWidth="9.140625" defaultRowHeight="11.25" customHeight="1"/>
  <cols>
    <col min="1" max="1" width="42.7109375" style="98" customWidth="1"/>
    <col min="2" max="2" width="6.7109375" style="98" customWidth="1"/>
    <col min="3" max="3" width="40.7109375" style="98" customWidth="1"/>
    <col min="4" max="4" width="4.5703125" style="98" customWidth="1"/>
    <col min="5" max="5" width="55.7109375" style="98" customWidth="1"/>
    <col min="6" max="6" width="4.7109375" style="98" customWidth="1"/>
    <col min="7" max="7" width="117.7109375" style="98" customWidth="1"/>
    <col min="8" max="8" width="4.7109375" style="98" customWidth="1"/>
    <col min="9" max="9" width="41.5703125" style="98" bestFit="1" customWidth="1"/>
    <col min="10" max="10" width="4.5703125" style="98" customWidth="1"/>
    <col min="11" max="11" width="24.7109375" style="98" customWidth="1"/>
    <col min="12" max="13" width="9.140625" style="98"/>
    <col min="14" max="14" width="32.85546875" style="98" bestFit="1" customWidth="1"/>
    <col min="15" max="15" width="9.140625" style="98"/>
    <col min="16" max="16" width="37.28515625" style="98" bestFit="1" customWidth="1"/>
    <col min="17" max="18" width="9.140625" style="98"/>
    <col min="19" max="19" width="17.7109375" style="98" customWidth="1"/>
    <col min="20" max="20" width="24.7109375" style="98" customWidth="1"/>
    <col min="21" max="16384" width="9.140625" style="98"/>
  </cols>
  <sheetData>
    <row r="1" spans="1:20" ht="11.25" customHeight="1">
      <c r="A1" s="39" t="s">
        <v>166</v>
      </c>
      <c r="B1" s="97" t="s">
        <v>56</v>
      </c>
      <c r="C1" s="39" t="s">
        <v>166</v>
      </c>
      <c r="E1" s="99" t="s">
        <v>488</v>
      </c>
      <c r="G1" s="99" t="s">
        <v>232</v>
      </c>
      <c r="I1" s="99" t="s">
        <v>317</v>
      </c>
      <c r="K1" s="99" t="s">
        <v>18</v>
      </c>
      <c r="N1" s="99" t="s">
        <v>375</v>
      </c>
      <c r="O1" s="155"/>
      <c r="P1" s="99" t="s">
        <v>381</v>
      </c>
      <c r="R1" s="155"/>
      <c r="S1" s="156" t="s">
        <v>516</v>
      </c>
      <c r="T1" s="99" t="s">
        <v>376</v>
      </c>
    </row>
    <row r="2" spans="1:20" ht="11.25" customHeight="1">
      <c r="A2" s="39" t="s">
        <v>167</v>
      </c>
      <c r="B2" s="97" t="s">
        <v>57</v>
      </c>
      <c r="C2" s="39" t="s">
        <v>167</v>
      </c>
      <c r="E2" s="105" t="s">
        <v>19</v>
      </c>
      <c r="G2" s="100" t="s">
        <v>253</v>
      </c>
      <c r="I2" s="136" t="str">
        <f>USE_DNS_SERVICE</f>
        <v>https://eias.ru</v>
      </c>
      <c r="K2" s="100" t="s">
        <v>164</v>
      </c>
      <c r="L2" s="176">
        <v>1</v>
      </c>
      <c r="M2" s="172"/>
      <c r="N2" s="136" t="s">
        <v>501</v>
      </c>
      <c r="P2" s="157" t="str">
        <f>YEAR</f>
        <v>2020</v>
      </c>
      <c r="S2" s="156"/>
      <c r="T2" s="99" t="s">
        <v>377</v>
      </c>
    </row>
    <row r="3" spans="1:20" ht="11.25" customHeight="1">
      <c r="A3" s="39" t="s">
        <v>168</v>
      </c>
      <c r="B3" s="97" t="s">
        <v>58</v>
      </c>
      <c r="C3" s="39" t="s">
        <v>168</v>
      </c>
      <c r="E3" s="100" t="s">
        <v>306</v>
      </c>
      <c r="G3" s="100" t="s">
        <v>252</v>
      </c>
      <c r="K3" s="100" t="s">
        <v>7</v>
      </c>
      <c r="L3" s="176">
        <v>2</v>
      </c>
      <c r="M3" s="172"/>
      <c r="S3" s="156" t="s">
        <v>378</v>
      </c>
      <c r="T3" s="99" t="s">
        <v>379</v>
      </c>
    </row>
    <row r="4" spans="1:20" ht="11.25" customHeight="1">
      <c r="A4" s="39" t="s">
        <v>169</v>
      </c>
      <c r="B4" s="97" t="s">
        <v>59</v>
      </c>
      <c r="C4" s="39" t="s">
        <v>169</v>
      </c>
      <c r="E4" s="100" t="s">
        <v>299</v>
      </c>
      <c r="H4" s="101"/>
      <c r="K4" s="100" t="s">
        <v>8</v>
      </c>
      <c r="L4" s="176">
        <v>3</v>
      </c>
      <c r="M4" s="172"/>
      <c r="P4" s="99" t="s">
        <v>383</v>
      </c>
      <c r="S4" s="166" t="s">
        <v>417</v>
      </c>
      <c r="T4" s="99" t="s">
        <v>380</v>
      </c>
    </row>
    <row r="5" spans="1:20" ht="11.25" customHeight="1">
      <c r="A5" s="39" t="s">
        <v>170</v>
      </c>
      <c r="B5" s="97" t="s">
        <v>60</v>
      </c>
      <c r="C5" s="39" t="s">
        <v>170</v>
      </c>
      <c r="E5" s="100" t="s">
        <v>300</v>
      </c>
      <c r="I5" s="99" t="s">
        <v>229</v>
      </c>
      <c r="K5" s="100" t="s">
        <v>9</v>
      </c>
      <c r="L5" s="176">
        <v>4</v>
      </c>
      <c r="M5" s="172"/>
      <c r="P5" s="157" t="str">
        <f>"01.01." &amp; PERIOD</f>
        <v>01.01.2020</v>
      </c>
      <c r="S5" s="166"/>
      <c r="T5" s="99" t="s">
        <v>482</v>
      </c>
    </row>
    <row r="6" spans="1:20" ht="11.25" customHeight="1">
      <c r="A6" s="39" t="s">
        <v>171</v>
      </c>
      <c r="B6" s="97" t="s">
        <v>61</v>
      </c>
      <c r="C6" s="39" t="s">
        <v>171</v>
      </c>
      <c r="E6" s="100" t="s">
        <v>301</v>
      </c>
      <c r="G6" s="99" t="s">
        <v>399</v>
      </c>
      <c r="I6" s="100" t="s">
        <v>220</v>
      </c>
      <c r="K6" s="100" t="s">
        <v>10</v>
      </c>
      <c r="L6" s="176">
        <v>5</v>
      </c>
      <c r="M6" s="172"/>
      <c r="P6" s="157" t="str">
        <f>"31.12." &amp; PERIOD</f>
        <v>31.12.2020</v>
      </c>
      <c r="S6" s="188" t="s">
        <v>502</v>
      </c>
      <c r="T6" s="99" t="s">
        <v>483</v>
      </c>
    </row>
    <row r="7" spans="1:20" ht="11.25" customHeight="1">
      <c r="A7" s="39" t="s">
        <v>182</v>
      </c>
      <c r="B7" s="97" t="s">
        <v>62</v>
      </c>
      <c r="C7" s="39" t="s">
        <v>182</v>
      </c>
      <c r="E7" s="100" t="s">
        <v>152</v>
      </c>
      <c r="G7" s="100" t="s">
        <v>368</v>
      </c>
      <c r="I7" s="100" t="s">
        <v>221</v>
      </c>
      <c r="K7" s="100" t="s">
        <v>11</v>
      </c>
      <c r="L7" s="176">
        <v>6</v>
      </c>
      <c r="M7" s="172"/>
    </row>
    <row r="8" spans="1:20" ht="11.25" customHeight="1">
      <c r="A8" s="39" t="s">
        <v>183</v>
      </c>
      <c r="B8" s="97" t="s">
        <v>63</v>
      </c>
      <c r="C8" s="39" t="s">
        <v>183</v>
      </c>
      <c r="E8" s="100" t="s">
        <v>153</v>
      </c>
      <c r="G8" s="100" t="s">
        <v>400</v>
      </c>
      <c r="I8" s="100" t="s">
        <v>222</v>
      </c>
      <c r="K8" s="100" t="s">
        <v>12</v>
      </c>
      <c r="L8" s="176">
        <v>7</v>
      </c>
      <c r="M8" s="172"/>
      <c r="P8" s="99" t="s">
        <v>385</v>
      </c>
    </row>
    <row r="9" spans="1:20" ht="11.25" customHeight="1">
      <c r="A9" s="39" t="s">
        <v>184</v>
      </c>
      <c r="B9" s="102" t="s">
        <v>64</v>
      </c>
      <c r="C9" s="39" t="s">
        <v>184</v>
      </c>
      <c r="E9" s="100" t="s">
        <v>154</v>
      </c>
      <c r="G9" s="100" t="s">
        <v>401</v>
      </c>
      <c r="I9" s="100" t="s">
        <v>223</v>
      </c>
      <c r="K9" s="100" t="s">
        <v>13</v>
      </c>
      <c r="L9" s="176">
        <v>8</v>
      </c>
      <c r="M9" s="172"/>
      <c r="P9" s="157" t="str">
        <f>"01.01." &amp; PERIOD</f>
        <v>01.01.2020</v>
      </c>
    </row>
    <row r="10" spans="1:20" ht="11.25" customHeight="1">
      <c r="A10" s="39" t="s">
        <v>185</v>
      </c>
      <c r="B10" s="102" t="s">
        <v>65</v>
      </c>
      <c r="C10" s="39" t="s">
        <v>185</v>
      </c>
      <c r="E10" s="100" t="s">
        <v>156</v>
      </c>
      <c r="G10" s="100" t="s">
        <v>402</v>
      </c>
      <c r="I10" s="100" t="s">
        <v>224</v>
      </c>
      <c r="K10" s="100" t="s">
        <v>14</v>
      </c>
      <c r="L10" s="176">
        <v>9</v>
      </c>
      <c r="M10" s="172"/>
      <c r="P10" s="157" t="str">
        <f>"31.12." &amp; PERIOD</f>
        <v>31.12.2020</v>
      </c>
    </row>
    <row r="11" spans="1:20" ht="11.25" customHeight="1">
      <c r="A11" s="103" t="s">
        <v>186</v>
      </c>
      <c r="B11" s="97" t="s">
        <v>66</v>
      </c>
      <c r="C11" s="104" t="s">
        <v>67</v>
      </c>
      <c r="E11" s="100" t="s">
        <v>155</v>
      </c>
      <c r="G11" s="100" t="s">
        <v>453</v>
      </c>
      <c r="I11" s="100" t="s">
        <v>172</v>
      </c>
      <c r="K11" s="100" t="s">
        <v>15</v>
      </c>
      <c r="L11" s="176">
        <v>10</v>
      </c>
      <c r="M11" s="172"/>
    </row>
    <row r="12" spans="1:20" ht="11.25" customHeight="1">
      <c r="A12" s="103" t="s">
        <v>230</v>
      </c>
      <c r="B12" s="97" t="s">
        <v>68</v>
      </c>
      <c r="C12" s="106"/>
      <c r="E12" s="100" t="s">
        <v>415</v>
      </c>
      <c r="K12" s="100" t="s">
        <v>16</v>
      </c>
      <c r="L12" s="176">
        <v>11</v>
      </c>
      <c r="M12" s="172"/>
      <c r="P12" s="99" t="s">
        <v>481</v>
      </c>
    </row>
    <row r="13" spans="1:20" ht="11.25" customHeight="1">
      <c r="A13" s="103" t="s">
        <v>231</v>
      </c>
      <c r="B13" s="97" t="s">
        <v>69</v>
      </c>
      <c r="C13" s="104" t="s">
        <v>70</v>
      </c>
      <c r="E13" s="100" t="s">
        <v>416</v>
      </c>
      <c r="K13" s="100" t="s">
        <v>17</v>
      </c>
      <c r="L13" s="176">
        <v>12</v>
      </c>
      <c r="M13" s="172"/>
      <c r="P13" s="136" t="str">
        <f>"01.01." &amp; PERIOD</f>
        <v>01.01.2020</v>
      </c>
    </row>
    <row r="14" spans="1:20" ht="11.25" customHeight="1">
      <c r="A14" s="110" t="s">
        <v>0</v>
      </c>
      <c r="B14" s="112" t="s">
        <v>4</v>
      </c>
      <c r="C14" s="114" t="s">
        <v>2</v>
      </c>
      <c r="E14" s="100" t="s">
        <v>418</v>
      </c>
      <c r="G14" s="99" t="s">
        <v>405</v>
      </c>
      <c r="I14" s="115" t="s">
        <v>160</v>
      </c>
      <c r="K14" s="100" t="s">
        <v>180</v>
      </c>
      <c r="L14" s="176">
        <v>13</v>
      </c>
      <c r="P14" s="136" t="str">
        <f>"31.12." &amp; PERIOD</f>
        <v>31.12.2020</v>
      </c>
    </row>
    <row r="15" spans="1:20" ht="11.25" customHeight="1">
      <c r="A15" s="39" t="s">
        <v>187</v>
      </c>
      <c r="B15" s="97" t="s">
        <v>71</v>
      </c>
      <c r="C15" s="39" t="s">
        <v>187</v>
      </c>
      <c r="E15" s="100" t="s">
        <v>419</v>
      </c>
      <c r="G15" s="100" t="s">
        <v>406</v>
      </c>
      <c r="I15" s="116" t="s">
        <v>163</v>
      </c>
    </row>
    <row r="16" spans="1:20" ht="11.25" customHeight="1">
      <c r="A16" s="39" t="s">
        <v>188</v>
      </c>
      <c r="B16" s="97" t="s">
        <v>72</v>
      </c>
      <c r="C16" s="39" t="s">
        <v>188</v>
      </c>
      <c r="E16" s="100" t="s">
        <v>420</v>
      </c>
      <c r="G16" s="100" t="s">
        <v>407</v>
      </c>
    </row>
    <row r="17" spans="1:12" ht="11.25" customHeight="1">
      <c r="A17" s="39" t="s">
        <v>189</v>
      </c>
      <c r="B17" s="102" t="s">
        <v>73</v>
      </c>
      <c r="C17" s="39" t="s">
        <v>189</v>
      </c>
      <c r="E17" s="100" t="s">
        <v>421</v>
      </c>
      <c r="G17" s="100" t="s">
        <v>408</v>
      </c>
    </row>
    <row r="18" spans="1:12" ht="11.25" customHeight="1">
      <c r="A18" s="39" t="s">
        <v>190</v>
      </c>
      <c r="B18" s="102" t="s">
        <v>74</v>
      </c>
      <c r="C18" s="39" t="s">
        <v>190</v>
      </c>
      <c r="E18" s="100" t="s">
        <v>422</v>
      </c>
      <c r="G18" s="100" t="s">
        <v>409</v>
      </c>
      <c r="I18" s="99" t="s">
        <v>219</v>
      </c>
      <c r="K18" s="99" t="s">
        <v>495</v>
      </c>
    </row>
    <row r="19" spans="1:12" ht="11.25" customHeight="1">
      <c r="A19" s="39" t="s">
        <v>191</v>
      </c>
      <c r="B19" s="97" t="s">
        <v>75</v>
      </c>
      <c r="C19" s="106" t="s">
        <v>76</v>
      </c>
      <c r="G19" s="100" t="s">
        <v>410</v>
      </c>
      <c r="I19" s="158" t="s">
        <v>382</v>
      </c>
      <c r="K19" s="190" t="s">
        <v>496</v>
      </c>
      <c r="L19" s="191" t="s">
        <v>493</v>
      </c>
    </row>
    <row r="20" spans="1:12" ht="11.25" customHeight="1">
      <c r="A20" s="39" t="s">
        <v>192</v>
      </c>
      <c r="B20" s="102" t="s">
        <v>77</v>
      </c>
      <c r="C20" s="39" t="s">
        <v>192</v>
      </c>
      <c r="G20" s="100" t="s">
        <v>471</v>
      </c>
      <c r="I20" s="158" t="s">
        <v>221</v>
      </c>
      <c r="K20" s="190" t="s">
        <v>498</v>
      </c>
      <c r="L20" s="192" t="s">
        <v>506</v>
      </c>
    </row>
    <row r="21" spans="1:12" ht="11.25" customHeight="1">
      <c r="A21" s="39" t="s">
        <v>193</v>
      </c>
      <c r="B21" s="102" t="s">
        <v>78</v>
      </c>
      <c r="C21" s="39" t="s">
        <v>193</v>
      </c>
      <c r="E21" s="99" t="s">
        <v>423</v>
      </c>
      <c r="I21" s="158" t="s">
        <v>384</v>
      </c>
      <c r="K21" s="190" t="s">
        <v>497</v>
      </c>
      <c r="L21" s="192" t="s">
        <v>507</v>
      </c>
    </row>
    <row r="22" spans="1:12" ht="11.25" customHeight="1">
      <c r="A22" s="39" t="s">
        <v>194</v>
      </c>
      <c r="B22" s="102" t="s">
        <v>79</v>
      </c>
      <c r="C22" s="39" t="s">
        <v>194</v>
      </c>
      <c r="E22" s="105" t="s">
        <v>19</v>
      </c>
      <c r="I22" s="158" t="s">
        <v>223</v>
      </c>
      <c r="K22" s="190" t="s">
        <v>504</v>
      </c>
      <c r="L22" s="192" t="s">
        <v>508</v>
      </c>
    </row>
    <row r="23" spans="1:12" ht="11.25" customHeight="1">
      <c r="A23" s="39" t="s">
        <v>195</v>
      </c>
      <c r="B23" s="97" t="s">
        <v>80</v>
      </c>
      <c r="C23" s="106" t="s">
        <v>81</v>
      </c>
      <c r="E23" s="100" t="s">
        <v>306</v>
      </c>
      <c r="G23" s="99" t="s">
        <v>434</v>
      </c>
      <c r="I23" s="158" t="s">
        <v>224</v>
      </c>
      <c r="K23" s="190" t="s">
        <v>499</v>
      </c>
      <c r="L23" s="191" t="s">
        <v>494</v>
      </c>
    </row>
    <row r="24" spans="1:12" ht="11.25" customHeight="1">
      <c r="A24" s="39" t="s">
        <v>196</v>
      </c>
      <c r="B24" s="102" t="s">
        <v>82</v>
      </c>
      <c r="C24" s="39" t="s">
        <v>196</v>
      </c>
      <c r="E24" s="100" t="s">
        <v>299</v>
      </c>
      <c r="G24" s="100" t="s">
        <v>439</v>
      </c>
      <c r="I24" s="159" t="s">
        <v>19</v>
      </c>
    </row>
    <row r="25" spans="1:12" ht="11.25" customHeight="1">
      <c r="A25" s="39" t="s">
        <v>197</v>
      </c>
      <c r="B25" s="102" t="s">
        <v>83</v>
      </c>
      <c r="C25" s="39" t="s">
        <v>197</v>
      </c>
      <c r="E25" s="100" t="s">
        <v>300</v>
      </c>
      <c r="G25" s="100" t="s">
        <v>478</v>
      </c>
      <c r="I25" s="158" t="s">
        <v>225</v>
      </c>
    </row>
    <row r="26" spans="1:12" ht="11.25" customHeight="1">
      <c r="A26" s="39" t="s">
        <v>198</v>
      </c>
      <c r="B26" s="102" t="s">
        <v>84</v>
      </c>
      <c r="C26" s="39" t="s">
        <v>198</v>
      </c>
      <c r="E26" s="100" t="s">
        <v>301</v>
      </c>
      <c r="G26" s="100" t="s">
        <v>476</v>
      </c>
      <c r="I26" s="158" t="s">
        <v>226</v>
      </c>
    </row>
    <row r="27" spans="1:12" ht="11.25" customHeight="1">
      <c r="A27" s="39" t="s">
        <v>199</v>
      </c>
      <c r="B27" s="97" t="s">
        <v>85</v>
      </c>
      <c r="C27" s="39" t="s">
        <v>199</v>
      </c>
      <c r="E27" s="100" t="s">
        <v>152</v>
      </c>
      <c r="G27" s="100" t="s">
        <v>477</v>
      </c>
      <c r="I27" s="158" t="s">
        <v>227</v>
      </c>
    </row>
    <row r="28" spans="1:12" ht="11.25" customHeight="1">
      <c r="A28" s="39" t="s">
        <v>249</v>
      </c>
      <c r="B28" s="97" t="s">
        <v>86</v>
      </c>
      <c r="C28" s="39" t="s">
        <v>249</v>
      </c>
      <c r="E28" s="100" t="s">
        <v>153</v>
      </c>
      <c r="G28" s="100" t="s">
        <v>438</v>
      </c>
      <c r="I28" s="158" t="s">
        <v>228</v>
      </c>
    </row>
    <row r="29" spans="1:12" ht="11.25" customHeight="1">
      <c r="A29" s="39" t="s">
        <v>200</v>
      </c>
      <c r="B29" s="102" t="s">
        <v>87</v>
      </c>
      <c r="C29" s="39" t="s">
        <v>200</v>
      </c>
      <c r="E29" s="100" t="s">
        <v>154</v>
      </c>
      <c r="G29" s="100" t="s">
        <v>475</v>
      </c>
      <c r="I29" s="158" t="s">
        <v>386</v>
      </c>
    </row>
    <row r="30" spans="1:12" ht="11.25" customHeight="1">
      <c r="A30" s="39" t="s">
        <v>201</v>
      </c>
      <c r="B30" s="102" t="s">
        <v>88</v>
      </c>
      <c r="C30" s="39" t="s">
        <v>201</v>
      </c>
      <c r="E30" s="100" t="s">
        <v>156</v>
      </c>
      <c r="G30" s="100" t="s">
        <v>473</v>
      </c>
      <c r="I30" s="158" t="s">
        <v>387</v>
      </c>
    </row>
    <row r="31" spans="1:12" ht="11.25" customHeight="1">
      <c r="A31" s="39" t="s">
        <v>202</v>
      </c>
      <c r="B31" s="102" t="s">
        <v>89</v>
      </c>
      <c r="C31" s="39" t="s">
        <v>202</v>
      </c>
      <c r="E31" s="100" t="s">
        <v>155</v>
      </c>
      <c r="G31" s="100" t="s">
        <v>474</v>
      </c>
      <c r="I31" s="158" t="s">
        <v>388</v>
      </c>
    </row>
    <row r="32" spans="1:12" ht="11.25" customHeight="1">
      <c r="A32" s="39" t="s">
        <v>203</v>
      </c>
      <c r="B32" s="102" t="s">
        <v>90</v>
      </c>
      <c r="C32" s="39" t="s">
        <v>203</v>
      </c>
      <c r="E32" s="100" t="s">
        <v>415</v>
      </c>
      <c r="G32" s="100" t="s">
        <v>441</v>
      </c>
      <c r="I32" s="158" t="s">
        <v>389</v>
      </c>
    </row>
    <row r="33" spans="1:9" ht="11.25" customHeight="1">
      <c r="A33" s="39" t="s">
        <v>204</v>
      </c>
      <c r="B33" s="102" t="s">
        <v>91</v>
      </c>
      <c r="C33" s="39" t="s">
        <v>204</v>
      </c>
      <c r="E33" s="100" t="s">
        <v>416</v>
      </c>
      <c r="G33" s="100" t="s">
        <v>440</v>
      </c>
      <c r="I33" s="158" t="s">
        <v>390</v>
      </c>
    </row>
    <row r="34" spans="1:9" ht="11.25" customHeight="1">
      <c r="A34" s="39" t="s">
        <v>205</v>
      </c>
      <c r="B34" s="102" t="s">
        <v>92</v>
      </c>
      <c r="C34" s="39" t="s">
        <v>205</v>
      </c>
      <c r="E34" s="100" t="s">
        <v>418</v>
      </c>
      <c r="G34" s="100" t="s">
        <v>435</v>
      </c>
      <c r="I34" s="158" t="s">
        <v>392</v>
      </c>
    </row>
    <row r="35" spans="1:9" ht="11.25" customHeight="1">
      <c r="A35" s="39" t="s">
        <v>206</v>
      </c>
      <c r="B35" s="102" t="s">
        <v>93</v>
      </c>
      <c r="C35" s="39" t="s">
        <v>206</v>
      </c>
      <c r="E35" s="100" t="s">
        <v>419</v>
      </c>
      <c r="G35" s="100" t="s">
        <v>436</v>
      </c>
    </row>
    <row r="36" spans="1:9" ht="11.25" customHeight="1">
      <c r="A36" s="39" t="s">
        <v>207</v>
      </c>
      <c r="B36" s="97" t="s">
        <v>94</v>
      </c>
      <c r="C36" s="39" t="s">
        <v>207</v>
      </c>
      <c r="E36" s="100" t="s">
        <v>420</v>
      </c>
      <c r="G36" s="100" t="s">
        <v>437</v>
      </c>
    </row>
    <row r="37" spans="1:9" ht="11.25" customHeight="1">
      <c r="A37" s="39" t="s">
        <v>208</v>
      </c>
      <c r="B37" s="102" t="s">
        <v>95</v>
      </c>
      <c r="C37" s="39" t="s">
        <v>208</v>
      </c>
      <c r="E37" s="100" t="s">
        <v>421</v>
      </c>
      <c r="I37" s="99" t="s">
        <v>319</v>
      </c>
    </row>
    <row r="38" spans="1:9" ht="11.25" customHeight="1">
      <c r="A38" s="39" t="s">
        <v>209</v>
      </c>
      <c r="B38" s="102" t="s">
        <v>96</v>
      </c>
      <c r="C38" s="39" t="s">
        <v>209</v>
      </c>
      <c r="E38" s="100" t="s">
        <v>422</v>
      </c>
      <c r="I38" s="158" t="s">
        <v>466</v>
      </c>
    </row>
    <row r="39" spans="1:9" ht="11.25" customHeight="1">
      <c r="A39" s="39" t="s">
        <v>210</v>
      </c>
      <c r="B39" s="102" t="s">
        <v>97</v>
      </c>
      <c r="C39" s="39" t="s">
        <v>210</v>
      </c>
      <c r="G39" s="99" t="s">
        <v>485</v>
      </c>
    </row>
    <row r="40" spans="1:9" ht="11.25" customHeight="1">
      <c r="A40" s="39" t="s">
        <v>211</v>
      </c>
      <c r="B40" s="102" t="s">
        <v>98</v>
      </c>
      <c r="C40" s="39" t="s">
        <v>211</v>
      </c>
      <c r="G40" s="100" t="s">
        <v>486</v>
      </c>
    </row>
    <row r="41" spans="1:9" ht="11.25" customHeight="1">
      <c r="A41" s="39" t="s">
        <v>212</v>
      </c>
      <c r="B41" s="102" t="s">
        <v>99</v>
      </c>
      <c r="C41" s="39" t="s">
        <v>212</v>
      </c>
      <c r="E41" s="99" t="s">
        <v>505</v>
      </c>
      <c r="G41" s="100" t="s">
        <v>487</v>
      </c>
      <c r="I41" s="99" t="s">
        <v>391</v>
      </c>
    </row>
    <row r="42" spans="1:9" ht="11.25" customHeight="1">
      <c r="A42" s="39" t="s">
        <v>213</v>
      </c>
      <c r="B42" s="97" t="s">
        <v>100</v>
      </c>
      <c r="C42" s="39" t="s">
        <v>213</v>
      </c>
      <c r="E42" s="105" t="s">
        <v>19</v>
      </c>
      <c r="I42" s="160" t="s">
        <v>157</v>
      </c>
    </row>
    <row r="43" spans="1:9" ht="11.25" customHeight="1">
      <c r="A43" s="39" t="s">
        <v>214</v>
      </c>
      <c r="B43" s="102" t="s">
        <v>101</v>
      </c>
      <c r="C43" s="39" t="s">
        <v>214</v>
      </c>
      <c r="E43" s="100" t="s">
        <v>306</v>
      </c>
      <c r="I43" s="160" t="s">
        <v>158</v>
      </c>
    </row>
    <row r="44" spans="1:9" ht="11.25" customHeight="1">
      <c r="A44" s="39" t="s">
        <v>215</v>
      </c>
      <c r="B44" s="102" t="s">
        <v>102</v>
      </c>
      <c r="C44" s="39" t="s">
        <v>215</v>
      </c>
      <c r="E44" s="100" t="s">
        <v>299</v>
      </c>
    </row>
    <row r="45" spans="1:9" ht="11.25" customHeight="1">
      <c r="A45" s="39" t="s">
        <v>216</v>
      </c>
      <c r="B45" s="97" t="s">
        <v>103</v>
      </c>
      <c r="C45" s="39" t="s">
        <v>216</v>
      </c>
      <c r="E45" s="100" t="s">
        <v>300</v>
      </c>
    </row>
    <row r="46" spans="1:9" ht="11.25" customHeight="1">
      <c r="A46" s="39" t="s">
        <v>217</v>
      </c>
      <c r="B46" s="102" t="s">
        <v>104</v>
      </c>
      <c r="C46" s="39" t="s">
        <v>217</v>
      </c>
      <c r="E46" s="100" t="s">
        <v>301</v>
      </c>
      <c r="I46" s="99" t="s">
        <v>452</v>
      </c>
    </row>
    <row r="47" spans="1:9" ht="11.25" customHeight="1">
      <c r="A47" s="39" t="s">
        <v>218</v>
      </c>
      <c r="B47" s="97" t="s">
        <v>105</v>
      </c>
      <c r="C47" s="39" t="s">
        <v>218</v>
      </c>
      <c r="E47" s="100" t="s">
        <v>152</v>
      </c>
      <c r="I47" s="100" t="s">
        <v>221</v>
      </c>
    </row>
    <row r="48" spans="1:9" ht="11.25" customHeight="1">
      <c r="A48" s="39" t="s">
        <v>255</v>
      </c>
      <c r="B48" s="97" t="s">
        <v>106</v>
      </c>
      <c r="C48" s="39" t="s">
        <v>255</v>
      </c>
      <c r="E48" s="100" t="s">
        <v>153</v>
      </c>
      <c r="I48" s="100" t="s">
        <v>223</v>
      </c>
    </row>
    <row r="49" spans="1:9" ht="11.25" customHeight="1">
      <c r="A49" s="39" t="s">
        <v>256</v>
      </c>
      <c r="B49" s="97" t="s">
        <v>107</v>
      </c>
      <c r="C49" s="39" t="s">
        <v>256</v>
      </c>
      <c r="E49" s="100" t="s">
        <v>154</v>
      </c>
      <c r="I49" s="100" t="s">
        <v>224</v>
      </c>
    </row>
    <row r="50" spans="1:9" ht="11.25" customHeight="1">
      <c r="A50" s="39" t="s">
        <v>257</v>
      </c>
      <c r="B50" s="97" t="s">
        <v>108</v>
      </c>
      <c r="C50" s="39" t="s">
        <v>257</v>
      </c>
      <c r="E50" s="100" t="s">
        <v>156</v>
      </c>
      <c r="I50" s="100" t="s">
        <v>172</v>
      </c>
    </row>
    <row r="51" spans="1:9" ht="11.25" customHeight="1">
      <c r="A51" s="39" t="s">
        <v>258</v>
      </c>
      <c r="B51" s="97" t="s">
        <v>109</v>
      </c>
      <c r="C51" s="39" t="s">
        <v>258</v>
      </c>
      <c r="E51" s="100" t="s">
        <v>155</v>
      </c>
    </row>
    <row r="52" spans="1:9" ht="11.25" customHeight="1">
      <c r="A52" s="39" t="s">
        <v>259</v>
      </c>
      <c r="B52" s="97" t="s">
        <v>110</v>
      </c>
      <c r="C52" s="39" t="s">
        <v>259</v>
      </c>
      <c r="E52" s="100" t="s">
        <v>415</v>
      </c>
    </row>
    <row r="53" spans="1:9" ht="11.25" customHeight="1">
      <c r="A53" s="39" t="s">
        <v>260</v>
      </c>
      <c r="B53" s="97" t="s">
        <v>111</v>
      </c>
      <c r="C53" s="39" t="s">
        <v>260</v>
      </c>
      <c r="E53" s="100" t="s">
        <v>416</v>
      </c>
    </row>
    <row r="54" spans="1:9" ht="11.25" customHeight="1">
      <c r="A54" s="39" t="s">
        <v>261</v>
      </c>
      <c r="B54" s="97" t="s">
        <v>112</v>
      </c>
      <c r="C54" s="39" t="s">
        <v>261</v>
      </c>
      <c r="E54" s="100" t="s">
        <v>418</v>
      </c>
    </row>
    <row r="55" spans="1:9" ht="11.25" customHeight="1">
      <c r="A55" s="39" t="s">
        <v>262</v>
      </c>
      <c r="B55" s="97" t="s">
        <v>113</v>
      </c>
      <c r="C55" s="39" t="s">
        <v>262</v>
      </c>
      <c r="E55" s="100" t="s">
        <v>419</v>
      </c>
    </row>
    <row r="56" spans="1:9" ht="11.25" customHeight="1">
      <c r="A56" s="111" t="s">
        <v>1</v>
      </c>
      <c r="B56" s="112" t="s">
        <v>5</v>
      </c>
      <c r="C56" s="113" t="s">
        <v>3</v>
      </c>
      <c r="E56" s="100" t="s">
        <v>420</v>
      </c>
    </row>
    <row r="57" spans="1:9" ht="11.25" customHeight="1">
      <c r="A57" s="39" t="s">
        <v>263</v>
      </c>
      <c r="B57" s="97" t="s">
        <v>114</v>
      </c>
      <c r="C57" s="39" t="s">
        <v>263</v>
      </c>
      <c r="E57" s="100" t="s">
        <v>421</v>
      </c>
    </row>
    <row r="58" spans="1:9" ht="11.25" customHeight="1">
      <c r="A58" s="39" t="s">
        <v>264</v>
      </c>
      <c r="B58" s="97" t="s">
        <v>115</v>
      </c>
      <c r="C58" s="39" t="s">
        <v>264</v>
      </c>
      <c r="E58" s="100" t="s">
        <v>422</v>
      </c>
    </row>
    <row r="59" spans="1:9" ht="11.25" customHeight="1">
      <c r="A59" s="39" t="s">
        <v>265</v>
      </c>
      <c r="B59" s="97" t="s">
        <v>116</v>
      </c>
      <c r="C59" s="39" t="s">
        <v>265</v>
      </c>
    </row>
    <row r="60" spans="1:9" ht="11.25" customHeight="1">
      <c r="A60" s="39" t="s">
        <v>266</v>
      </c>
      <c r="B60" s="97" t="s">
        <v>117</v>
      </c>
      <c r="C60" s="106" t="s">
        <v>118</v>
      </c>
    </row>
    <row r="61" spans="1:9" ht="11.25" customHeight="1">
      <c r="A61" s="39" t="s">
        <v>267</v>
      </c>
      <c r="B61" s="102" t="s">
        <v>119</v>
      </c>
      <c r="C61" s="39" t="s">
        <v>267</v>
      </c>
      <c r="E61" s="99" t="s">
        <v>395</v>
      </c>
    </row>
    <row r="62" spans="1:9" ht="11.25" customHeight="1">
      <c r="A62" s="39" t="s">
        <v>268</v>
      </c>
      <c r="B62" s="97" t="s">
        <v>120</v>
      </c>
      <c r="C62" s="106" t="s">
        <v>121</v>
      </c>
      <c r="E62" s="161" t="s">
        <v>393</v>
      </c>
    </row>
    <row r="63" spans="1:9" ht="11.25" customHeight="1">
      <c r="A63" s="39" t="s">
        <v>269</v>
      </c>
      <c r="B63" s="97" t="s">
        <v>122</v>
      </c>
      <c r="C63" s="39" t="s">
        <v>269</v>
      </c>
      <c r="E63" s="161" t="s">
        <v>394</v>
      </c>
    </row>
    <row r="64" spans="1:9" ht="11.25" customHeight="1">
      <c r="A64" s="39" t="s">
        <v>270</v>
      </c>
      <c r="B64" s="97" t="s">
        <v>123</v>
      </c>
      <c r="C64" s="39" t="s">
        <v>270</v>
      </c>
      <c r="E64" s="161" t="s">
        <v>454</v>
      </c>
    </row>
    <row r="65" spans="1:5" ht="11.25" customHeight="1">
      <c r="A65" s="39" t="s">
        <v>271</v>
      </c>
      <c r="B65" s="97" t="s">
        <v>124</v>
      </c>
      <c r="C65" s="39" t="s">
        <v>271</v>
      </c>
      <c r="E65" s="161" t="s">
        <v>455</v>
      </c>
    </row>
    <row r="66" spans="1:5" ht="11.25" customHeight="1">
      <c r="A66" s="39" t="s">
        <v>272</v>
      </c>
      <c r="B66" s="97" t="s">
        <v>125</v>
      </c>
      <c r="C66" s="39" t="s">
        <v>272</v>
      </c>
    </row>
    <row r="67" spans="1:5" ht="11.25" customHeight="1">
      <c r="A67" s="39" t="s">
        <v>273</v>
      </c>
      <c r="B67" s="97" t="s">
        <v>126</v>
      </c>
      <c r="C67" s="39" t="s">
        <v>273</v>
      </c>
    </row>
    <row r="68" spans="1:5" ht="11.25" customHeight="1">
      <c r="A68" s="39" t="s">
        <v>274</v>
      </c>
      <c r="B68" s="97" t="s">
        <v>127</v>
      </c>
      <c r="C68" s="39" t="s">
        <v>274</v>
      </c>
      <c r="E68" s="99" t="s">
        <v>425</v>
      </c>
    </row>
    <row r="69" spans="1:5" ht="11.25" customHeight="1">
      <c r="A69" s="39" t="s">
        <v>275</v>
      </c>
      <c r="B69" s="97" t="s">
        <v>128</v>
      </c>
      <c r="C69" s="39" t="s">
        <v>275</v>
      </c>
      <c r="E69" s="100" t="s">
        <v>424</v>
      </c>
    </row>
    <row r="70" spans="1:5" ht="11.25" customHeight="1">
      <c r="A70" s="39" t="s">
        <v>276</v>
      </c>
      <c r="B70" s="97" t="s">
        <v>129</v>
      </c>
      <c r="C70" s="39" t="s">
        <v>276</v>
      </c>
      <c r="E70" s="100" t="s">
        <v>418</v>
      </c>
    </row>
    <row r="71" spans="1:5" ht="11.25" customHeight="1">
      <c r="A71" s="39" t="s">
        <v>277</v>
      </c>
      <c r="B71" s="97" t="s">
        <v>130</v>
      </c>
      <c r="C71" s="39" t="s">
        <v>277</v>
      </c>
      <c r="E71" s="100" t="s">
        <v>419</v>
      </c>
    </row>
    <row r="72" spans="1:5" ht="11.25" customHeight="1">
      <c r="A72" s="39" t="s">
        <v>278</v>
      </c>
      <c r="B72" s="97" t="s">
        <v>131</v>
      </c>
      <c r="C72" s="39" t="s">
        <v>278</v>
      </c>
      <c r="E72" s="100" t="s">
        <v>420</v>
      </c>
    </row>
    <row r="73" spans="1:5" ht="11.25" customHeight="1">
      <c r="A73" s="39" t="s">
        <v>279</v>
      </c>
      <c r="B73" s="97" t="s">
        <v>132</v>
      </c>
      <c r="C73" s="39" t="s">
        <v>279</v>
      </c>
      <c r="E73" s="100" t="s">
        <v>422</v>
      </c>
    </row>
    <row r="74" spans="1:5" ht="11.25" customHeight="1">
      <c r="A74" s="39" t="s">
        <v>280</v>
      </c>
      <c r="B74" s="97" t="s">
        <v>133</v>
      </c>
      <c r="C74" s="39" t="s">
        <v>280</v>
      </c>
      <c r="E74" s="100" t="s">
        <v>421</v>
      </c>
    </row>
    <row r="75" spans="1:5" ht="11.25" customHeight="1">
      <c r="A75" s="39" t="s">
        <v>281</v>
      </c>
      <c r="B75" s="97" t="s">
        <v>134</v>
      </c>
      <c r="C75" s="39" t="s">
        <v>281</v>
      </c>
      <c r="E75" s="100" t="s">
        <v>427</v>
      </c>
    </row>
    <row r="76" spans="1:5" ht="11.25" customHeight="1">
      <c r="A76" s="39" t="s">
        <v>282</v>
      </c>
      <c r="B76" s="97" t="s">
        <v>135</v>
      </c>
      <c r="C76" s="39" t="s">
        <v>282</v>
      </c>
      <c r="E76" s="100" t="s">
        <v>428</v>
      </c>
    </row>
    <row r="77" spans="1:5" ht="11.25" customHeight="1">
      <c r="A77" s="39" t="s">
        <v>283</v>
      </c>
      <c r="B77" s="97" t="s">
        <v>136</v>
      </c>
      <c r="C77" s="106" t="s">
        <v>137</v>
      </c>
      <c r="E77" s="100" t="s">
        <v>429</v>
      </c>
    </row>
    <row r="78" spans="1:5" ht="11.25" customHeight="1">
      <c r="A78" s="39" t="s">
        <v>284</v>
      </c>
      <c r="B78" s="97" t="s">
        <v>138</v>
      </c>
      <c r="C78" s="39" t="s">
        <v>284</v>
      </c>
      <c r="E78" s="100" t="s">
        <v>430</v>
      </c>
    </row>
    <row r="79" spans="1:5" ht="11.25" customHeight="1">
      <c r="A79" s="39" t="s">
        <v>285</v>
      </c>
      <c r="B79" s="97" t="s">
        <v>139</v>
      </c>
      <c r="C79" s="39" t="s">
        <v>285</v>
      </c>
      <c r="E79" s="100" t="s">
        <v>431</v>
      </c>
    </row>
    <row r="80" spans="1:5" ht="11.25" customHeight="1">
      <c r="A80" s="39" t="s">
        <v>286</v>
      </c>
      <c r="B80" s="97" t="s">
        <v>140</v>
      </c>
      <c r="C80" s="39" t="s">
        <v>286</v>
      </c>
      <c r="E80" s="100" t="s">
        <v>432</v>
      </c>
    </row>
    <row r="81" spans="1:5" ht="11.25" customHeight="1">
      <c r="A81" s="39" t="s">
        <v>287</v>
      </c>
      <c r="B81" s="97" t="s">
        <v>141</v>
      </c>
      <c r="C81" s="39" t="s">
        <v>287</v>
      </c>
      <c r="E81" s="100" t="s">
        <v>433</v>
      </c>
    </row>
    <row r="82" spans="1:5" ht="11.25" customHeight="1">
      <c r="A82" s="39" t="s">
        <v>288</v>
      </c>
      <c r="B82" s="97" t="s">
        <v>142</v>
      </c>
      <c r="C82" s="106" t="s">
        <v>143</v>
      </c>
    </row>
    <row r="83" spans="1:5" ht="11.25" customHeight="1">
      <c r="A83" s="39" t="s">
        <v>289</v>
      </c>
      <c r="B83" s="97" t="s">
        <v>144</v>
      </c>
      <c r="C83" s="106" t="s">
        <v>145</v>
      </c>
    </row>
    <row r="84" spans="1:5" ht="11.25" customHeight="1">
      <c r="A84" s="39" t="s">
        <v>290</v>
      </c>
      <c r="B84" s="97" t="s">
        <v>146</v>
      </c>
      <c r="C84" s="39" t="s">
        <v>290</v>
      </c>
      <c r="E84" s="99" t="s">
        <v>489</v>
      </c>
    </row>
    <row r="85" spans="1:5" ht="11.25" customHeight="1">
      <c r="A85" s="39" t="s">
        <v>149</v>
      </c>
      <c r="B85" s="102" t="s">
        <v>147</v>
      </c>
      <c r="C85" s="39" t="s">
        <v>149</v>
      </c>
      <c r="E85" s="100" t="s">
        <v>419</v>
      </c>
    </row>
    <row r="86" spans="1:5" ht="11.25" customHeight="1">
      <c r="A86" s="39" t="s">
        <v>150</v>
      </c>
      <c r="B86" s="97" t="s">
        <v>148</v>
      </c>
      <c r="C86" s="39" t="s">
        <v>150</v>
      </c>
      <c r="E86" s="100" t="s">
        <v>420</v>
      </c>
    </row>
    <row r="87" spans="1:5" ht="11.25" customHeight="1">
      <c r="A87" s="92"/>
      <c r="B87" s="107"/>
      <c r="C87" s="108"/>
      <c r="E87" s="100" t="s">
        <v>490</v>
      </c>
    </row>
    <row r="88" spans="1:5" ht="11.25" customHeight="1">
      <c r="E88" s="100" t="s">
        <v>492</v>
      </c>
    </row>
  </sheetData>
  <sheetProtection formatColumns="0" formatRows="0"/>
  <phoneticPr fontId="3" type="noConversion"/>
  <dataValidations disablePrompts="1" count="1">
    <dataValidation type="list" allowBlank="1" showInputMessage="1" showErrorMessage="1" sqref="S3">
      <formula1>"MD5,OBFUSCATION"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43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HLCommandBa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40"/>
  </cols>
  <sheetData/>
  <sheetProtection formatColumns="0" formatRows="0"/>
  <dataConsolidate leftLabel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ST_LIST_ORG">
    <tabColor indexed="47"/>
  </sheetPr>
  <dimension ref="A1:Q421"/>
  <sheetViews>
    <sheetView zoomScaleNormal="100" workbookViewId="0"/>
  </sheetViews>
  <sheetFormatPr defaultColWidth="9.140625" defaultRowHeight="11.25"/>
  <cols>
    <col min="1" max="16384" width="9.140625" style="58"/>
  </cols>
  <sheetData>
    <row r="1" spans="1:17">
      <c r="A1" s="58" t="s">
        <v>19</v>
      </c>
      <c r="B1" s="58" t="s">
        <v>306</v>
      </c>
      <c r="C1" s="58" t="s">
        <v>299</v>
      </c>
      <c r="D1" s="58" t="s">
        <v>300</v>
      </c>
      <c r="E1" s="58" t="s">
        <v>301</v>
      </c>
      <c r="F1" s="58" t="s">
        <v>152</v>
      </c>
      <c r="G1" s="58" t="s">
        <v>153</v>
      </c>
      <c r="H1" s="58" t="s">
        <v>154</v>
      </c>
      <c r="I1" s="58" t="s">
        <v>156</v>
      </c>
      <c r="J1" s="58" t="s">
        <v>155</v>
      </c>
      <c r="K1" s="58" t="s">
        <v>415</v>
      </c>
      <c r="L1" s="58" t="s">
        <v>416</v>
      </c>
      <c r="M1" s="58" t="s">
        <v>418</v>
      </c>
      <c r="N1" s="58" t="s">
        <v>419</v>
      </c>
      <c r="O1" s="58" t="s">
        <v>420</v>
      </c>
      <c r="P1" s="58" t="s">
        <v>421</v>
      </c>
      <c r="Q1" s="58" t="s">
        <v>422</v>
      </c>
    </row>
    <row r="2" spans="1:17">
      <c r="A2" s="58" t="s">
        <v>518</v>
      </c>
      <c r="B2" s="58" t="s">
        <v>348</v>
      </c>
      <c r="C2" s="58" t="s">
        <v>519</v>
      </c>
      <c r="D2" s="58" t="s">
        <v>519</v>
      </c>
      <c r="E2" s="58" t="s">
        <v>520</v>
      </c>
      <c r="F2" s="58" t="s">
        <v>521</v>
      </c>
      <c r="G2" s="58" t="s">
        <v>522</v>
      </c>
      <c r="H2" s="58" t="s">
        <v>523</v>
      </c>
      <c r="L2" s="58" t="s">
        <v>252</v>
      </c>
      <c r="M2" s="58" t="s">
        <v>524</v>
      </c>
      <c r="N2" s="58" t="s">
        <v>525</v>
      </c>
      <c r="O2" s="58" t="s">
        <v>526</v>
      </c>
      <c r="Q2" s="58" t="s">
        <v>527</v>
      </c>
    </row>
    <row r="3" spans="1:17">
      <c r="A3" s="58" t="s">
        <v>528</v>
      </c>
      <c r="B3" s="58" t="s">
        <v>350</v>
      </c>
      <c r="C3" s="58" t="s">
        <v>519</v>
      </c>
      <c r="D3" s="58" t="s">
        <v>519</v>
      </c>
      <c r="E3" s="58" t="s">
        <v>520</v>
      </c>
      <c r="F3" s="58" t="s">
        <v>529</v>
      </c>
      <c r="G3" s="58" t="s">
        <v>530</v>
      </c>
      <c r="H3" s="58" t="s">
        <v>531</v>
      </c>
      <c r="L3" s="58" t="s">
        <v>252</v>
      </c>
      <c r="M3" s="58" t="s">
        <v>524</v>
      </c>
      <c r="N3" s="58" t="s">
        <v>532</v>
      </c>
      <c r="O3" s="58" t="s">
        <v>533</v>
      </c>
      <c r="Q3" s="58" t="s">
        <v>527</v>
      </c>
    </row>
    <row r="4" spans="1:17">
      <c r="A4" s="58" t="s">
        <v>534</v>
      </c>
      <c r="B4" s="58" t="s">
        <v>353</v>
      </c>
      <c r="C4" s="58" t="s">
        <v>535</v>
      </c>
      <c r="D4" s="58" t="s">
        <v>536</v>
      </c>
      <c r="E4" s="58" t="s">
        <v>537</v>
      </c>
      <c r="F4" s="58" t="s">
        <v>538</v>
      </c>
      <c r="G4" s="58" t="s">
        <v>539</v>
      </c>
      <c r="H4" s="58" t="s">
        <v>540</v>
      </c>
      <c r="L4" s="58" t="s">
        <v>252</v>
      </c>
      <c r="M4" s="58" t="s">
        <v>541</v>
      </c>
      <c r="N4" s="58" t="s">
        <v>542</v>
      </c>
      <c r="O4" s="58" t="s">
        <v>543</v>
      </c>
      <c r="Q4" s="58" t="s">
        <v>527</v>
      </c>
    </row>
    <row r="5" spans="1:17">
      <c r="A5" s="58" t="s">
        <v>544</v>
      </c>
      <c r="B5" s="58" t="s">
        <v>354</v>
      </c>
      <c r="C5" s="58" t="s">
        <v>545</v>
      </c>
      <c r="D5" s="58" t="s">
        <v>545</v>
      </c>
      <c r="E5" s="58" t="s">
        <v>546</v>
      </c>
      <c r="F5" s="58" t="s">
        <v>547</v>
      </c>
      <c r="G5" s="58" t="s">
        <v>522</v>
      </c>
      <c r="H5" s="58" t="s">
        <v>548</v>
      </c>
      <c r="L5" s="58" t="s">
        <v>252</v>
      </c>
      <c r="M5" s="58" t="s">
        <v>549</v>
      </c>
      <c r="N5" s="58" t="s">
        <v>550</v>
      </c>
      <c r="O5" s="58" t="s">
        <v>526</v>
      </c>
      <c r="Q5" s="58" t="s">
        <v>527</v>
      </c>
    </row>
    <row r="6" spans="1:17">
      <c r="A6" s="58" t="s">
        <v>544</v>
      </c>
      <c r="B6" s="58" t="s">
        <v>355</v>
      </c>
      <c r="C6" s="58" t="s">
        <v>535</v>
      </c>
      <c r="D6" s="58" t="s">
        <v>551</v>
      </c>
      <c r="E6" s="58" t="s">
        <v>552</v>
      </c>
      <c r="F6" s="58" t="s">
        <v>547</v>
      </c>
      <c r="G6" s="58" t="s">
        <v>522</v>
      </c>
      <c r="H6" s="58" t="s">
        <v>548</v>
      </c>
      <c r="L6" s="58" t="s">
        <v>252</v>
      </c>
      <c r="M6" s="58" t="s">
        <v>553</v>
      </c>
      <c r="N6" s="58" t="s">
        <v>550</v>
      </c>
      <c r="O6" s="58" t="s">
        <v>526</v>
      </c>
      <c r="Q6" s="58" t="s">
        <v>527</v>
      </c>
    </row>
    <row r="7" spans="1:17">
      <c r="A7" s="58" t="s">
        <v>544</v>
      </c>
      <c r="B7" s="58" t="s">
        <v>356</v>
      </c>
      <c r="C7" s="58" t="s">
        <v>554</v>
      </c>
      <c r="D7" s="58" t="s">
        <v>555</v>
      </c>
      <c r="E7" s="58" t="s">
        <v>556</v>
      </c>
      <c r="F7" s="58" t="s">
        <v>547</v>
      </c>
      <c r="G7" s="58" t="s">
        <v>522</v>
      </c>
      <c r="H7" s="58" t="s">
        <v>548</v>
      </c>
      <c r="L7" s="58" t="s">
        <v>252</v>
      </c>
      <c r="M7" s="58" t="s">
        <v>557</v>
      </c>
      <c r="N7" s="58" t="s">
        <v>550</v>
      </c>
      <c r="O7" s="58" t="s">
        <v>526</v>
      </c>
      <c r="Q7" s="58" t="s">
        <v>527</v>
      </c>
    </row>
    <row r="8" spans="1:17">
      <c r="A8" s="58" t="s">
        <v>544</v>
      </c>
      <c r="B8" s="58" t="s">
        <v>558</v>
      </c>
      <c r="C8" s="58" t="s">
        <v>559</v>
      </c>
      <c r="D8" s="58" t="s">
        <v>559</v>
      </c>
      <c r="E8" s="58" t="s">
        <v>560</v>
      </c>
      <c r="F8" s="58" t="s">
        <v>547</v>
      </c>
      <c r="G8" s="58" t="s">
        <v>522</v>
      </c>
      <c r="H8" s="58" t="s">
        <v>548</v>
      </c>
      <c r="L8" s="58" t="s">
        <v>252</v>
      </c>
      <c r="M8" s="58" t="s">
        <v>561</v>
      </c>
      <c r="N8" s="58" t="s">
        <v>550</v>
      </c>
      <c r="O8" s="58" t="s">
        <v>526</v>
      </c>
      <c r="Q8" s="58" t="s">
        <v>527</v>
      </c>
    </row>
    <row r="9" spans="1:17">
      <c r="A9" s="58" t="s">
        <v>544</v>
      </c>
      <c r="B9" s="58" t="s">
        <v>562</v>
      </c>
      <c r="C9" s="58" t="s">
        <v>563</v>
      </c>
      <c r="D9" s="58" t="s">
        <v>563</v>
      </c>
      <c r="E9" s="58" t="s">
        <v>564</v>
      </c>
      <c r="F9" s="58" t="s">
        <v>547</v>
      </c>
      <c r="G9" s="58" t="s">
        <v>522</v>
      </c>
      <c r="H9" s="58" t="s">
        <v>548</v>
      </c>
      <c r="L9" s="58" t="s">
        <v>252</v>
      </c>
      <c r="M9" s="58" t="s">
        <v>565</v>
      </c>
      <c r="N9" s="58" t="s">
        <v>550</v>
      </c>
      <c r="O9" s="58" t="s">
        <v>526</v>
      </c>
      <c r="Q9" s="58" t="s">
        <v>527</v>
      </c>
    </row>
    <row r="10" spans="1:17">
      <c r="A10" s="58" t="s">
        <v>544</v>
      </c>
      <c r="B10" s="58" t="s">
        <v>566</v>
      </c>
      <c r="C10" s="58" t="s">
        <v>519</v>
      </c>
      <c r="D10" s="58" t="s">
        <v>519</v>
      </c>
      <c r="E10" s="58" t="s">
        <v>520</v>
      </c>
      <c r="F10" s="58" t="s">
        <v>547</v>
      </c>
      <c r="G10" s="58" t="s">
        <v>522</v>
      </c>
      <c r="H10" s="58" t="s">
        <v>548</v>
      </c>
      <c r="L10" s="58" t="s">
        <v>252</v>
      </c>
      <c r="M10" s="58" t="s">
        <v>524</v>
      </c>
      <c r="N10" s="58" t="s">
        <v>550</v>
      </c>
      <c r="O10" s="58" t="s">
        <v>526</v>
      </c>
      <c r="Q10" s="58" t="s">
        <v>527</v>
      </c>
    </row>
    <row r="11" spans="1:17">
      <c r="A11" s="58" t="s">
        <v>544</v>
      </c>
      <c r="B11" s="58" t="s">
        <v>567</v>
      </c>
      <c r="C11" s="58" t="s">
        <v>568</v>
      </c>
      <c r="D11" s="58" t="s">
        <v>568</v>
      </c>
      <c r="E11" s="58" t="s">
        <v>569</v>
      </c>
      <c r="F11" s="58" t="s">
        <v>547</v>
      </c>
      <c r="G11" s="58" t="s">
        <v>522</v>
      </c>
      <c r="H11" s="58" t="s">
        <v>548</v>
      </c>
      <c r="L11" s="58" t="s">
        <v>252</v>
      </c>
      <c r="M11" s="58" t="s">
        <v>570</v>
      </c>
      <c r="N11" s="58" t="s">
        <v>550</v>
      </c>
      <c r="O11" s="58" t="s">
        <v>526</v>
      </c>
      <c r="Q11" s="58" t="s">
        <v>527</v>
      </c>
    </row>
    <row r="12" spans="1:17">
      <c r="A12" s="58" t="s">
        <v>571</v>
      </c>
      <c r="B12" s="58" t="s">
        <v>572</v>
      </c>
      <c r="C12" s="58" t="s">
        <v>535</v>
      </c>
      <c r="D12" s="58" t="s">
        <v>573</v>
      </c>
      <c r="E12" s="58" t="s">
        <v>574</v>
      </c>
      <c r="F12" s="58" t="s">
        <v>575</v>
      </c>
      <c r="G12" s="58" t="s">
        <v>539</v>
      </c>
      <c r="H12" s="58" t="s">
        <v>576</v>
      </c>
      <c r="L12" s="58" t="s">
        <v>252</v>
      </c>
      <c r="M12" s="58" t="s">
        <v>577</v>
      </c>
      <c r="N12" s="58" t="s">
        <v>578</v>
      </c>
      <c r="O12" s="58" t="s">
        <v>543</v>
      </c>
      <c r="Q12" s="58" t="s">
        <v>527</v>
      </c>
    </row>
    <row r="13" spans="1:17">
      <c r="A13" s="58" t="s">
        <v>579</v>
      </c>
      <c r="B13" s="58" t="s">
        <v>580</v>
      </c>
      <c r="C13" s="58" t="s">
        <v>519</v>
      </c>
      <c r="D13" s="58" t="s">
        <v>519</v>
      </c>
      <c r="E13" s="58" t="s">
        <v>520</v>
      </c>
      <c r="F13" s="58" t="s">
        <v>581</v>
      </c>
      <c r="G13" s="58" t="s">
        <v>522</v>
      </c>
      <c r="H13" s="58" t="s">
        <v>582</v>
      </c>
      <c r="L13" s="58" t="s">
        <v>252</v>
      </c>
      <c r="M13" s="58" t="s">
        <v>524</v>
      </c>
      <c r="N13" s="58" t="s">
        <v>583</v>
      </c>
      <c r="O13" s="58" t="s">
        <v>526</v>
      </c>
      <c r="Q13" s="58" t="s">
        <v>527</v>
      </c>
    </row>
    <row r="14" spans="1:17">
      <c r="A14" s="58" t="s">
        <v>584</v>
      </c>
      <c r="B14" s="58" t="s">
        <v>585</v>
      </c>
      <c r="C14" s="58" t="s">
        <v>519</v>
      </c>
      <c r="D14" s="58" t="s">
        <v>519</v>
      </c>
      <c r="E14" s="58" t="s">
        <v>520</v>
      </c>
      <c r="F14" s="58" t="s">
        <v>586</v>
      </c>
      <c r="G14" s="58" t="s">
        <v>522</v>
      </c>
      <c r="H14" s="58" t="s">
        <v>587</v>
      </c>
      <c r="L14" s="58" t="s">
        <v>252</v>
      </c>
      <c r="M14" s="58" t="s">
        <v>524</v>
      </c>
      <c r="N14" s="58" t="s">
        <v>588</v>
      </c>
      <c r="O14" s="58" t="s">
        <v>526</v>
      </c>
      <c r="Q14" s="58" t="s">
        <v>527</v>
      </c>
    </row>
    <row r="15" spans="1:17">
      <c r="A15" s="58" t="s">
        <v>589</v>
      </c>
      <c r="B15" s="58" t="s">
        <v>590</v>
      </c>
      <c r="C15" s="58" t="s">
        <v>519</v>
      </c>
      <c r="D15" s="58" t="s">
        <v>519</v>
      </c>
      <c r="E15" s="58" t="s">
        <v>520</v>
      </c>
      <c r="F15" s="58" t="s">
        <v>591</v>
      </c>
      <c r="G15" s="58" t="s">
        <v>522</v>
      </c>
      <c r="H15" s="58" t="s">
        <v>592</v>
      </c>
      <c r="L15" s="58" t="s">
        <v>252</v>
      </c>
      <c r="M15" s="58" t="s">
        <v>524</v>
      </c>
      <c r="N15" s="58" t="s">
        <v>593</v>
      </c>
      <c r="O15" s="58" t="s">
        <v>526</v>
      </c>
      <c r="Q15" s="58" t="s">
        <v>527</v>
      </c>
    </row>
    <row r="16" spans="1:17">
      <c r="A16" s="58" t="s">
        <v>594</v>
      </c>
      <c r="B16" s="58" t="s">
        <v>595</v>
      </c>
      <c r="C16" s="58" t="s">
        <v>563</v>
      </c>
      <c r="D16" s="58" t="s">
        <v>563</v>
      </c>
      <c r="E16" s="58" t="s">
        <v>564</v>
      </c>
      <c r="F16" s="58" t="s">
        <v>596</v>
      </c>
      <c r="G16" s="58" t="s">
        <v>522</v>
      </c>
      <c r="H16" s="58" t="s">
        <v>597</v>
      </c>
      <c r="L16" s="58" t="s">
        <v>252</v>
      </c>
      <c r="M16" s="58" t="s">
        <v>565</v>
      </c>
      <c r="N16" s="58" t="s">
        <v>598</v>
      </c>
      <c r="O16" s="58" t="s">
        <v>526</v>
      </c>
      <c r="Q16" s="58" t="s">
        <v>527</v>
      </c>
    </row>
    <row r="17" spans="1:17">
      <c r="A17" s="58" t="s">
        <v>594</v>
      </c>
      <c r="B17" s="58" t="s">
        <v>599</v>
      </c>
      <c r="C17" s="58" t="s">
        <v>519</v>
      </c>
      <c r="D17" s="58" t="s">
        <v>519</v>
      </c>
      <c r="E17" s="58" t="s">
        <v>520</v>
      </c>
      <c r="F17" s="58" t="s">
        <v>596</v>
      </c>
      <c r="G17" s="58" t="s">
        <v>522</v>
      </c>
      <c r="H17" s="58" t="s">
        <v>597</v>
      </c>
      <c r="L17" s="58" t="s">
        <v>252</v>
      </c>
      <c r="M17" s="58" t="s">
        <v>524</v>
      </c>
      <c r="N17" s="58" t="s">
        <v>598</v>
      </c>
      <c r="O17" s="58" t="s">
        <v>526</v>
      </c>
      <c r="Q17" s="58" t="s">
        <v>527</v>
      </c>
    </row>
    <row r="18" spans="1:17">
      <c r="A18" s="58" t="s">
        <v>600</v>
      </c>
      <c r="B18" s="58" t="s">
        <v>601</v>
      </c>
      <c r="C18" s="58" t="s">
        <v>519</v>
      </c>
      <c r="D18" s="58" t="s">
        <v>519</v>
      </c>
      <c r="E18" s="58" t="s">
        <v>520</v>
      </c>
      <c r="F18" s="58" t="s">
        <v>602</v>
      </c>
      <c r="G18" s="58" t="s">
        <v>522</v>
      </c>
      <c r="H18" s="58" t="s">
        <v>603</v>
      </c>
      <c r="L18" s="58" t="s">
        <v>252</v>
      </c>
      <c r="M18" s="58" t="s">
        <v>524</v>
      </c>
      <c r="N18" s="58" t="s">
        <v>604</v>
      </c>
      <c r="O18" s="58" t="s">
        <v>526</v>
      </c>
      <c r="Q18" s="58" t="s">
        <v>527</v>
      </c>
    </row>
    <row r="19" spans="1:17">
      <c r="A19" s="58" t="s">
        <v>605</v>
      </c>
      <c r="B19" s="58" t="s">
        <v>606</v>
      </c>
      <c r="C19" s="58" t="s">
        <v>519</v>
      </c>
      <c r="D19" s="58" t="s">
        <v>519</v>
      </c>
      <c r="E19" s="58" t="s">
        <v>520</v>
      </c>
      <c r="F19" s="58" t="s">
        <v>607</v>
      </c>
      <c r="G19" s="58" t="s">
        <v>608</v>
      </c>
      <c r="H19" s="58" t="s">
        <v>609</v>
      </c>
      <c r="L19" s="58" t="s">
        <v>252</v>
      </c>
      <c r="M19" s="58" t="s">
        <v>524</v>
      </c>
      <c r="N19" s="58" t="s">
        <v>610</v>
      </c>
      <c r="O19" s="58" t="s">
        <v>611</v>
      </c>
      <c r="Q19" s="58" t="s">
        <v>527</v>
      </c>
    </row>
    <row r="20" spans="1:17">
      <c r="A20" s="58" t="s">
        <v>612</v>
      </c>
      <c r="B20" s="58" t="s">
        <v>613</v>
      </c>
      <c r="C20" s="58" t="s">
        <v>519</v>
      </c>
      <c r="D20" s="58" t="s">
        <v>519</v>
      </c>
      <c r="E20" s="58" t="s">
        <v>520</v>
      </c>
      <c r="F20" s="58" t="s">
        <v>614</v>
      </c>
      <c r="G20" s="58" t="s">
        <v>615</v>
      </c>
      <c r="H20" s="58" t="s">
        <v>616</v>
      </c>
      <c r="L20" s="58" t="s">
        <v>252</v>
      </c>
      <c r="M20" s="58" t="s">
        <v>524</v>
      </c>
      <c r="N20" s="58" t="s">
        <v>617</v>
      </c>
      <c r="O20" s="58" t="s">
        <v>618</v>
      </c>
      <c r="Q20" s="58" t="s">
        <v>527</v>
      </c>
    </row>
    <row r="21" spans="1:17">
      <c r="A21" s="58" t="s">
        <v>619</v>
      </c>
      <c r="B21" s="58" t="s">
        <v>620</v>
      </c>
      <c r="C21" s="58" t="s">
        <v>535</v>
      </c>
      <c r="D21" s="58" t="s">
        <v>621</v>
      </c>
      <c r="E21" s="58" t="s">
        <v>622</v>
      </c>
      <c r="F21" s="58" t="s">
        <v>623</v>
      </c>
      <c r="G21" s="58" t="s">
        <v>539</v>
      </c>
      <c r="H21" s="58" t="s">
        <v>624</v>
      </c>
      <c r="L21" s="58" t="s">
        <v>252</v>
      </c>
      <c r="M21" s="58" t="s">
        <v>625</v>
      </c>
      <c r="N21" s="58" t="s">
        <v>626</v>
      </c>
      <c r="O21" s="58" t="s">
        <v>543</v>
      </c>
      <c r="Q21" s="58" t="s">
        <v>527</v>
      </c>
    </row>
    <row r="22" spans="1:17">
      <c r="A22" s="58" t="s">
        <v>627</v>
      </c>
      <c r="B22" s="58" t="s">
        <v>628</v>
      </c>
      <c r="C22" s="58" t="s">
        <v>629</v>
      </c>
      <c r="D22" s="58" t="s">
        <v>630</v>
      </c>
      <c r="E22" s="58" t="s">
        <v>631</v>
      </c>
      <c r="F22" s="58" t="s">
        <v>632</v>
      </c>
      <c r="G22" s="58" t="s">
        <v>633</v>
      </c>
      <c r="H22" s="58" t="s">
        <v>634</v>
      </c>
      <c r="L22" s="58" t="s">
        <v>252</v>
      </c>
      <c r="M22" s="58" t="s">
        <v>635</v>
      </c>
      <c r="N22" s="58" t="s">
        <v>636</v>
      </c>
      <c r="O22" s="58" t="s">
        <v>637</v>
      </c>
      <c r="Q22" s="58" t="s">
        <v>527</v>
      </c>
    </row>
    <row r="23" spans="1:17">
      <c r="A23" s="58" t="s">
        <v>627</v>
      </c>
      <c r="B23" s="58" t="s">
        <v>638</v>
      </c>
      <c r="C23" s="58" t="s">
        <v>629</v>
      </c>
      <c r="D23" s="58" t="s">
        <v>629</v>
      </c>
      <c r="E23" s="58" t="s">
        <v>639</v>
      </c>
      <c r="F23" s="58" t="s">
        <v>632</v>
      </c>
      <c r="G23" s="58" t="s">
        <v>633</v>
      </c>
      <c r="H23" s="58" t="s">
        <v>634</v>
      </c>
      <c r="L23" s="58" t="s">
        <v>252</v>
      </c>
      <c r="M23" s="58" t="s">
        <v>640</v>
      </c>
      <c r="N23" s="58" t="s">
        <v>636</v>
      </c>
      <c r="O23" s="58" t="s">
        <v>637</v>
      </c>
      <c r="Q23" s="58" t="s">
        <v>527</v>
      </c>
    </row>
    <row r="24" spans="1:17">
      <c r="A24" s="58" t="s">
        <v>641</v>
      </c>
      <c r="B24" s="58" t="s">
        <v>642</v>
      </c>
      <c r="C24" s="58" t="s">
        <v>568</v>
      </c>
      <c r="D24" s="58" t="s">
        <v>568</v>
      </c>
      <c r="E24" s="58" t="s">
        <v>569</v>
      </c>
      <c r="F24" s="58" t="s">
        <v>643</v>
      </c>
      <c r="G24" s="58" t="s">
        <v>644</v>
      </c>
      <c r="H24" s="58" t="s">
        <v>645</v>
      </c>
      <c r="L24" s="58" t="s">
        <v>252</v>
      </c>
      <c r="M24" s="58" t="s">
        <v>570</v>
      </c>
      <c r="N24" s="58" t="s">
        <v>646</v>
      </c>
      <c r="O24" s="58" t="s">
        <v>647</v>
      </c>
      <c r="Q24" s="58" t="s">
        <v>527</v>
      </c>
    </row>
    <row r="25" spans="1:17">
      <c r="A25" s="58" t="s">
        <v>648</v>
      </c>
      <c r="B25" s="58" t="s">
        <v>649</v>
      </c>
      <c r="C25" s="58" t="s">
        <v>535</v>
      </c>
      <c r="D25" s="58" t="s">
        <v>650</v>
      </c>
      <c r="E25" s="58" t="s">
        <v>651</v>
      </c>
      <c r="F25" s="58" t="s">
        <v>652</v>
      </c>
      <c r="G25" s="58" t="s">
        <v>539</v>
      </c>
      <c r="H25" s="58" t="s">
        <v>653</v>
      </c>
      <c r="L25" s="58" t="s">
        <v>252</v>
      </c>
      <c r="M25" s="58" t="s">
        <v>654</v>
      </c>
      <c r="N25" s="58" t="s">
        <v>655</v>
      </c>
      <c r="O25" s="58" t="s">
        <v>543</v>
      </c>
      <c r="Q25" s="58" t="s">
        <v>527</v>
      </c>
    </row>
    <row r="26" spans="1:17">
      <c r="A26" s="58" t="s">
        <v>656</v>
      </c>
      <c r="B26" s="58" t="s">
        <v>657</v>
      </c>
      <c r="C26" s="58" t="s">
        <v>519</v>
      </c>
      <c r="D26" s="58" t="s">
        <v>519</v>
      </c>
      <c r="E26" s="58" t="s">
        <v>520</v>
      </c>
      <c r="F26" s="58" t="s">
        <v>658</v>
      </c>
      <c r="G26" s="58" t="s">
        <v>530</v>
      </c>
      <c r="H26" s="58" t="s">
        <v>659</v>
      </c>
      <c r="L26" s="58" t="s">
        <v>252</v>
      </c>
      <c r="M26" s="58" t="s">
        <v>524</v>
      </c>
      <c r="N26" s="58" t="s">
        <v>660</v>
      </c>
      <c r="O26" s="58" t="s">
        <v>533</v>
      </c>
      <c r="Q26" s="58" t="s">
        <v>527</v>
      </c>
    </row>
    <row r="27" spans="1:17">
      <c r="A27" s="58" t="s">
        <v>661</v>
      </c>
      <c r="B27" s="58" t="s">
        <v>662</v>
      </c>
      <c r="C27" s="58" t="s">
        <v>663</v>
      </c>
      <c r="D27" s="58" t="s">
        <v>663</v>
      </c>
      <c r="E27" s="58" t="s">
        <v>664</v>
      </c>
      <c r="F27" s="58" t="s">
        <v>665</v>
      </c>
      <c r="G27" s="58" t="s">
        <v>666</v>
      </c>
      <c r="H27" s="58" t="s">
        <v>667</v>
      </c>
      <c r="L27" s="58" t="s">
        <v>252</v>
      </c>
      <c r="M27" s="58" t="s">
        <v>668</v>
      </c>
      <c r="N27" s="58" t="s">
        <v>669</v>
      </c>
      <c r="O27" s="58" t="s">
        <v>670</v>
      </c>
      <c r="Q27" s="58" t="s">
        <v>527</v>
      </c>
    </row>
    <row r="28" spans="1:17">
      <c r="A28" s="58" t="s">
        <v>661</v>
      </c>
      <c r="B28" s="58" t="s">
        <v>671</v>
      </c>
      <c r="C28" s="58" t="s">
        <v>663</v>
      </c>
      <c r="D28" s="58" t="s">
        <v>672</v>
      </c>
      <c r="E28" s="58" t="s">
        <v>673</v>
      </c>
      <c r="F28" s="58" t="s">
        <v>665</v>
      </c>
      <c r="G28" s="58" t="s">
        <v>666</v>
      </c>
      <c r="H28" s="58" t="s">
        <v>667</v>
      </c>
      <c r="L28" s="58" t="s">
        <v>252</v>
      </c>
      <c r="M28" s="58" t="s">
        <v>674</v>
      </c>
      <c r="N28" s="58" t="s">
        <v>669</v>
      </c>
      <c r="O28" s="58" t="s">
        <v>670</v>
      </c>
      <c r="Q28" s="58" t="s">
        <v>527</v>
      </c>
    </row>
    <row r="29" spans="1:17">
      <c r="A29" s="58" t="s">
        <v>675</v>
      </c>
      <c r="B29" s="58" t="s">
        <v>676</v>
      </c>
      <c r="C29" s="58" t="s">
        <v>568</v>
      </c>
      <c r="D29" s="58" t="s">
        <v>568</v>
      </c>
      <c r="E29" s="58" t="s">
        <v>569</v>
      </c>
      <c r="F29" s="58" t="s">
        <v>677</v>
      </c>
      <c r="G29" s="58" t="s">
        <v>644</v>
      </c>
      <c r="H29" s="58" t="s">
        <v>678</v>
      </c>
      <c r="L29" s="58" t="s">
        <v>252</v>
      </c>
      <c r="M29" s="58" t="s">
        <v>570</v>
      </c>
      <c r="N29" s="58" t="s">
        <v>679</v>
      </c>
      <c r="O29" s="58" t="s">
        <v>647</v>
      </c>
      <c r="Q29" s="58" t="s">
        <v>527</v>
      </c>
    </row>
    <row r="30" spans="1:17">
      <c r="A30" s="58" t="s">
        <v>680</v>
      </c>
      <c r="B30" s="58" t="s">
        <v>681</v>
      </c>
      <c r="C30" s="58" t="s">
        <v>519</v>
      </c>
      <c r="D30" s="58" t="s">
        <v>519</v>
      </c>
      <c r="E30" s="58" t="s">
        <v>520</v>
      </c>
      <c r="F30" s="58" t="s">
        <v>682</v>
      </c>
      <c r="G30" s="58" t="s">
        <v>522</v>
      </c>
      <c r="H30" s="58" t="s">
        <v>683</v>
      </c>
      <c r="L30" s="58" t="s">
        <v>252</v>
      </c>
      <c r="M30" s="58" t="s">
        <v>524</v>
      </c>
      <c r="N30" s="58" t="s">
        <v>684</v>
      </c>
      <c r="O30" s="58" t="s">
        <v>526</v>
      </c>
      <c r="Q30" s="58" t="s">
        <v>527</v>
      </c>
    </row>
    <row r="31" spans="1:17">
      <c r="A31" s="58" t="s">
        <v>685</v>
      </c>
      <c r="B31" s="58" t="s">
        <v>686</v>
      </c>
      <c r="C31" s="58" t="s">
        <v>687</v>
      </c>
      <c r="D31" s="58" t="s">
        <v>687</v>
      </c>
      <c r="E31" s="58" t="s">
        <v>688</v>
      </c>
      <c r="F31" s="58" t="s">
        <v>689</v>
      </c>
      <c r="G31" s="58" t="s">
        <v>690</v>
      </c>
      <c r="H31" s="58" t="s">
        <v>691</v>
      </c>
      <c r="L31" s="58" t="s">
        <v>252</v>
      </c>
      <c r="M31" s="58" t="s">
        <v>692</v>
      </c>
      <c r="N31" s="58" t="s">
        <v>693</v>
      </c>
      <c r="O31" s="58" t="s">
        <v>694</v>
      </c>
      <c r="Q31" s="58" t="s">
        <v>527</v>
      </c>
    </row>
    <row r="32" spans="1:17">
      <c r="A32" s="58" t="s">
        <v>685</v>
      </c>
      <c r="B32" s="58" t="s">
        <v>695</v>
      </c>
      <c r="C32" s="58" t="s">
        <v>687</v>
      </c>
      <c r="D32" s="58" t="s">
        <v>696</v>
      </c>
      <c r="E32" s="58" t="s">
        <v>697</v>
      </c>
      <c r="F32" s="58" t="s">
        <v>689</v>
      </c>
      <c r="G32" s="58" t="s">
        <v>690</v>
      </c>
      <c r="H32" s="58" t="s">
        <v>691</v>
      </c>
      <c r="L32" s="58" t="s">
        <v>252</v>
      </c>
      <c r="M32" s="58" t="s">
        <v>698</v>
      </c>
      <c r="N32" s="58" t="s">
        <v>693</v>
      </c>
      <c r="O32" s="58" t="s">
        <v>694</v>
      </c>
      <c r="Q32" s="58" t="s">
        <v>527</v>
      </c>
    </row>
    <row r="33" spans="1:17">
      <c r="A33" s="58" t="s">
        <v>685</v>
      </c>
      <c r="B33" s="58" t="s">
        <v>699</v>
      </c>
      <c r="C33" s="58" t="s">
        <v>687</v>
      </c>
      <c r="D33" s="58" t="s">
        <v>700</v>
      </c>
      <c r="E33" s="58" t="s">
        <v>701</v>
      </c>
      <c r="F33" s="58" t="s">
        <v>689</v>
      </c>
      <c r="G33" s="58" t="s">
        <v>690</v>
      </c>
      <c r="H33" s="58" t="s">
        <v>691</v>
      </c>
      <c r="L33" s="58" t="s">
        <v>252</v>
      </c>
      <c r="M33" s="58" t="s">
        <v>702</v>
      </c>
      <c r="N33" s="58" t="s">
        <v>693</v>
      </c>
      <c r="O33" s="58" t="s">
        <v>694</v>
      </c>
      <c r="Q33" s="58" t="s">
        <v>527</v>
      </c>
    </row>
    <row r="34" spans="1:17">
      <c r="A34" s="58" t="s">
        <v>685</v>
      </c>
      <c r="B34" s="58" t="s">
        <v>703</v>
      </c>
      <c r="C34" s="58" t="s">
        <v>687</v>
      </c>
      <c r="D34" s="58" t="s">
        <v>704</v>
      </c>
      <c r="E34" s="58" t="s">
        <v>705</v>
      </c>
      <c r="F34" s="58" t="s">
        <v>689</v>
      </c>
      <c r="G34" s="58" t="s">
        <v>690</v>
      </c>
      <c r="H34" s="58" t="s">
        <v>691</v>
      </c>
      <c r="L34" s="58" t="s">
        <v>252</v>
      </c>
      <c r="M34" s="58" t="s">
        <v>706</v>
      </c>
      <c r="N34" s="58" t="s">
        <v>693</v>
      </c>
      <c r="O34" s="58" t="s">
        <v>694</v>
      </c>
      <c r="Q34" s="58" t="s">
        <v>527</v>
      </c>
    </row>
    <row r="35" spans="1:17">
      <c r="A35" s="58" t="s">
        <v>685</v>
      </c>
      <c r="B35" s="58" t="s">
        <v>707</v>
      </c>
      <c r="C35" s="58" t="s">
        <v>687</v>
      </c>
      <c r="D35" s="58" t="s">
        <v>708</v>
      </c>
      <c r="E35" s="58" t="s">
        <v>709</v>
      </c>
      <c r="F35" s="58" t="s">
        <v>689</v>
      </c>
      <c r="G35" s="58" t="s">
        <v>690</v>
      </c>
      <c r="H35" s="58" t="s">
        <v>691</v>
      </c>
      <c r="L35" s="58" t="s">
        <v>252</v>
      </c>
      <c r="M35" s="58" t="s">
        <v>710</v>
      </c>
      <c r="N35" s="58" t="s">
        <v>693</v>
      </c>
      <c r="O35" s="58" t="s">
        <v>694</v>
      </c>
      <c r="Q35" s="58" t="s">
        <v>527</v>
      </c>
    </row>
    <row r="36" spans="1:17">
      <c r="A36" s="58" t="s">
        <v>685</v>
      </c>
      <c r="B36" s="58" t="s">
        <v>711</v>
      </c>
      <c r="C36" s="58" t="s">
        <v>687</v>
      </c>
      <c r="D36" s="58" t="s">
        <v>712</v>
      </c>
      <c r="E36" s="58" t="s">
        <v>713</v>
      </c>
      <c r="F36" s="58" t="s">
        <v>689</v>
      </c>
      <c r="G36" s="58" t="s">
        <v>690</v>
      </c>
      <c r="H36" s="58" t="s">
        <v>691</v>
      </c>
      <c r="L36" s="58" t="s">
        <v>252</v>
      </c>
      <c r="M36" s="58" t="s">
        <v>714</v>
      </c>
      <c r="N36" s="58" t="s">
        <v>693</v>
      </c>
      <c r="O36" s="58" t="s">
        <v>694</v>
      </c>
      <c r="Q36" s="58" t="s">
        <v>527</v>
      </c>
    </row>
    <row r="37" spans="1:17">
      <c r="A37" s="58" t="s">
        <v>685</v>
      </c>
      <c r="B37" s="58" t="s">
        <v>715</v>
      </c>
      <c r="C37" s="58" t="s">
        <v>687</v>
      </c>
      <c r="D37" s="58" t="s">
        <v>716</v>
      </c>
      <c r="E37" s="58" t="s">
        <v>717</v>
      </c>
      <c r="F37" s="58" t="s">
        <v>689</v>
      </c>
      <c r="G37" s="58" t="s">
        <v>690</v>
      </c>
      <c r="H37" s="58" t="s">
        <v>691</v>
      </c>
      <c r="L37" s="58" t="s">
        <v>252</v>
      </c>
      <c r="M37" s="58" t="s">
        <v>718</v>
      </c>
      <c r="N37" s="58" t="s">
        <v>693</v>
      </c>
      <c r="O37" s="58" t="s">
        <v>694</v>
      </c>
      <c r="Q37" s="58" t="s">
        <v>527</v>
      </c>
    </row>
    <row r="38" spans="1:17">
      <c r="A38" s="58" t="s">
        <v>685</v>
      </c>
      <c r="B38" s="58" t="s">
        <v>719</v>
      </c>
      <c r="C38" s="58" t="s">
        <v>687</v>
      </c>
      <c r="D38" s="58" t="s">
        <v>720</v>
      </c>
      <c r="E38" s="58" t="s">
        <v>721</v>
      </c>
      <c r="F38" s="58" t="s">
        <v>689</v>
      </c>
      <c r="G38" s="58" t="s">
        <v>690</v>
      </c>
      <c r="H38" s="58" t="s">
        <v>691</v>
      </c>
      <c r="L38" s="58" t="s">
        <v>252</v>
      </c>
      <c r="M38" s="58" t="s">
        <v>722</v>
      </c>
      <c r="N38" s="58" t="s">
        <v>693</v>
      </c>
      <c r="O38" s="58" t="s">
        <v>694</v>
      </c>
      <c r="Q38" s="58" t="s">
        <v>527</v>
      </c>
    </row>
    <row r="39" spans="1:17">
      <c r="A39" s="58" t="s">
        <v>685</v>
      </c>
      <c r="B39" s="58" t="s">
        <v>723</v>
      </c>
      <c r="C39" s="58" t="s">
        <v>687</v>
      </c>
      <c r="D39" s="58" t="s">
        <v>724</v>
      </c>
      <c r="E39" s="58" t="s">
        <v>725</v>
      </c>
      <c r="F39" s="58" t="s">
        <v>689</v>
      </c>
      <c r="G39" s="58" t="s">
        <v>690</v>
      </c>
      <c r="H39" s="58" t="s">
        <v>691</v>
      </c>
      <c r="L39" s="58" t="s">
        <v>252</v>
      </c>
      <c r="M39" s="58" t="s">
        <v>726</v>
      </c>
      <c r="N39" s="58" t="s">
        <v>693</v>
      </c>
      <c r="O39" s="58" t="s">
        <v>694</v>
      </c>
      <c r="Q39" s="58" t="s">
        <v>527</v>
      </c>
    </row>
    <row r="40" spans="1:17">
      <c r="A40" s="58" t="s">
        <v>685</v>
      </c>
      <c r="B40" s="58" t="s">
        <v>727</v>
      </c>
      <c r="C40" s="58" t="s">
        <v>687</v>
      </c>
      <c r="D40" s="58" t="s">
        <v>728</v>
      </c>
      <c r="E40" s="58" t="s">
        <v>729</v>
      </c>
      <c r="F40" s="58" t="s">
        <v>689</v>
      </c>
      <c r="G40" s="58" t="s">
        <v>690</v>
      </c>
      <c r="H40" s="58" t="s">
        <v>691</v>
      </c>
      <c r="L40" s="58" t="s">
        <v>252</v>
      </c>
      <c r="M40" s="58" t="s">
        <v>730</v>
      </c>
      <c r="N40" s="58" t="s">
        <v>693</v>
      </c>
      <c r="O40" s="58" t="s">
        <v>694</v>
      </c>
      <c r="Q40" s="58" t="s">
        <v>527</v>
      </c>
    </row>
    <row r="41" spans="1:17">
      <c r="A41" s="58" t="s">
        <v>731</v>
      </c>
      <c r="B41" s="58" t="s">
        <v>732</v>
      </c>
      <c r="C41" s="58" t="s">
        <v>629</v>
      </c>
      <c r="D41" s="58" t="s">
        <v>629</v>
      </c>
      <c r="E41" s="58" t="s">
        <v>639</v>
      </c>
      <c r="F41" s="58" t="s">
        <v>733</v>
      </c>
      <c r="G41" s="58" t="s">
        <v>690</v>
      </c>
      <c r="H41" s="58" t="s">
        <v>734</v>
      </c>
      <c r="L41" s="58" t="s">
        <v>252</v>
      </c>
      <c r="M41" s="58" t="s">
        <v>640</v>
      </c>
      <c r="N41" s="58" t="s">
        <v>735</v>
      </c>
      <c r="O41" s="58" t="s">
        <v>694</v>
      </c>
      <c r="Q41" s="58" t="s">
        <v>527</v>
      </c>
    </row>
    <row r="42" spans="1:17">
      <c r="A42" s="58" t="s">
        <v>731</v>
      </c>
      <c r="B42" s="58" t="s">
        <v>736</v>
      </c>
      <c r="C42" s="58" t="s">
        <v>629</v>
      </c>
      <c r="D42" s="58" t="s">
        <v>737</v>
      </c>
      <c r="E42" s="58" t="s">
        <v>738</v>
      </c>
      <c r="F42" s="58" t="s">
        <v>733</v>
      </c>
      <c r="G42" s="58" t="s">
        <v>690</v>
      </c>
      <c r="H42" s="58" t="s">
        <v>734</v>
      </c>
      <c r="L42" s="58" t="s">
        <v>252</v>
      </c>
      <c r="M42" s="58" t="s">
        <v>739</v>
      </c>
      <c r="N42" s="58" t="s">
        <v>735</v>
      </c>
      <c r="O42" s="58" t="s">
        <v>694</v>
      </c>
      <c r="Q42" s="58" t="s">
        <v>527</v>
      </c>
    </row>
    <row r="43" spans="1:17">
      <c r="A43" s="58" t="s">
        <v>731</v>
      </c>
      <c r="B43" s="58" t="s">
        <v>740</v>
      </c>
      <c r="C43" s="58" t="s">
        <v>629</v>
      </c>
      <c r="D43" s="58" t="s">
        <v>741</v>
      </c>
      <c r="E43" s="58" t="s">
        <v>742</v>
      </c>
      <c r="F43" s="58" t="s">
        <v>733</v>
      </c>
      <c r="G43" s="58" t="s">
        <v>690</v>
      </c>
      <c r="H43" s="58" t="s">
        <v>734</v>
      </c>
      <c r="L43" s="58" t="s">
        <v>252</v>
      </c>
      <c r="M43" s="58" t="s">
        <v>743</v>
      </c>
      <c r="N43" s="58" t="s">
        <v>735</v>
      </c>
      <c r="O43" s="58" t="s">
        <v>694</v>
      </c>
      <c r="Q43" s="58" t="s">
        <v>527</v>
      </c>
    </row>
    <row r="44" spans="1:17">
      <c r="A44" s="58" t="s">
        <v>731</v>
      </c>
      <c r="B44" s="58" t="s">
        <v>744</v>
      </c>
      <c r="C44" s="58" t="s">
        <v>629</v>
      </c>
      <c r="D44" s="58" t="s">
        <v>745</v>
      </c>
      <c r="E44" s="58" t="s">
        <v>746</v>
      </c>
      <c r="F44" s="58" t="s">
        <v>733</v>
      </c>
      <c r="G44" s="58" t="s">
        <v>690</v>
      </c>
      <c r="H44" s="58" t="s">
        <v>734</v>
      </c>
      <c r="L44" s="58" t="s">
        <v>252</v>
      </c>
      <c r="M44" s="58" t="s">
        <v>747</v>
      </c>
      <c r="N44" s="58" t="s">
        <v>735</v>
      </c>
      <c r="O44" s="58" t="s">
        <v>694</v>
      </c>
      <c r="Q44" s="58" t="s">
        <v>527</v>
      </c>
    </row>
    <row r="45" spans="1:17">
      <c r="A45" s="58" t="s">
        <v>731</v>
      </c>
      <c r="B45" s="58" t="s">
        <v>748</v>
      </c>
      <c r="C45" s="58" t="s">
        <v>629</v>
      </c>
      <c r="D45" s="58" t="s">
        <v>749</v>
      </c>
      <c r="E45" s="58" t="s">
        <v>750</v>
      </c>
      <c r="F45" s="58" t="s">
        <v>733</v>
      </c>
      <c r="G45" s="58" t="s">
        <v>690</v>
      </c>
      <c r="H45" s="58" t="s">
        <v>734</v>
      </c>
      <c r="L45" s="58" t="s">
        <v>252</v>
      </c>
      <c r="M45" s="58" t="s">
        <v>751</v>
      </c>
      <c r="N45" s="58" t="s">
        <v>735</v>
      </c>
      <c r="O45" s="58" t="s">
        <v>694</v>
      </c>
      <c r="Q45" s="58" t="s">
        <v>527</v>
      </c>
    </row>
    <row r="46" spans="1:17">
      <c r="A46" s="58" t="s">
        <v>731</v>
      </c>
      <c r="B46" s="58" t="s">
        <v>752</v>
      </c>
      <c r="C46" s="58" t="s">
        <v>629</v>
      </c>
      <c r="D46" s="58" t="s">
        <v>753</v>
      </c>
      <c r="E46" s="58" t="s">
        <v>754</v>
      </c>
      <c r="F46" s="58" t="s">
        <v>733</v>
      </c>
      <c r="G46" s="58" t="s">
        <v>690</v>
      </c>
      <c r="H46" s="58" t="s">
        <v>734</v>
      </c>
      <c r="L46" s="58" t="s">
        <v>252</v>
      </c>
      <c r="M46" s="58" t="s">
        <v>755</v>
      </c>
      <c r="N46" s="58" t="s">
        <v>735</v>
      </c>
      <c r="O46" s="58" t="s">
        <v>694</v>
      </c>
      <c r="Q46" s="58" t="s">
        <v>527</v>
      </c>
    </row>
    <row r="47" spans="1:17">
      <c r="A47" s="58" t="s">
        <v>756</v>
      </c>
      <c r="B47" s="58" t="s">
        <v>757</v>
      </c>
      <c r="C47" s="58" t="s">
        <v>758</v>
      </c>
      <c r="D47" s="58" t="s">
        <v>759</v>
      </c>
      <c r="E47" s="58" t="s">
        <v>760</v>
      </c>
      <c r="F47" s="58" t="s">
        <v>761</v>
      </c>
      <c r="G47" s="58" t="s">
        <v>762</v>
      </c>
      <c r="H47" s="58" t="s">
        <v>763</v>
      </c>
      <c r="L47" s="58" t="s">
        <v>252</v>
      </c>
      <c r="M47" s="58" t="s">
        <v>764</v>
      </c>
      <c r="N47" s="58" t="s">
        <v>765</v>
      </c>
      <c r="O47" s="58" t="s">
        <v>766</v>
      </c>
      <c r="Q47" s="58" t="s">
        <v>527</v>
      </c>
    </row>
    <row r="48" spans="1:17">
      <c r="A48" s="58" t="s">
        <v>756</v>
      </c>
      <c r="B48" s="58" t="s">
        <v>767</v>
      </c>
      <c r="C48" s="58" t="s">
        <v>758</v>
      </c>
      <c r="D48" s="58" t="s">
        <v>768</v>
      </c>
      <c r="E48" s="58" t="s">
        <v>769</v>
      </c>
      <c r="F48" s="58" t="s">
        <v>761</v>
      </c>
      <c r="G48" s="58" t="s">
        <v>762</v>
      </c>
      <c r="H48" s="58" t="s">
        <v>763</v>
      </c>
      <c r="L48" s="58" t="s">
        <v>252</v>
      </c>
      <c r="M48" s="58" t="s">
        <v>770</v>
      </c>
      <c r="N48" s="58" t="s">
        <v>765</v>
      </c>
      <c r="O48" s="58" t="s">
        <v>766</v>
      </c>
      <c r="Q48" s="58" t="s">
        <v>527</v>
      </c>
    </row>
    <row r="49" spans="1:17">
      <c r="A49" s="58" t="s">
        <v>756</v>
      </c>
      <c r="B49" s="58" t="s">
        <v>771</v>
      </c>
      <c r="C49" s="58" t="s">
        <v>758</v>
      </c>
      <c r="D49" s="58" t="s">
        <v>772</v>
      </c>
      <c r="E49" s="58" t="s">
        <v>773</v>
      </c>
      <c r="F49" s="58" t="s">
        <v>761</v>
      </c>
      <c r="G49" s="58" t="s">
        <v>762</v>
      </c>
      <c r="H49" s="58" t="s">
        <v>763</v>
      </c>
      <c r="L49" s="58" t="s">
        <v>252</v>
      </c>
      <c r="M49" s="58" t="s">
        <v>774</v>
      </c>
      <c r="N49" s="58" t="s">
        <v>765</v>
      </c>
      <c r="O49" s="58" t="s">
        <v>766</v>
      </c>
      <c r="Q49" s="58" t="s">
        <v>527</v>
      </c>
    </row>
    <row r="50" spans="1:17">
      <c r="A50" s="58" t="s">
        <v>756</v>
      </c>
      <c r="B50" s="58" t="s">
        <v>775</v>
      </c>
      <c r="C50" s="58" t="s">
        <v>758</v>
      </c>
      <c r="D50" s="58" t="s">
        <v>776</v>
      </c>
      <c r="E50" s="58" t="s">
        <v>777</v>
      </c>
      <c r="F50" s="58" t="s">
        <v>761</v>
      </c>
      <c r="G50" s="58" t="s">
        <v>762</v>
      </c>
      <c r="H50" s="58" t="s">
        <v>763</v>
      </c>
      <c r="L50" s="58" t="s">
        <v>252</v>
      </c>
      <c r="M50" s="58" t="s">
        <v>778</v>
      </c>
      <c r="N50" s="58" t="s">
        <v>765</v>
      </c>
      <c r="O50" s="58" t="s">
        <v>766</v>
      </c>
      <c r="Q50" s="58" t="s">
        <v>527</v>
      </c>
    </row>
    <row r="51" spans="1:17">
      <c r="A51" s="58" t="s">
        <v>756</v>
      </c>
      <c r="B51" s="58" t="s">
        <v>480</v>
      </c>
      <c r="C51" s="58" t="s">
        <v>758</v>
      </c>
      <c r="D51" s="58" t="s">
        <v>779</v>
      </c>
      <c r="E51" s="58" t="s">
        <v>780</v>
      </c>
      <c r="F51" s="58" t="s">
        <v>761</v>
      </c>
      <c r="G51" s="58" t="s">
        <v>762</v>
      </c>
      <c r="H51" s="58" t="s">
        <v>763</v>
      </c>
      <c r="L51" s="58" t="s">
        <v>252</v>
      </c>
      <c r="M51" s="58" t="s">
        <v>781</v>
      </c>
      <c r="N51" s="58" t="s">
        <v>765</v>
      </c>
      <c r="O51" s="58" t="s">
        <v>766</v>
      </c>
      <c r="Q51" s="58" t="s">
        <v>527</v>
      </c>
    </row>
    <row r="52" spans="1:17">
      <c r="A52" s="58" t="s">
        <v>756</v>
      </c>
      <c r="B52" s="58" t="s">
        <v>782</v>
      </c>
      <c r="C52" s="58" t="s">
        <v>758</v>
      </c>
      <c r="D52" s="58" t="s">
        <v>783</v>
      </c>
      <c r="E52" s="58" t="s">
        <v>784</v>
      </c>
      <c r="F52" s="58" t="s">
        <v>761</v>
      </c>
      <c r="G52" s="58" t="s">
        <v>762</v>
      </c>
      <c r="H52" s="58" t="s">
        <v>763</v>
      </c>
      <c r="L52" s="58" t="s">
        <v>252</v>
      </c>
      <c r="M52" s="58" t="s">
        <v>785</v>
      </c>
      <c r="N52" s="58" t="s">
        <v>765</v>
      </c>
      <c r="O52" s="58" t="s">
        <v>766</v>
      </c>
      <c r="Q52" s="58" t="s">
        <v>527</v>
      </c>
    </row>
    <row r="53" spans="1:17">
      <c r="A53" s="58" t="s">
        <v>756</v>
      </c>
      <c r="B53" s="58" t="s">
        <v>786</v>
      </c>
      <c r="C53" s="58" t="s">
        <v>758</v>
      </c>
      <c r="D53" s="58" t="s">
        <v>787</v>
      </c>
      <c r="E53" s="58" t="s">
        <v>788</v>
      </c>
      <c r="F53" s="58" t="s">
        <v>761</v>
      </c>
      <c r="G53" s="58" t="s">
        <v>762</v>
      </c>
      <c r="H53" s="58" t="s">
        <v>763</v>
      </c>
      <c r="L53" s="58" t="s">
        <v>252</v>
      </c>
      <c r="M53" s="58" t="s">
        <v>789</v>
      </c>
      <c r="N53" s="58" t="s">
        <v>765</v>
      </c>
      <c r="O53" s="58" t="s">
        <v>766</v>
      </c>
      <c r="Q53" s="58" t="s">
        <v>527</v>
      </c>
    </row>
    <row r="54" spans="1:17">
      <c r="A54" s="58" t="s">
        <v>756</v>
      </c>
      <c r="B54" s="58" t="s">
        <v>790</v>
      </c>
      <c r="C54" s="58" t="s">
        <v>758</v>
      </c>
      <c r="D54" s="58" t="s">
        <v>791</v>
      </c>
      <c r="E54" s="58" t="s">
        <v>792</v>
      </c>
      <c r="F54" s="58" t="s">
        <v>761</v>
      </c>
      <c r="G54" s="58" t="s">
        <v>762</v>
      </c>
      <c r="H54" s="58" t="s">
        <v>763</v>
      </c>
      <c r="L54" s="58" t="s">
        <v>252</v>
      </c>
      <c r="M54" s="58" t="s">
        <v>793</v>
      </c>
      <c r="N54" s="58" t="s">
        <v>765</v>
      </c>
      <c r="O54" s="58" t="s">
        <v>766</v>
      </c>
      <c r="Q54" s="58" t="s">
        <v>527</v>
      </c>
    </row>
    <row r="55" spans="1:17">
      <c r="A55" s="58" t="s">
        <v>756</v>
      </c>
      <c r="B55" s="58" t="s">
        <v>794</v>
      </c>
      <c r="C55" s="58" t="s">
        <v>758</v>
      </c>
      <c r="D55" s="58" t="s">
        <v>795</v>
      </c>
      <c r="E55" s="58" t="s">
        <v>796</v>
      </c>
      <c r="F55" s="58" t="s">
        <v>761</v>
      </c>
      <c r="G55" s="58" t="s">
        <v>762</v>
      </c>
      <c r="H55" s="58" t="s">
        <v>763</v>
      </c>
      <c r="L55" s="58" t="s">
        <v>252</v>
      </c>
      <c r="M55" s="58" t="s">
        <v>797</v>
      </c>
      <c r="N55" s="58" t="s">
        <v>765</v>
      </c>
      <c r="O55" s="58" t="s">
        <v>766</v>
      </c>
      <c r="Q55" s="58" t="s">
        <v>527</v>
      </c>
    </row>
    <row r="56" spans="1:17">
      <c r="A56" s="58" t="s">
        <v>756</v>
      </c>
      <c r="B56" s="58" t="s">
        <v>798</v>
      </c>
      <c r="C56" s="58" t="s">
        <v>758</v>
      </c>
      <c r="D56" s="58" t="s">
        <v>799</v>
      </c>
      <c r="E56" s="58" t="s">
        <v>800</v>
      </c>
      <c r="F56" s="58" t="s">
        <v>761</v>
      </c>
      <c r="G56" s="58" t="s">
        <v>762</v>
      </c>
      <c r="H56" s="58" t="s">
        <v>763</v>
      </c>
      <c r="L56" s="58" t="s">
        <v>252</v>
      </c>
      <c r="M56" s="58" t="s">
        <v>801</v>
      </c>
      <c r="N56" s="58" t="s">
        <v>765</v>
      </c>
      <c r="O56" s="58" t="s">
        <v>766</v>
      </c>
      <c r="Q56" s="58" t="s">
        <v>527</v>
      </c>
    </row>
    <row r="57" spans="1:17">
      <c r="A57" s="58" t="s">
        <v>756</v>
      </c>
      <c r="B57" s="58" t="s">
        <v>802</v>
      </c>
      <c r="C57" s="58" t="s">
        <v>758</v>
      </c>
      <c r="D57" s="58" t="s">
        <v>803</v>
      </c>
      <c r="E57" s="58" t="s">
        <v>804</v>
      </c>
      <c r="F57" s="58" t="s">
        <v>761</v>
      </c>
      <c r="G57" s="58" t="s">
        <v>762</v>
      </c>
      <c r="H57" s="58" t="s">
        <v>763</v>
      </c>
      <c r="L57" s="58" t="s">
        <v>252</v>
      </c>
      <c r="M57" s="58" t="s">
        <v>805</v>
      </c>
      <c r="N57" s="58" t="s">
        <v>765</v>
      </c>
      <c r="O57" s="58" t="s">
        <v>766</v>
      </c>
      <c r="Q57" s="58" t="s">
        <v>527</v>
      </c>
    </row>
    <row r="58" spans="1:17">
      <c r="A58" s="58" t="s">
        <v>756</v>
      </c>
      <c r="B58" s="58" t="s">
        <v>806</v>
      </c>
      <c r="C58" s="58" t="s">
        <v>807</v>
      </c>
      <c r="D58" s="58" t="s">
        <v>807</v>
      </c>
      <c r="E58" s="58" t="s">
        <v>808</v>
      </c>
      <c r="F58" s="58" t="s">
        <v>761</v>
      </c>
      <c r="G58" s="58" t="s">
        <v>762</v>
      </c>
      <c r="H58" s="58" t="s">
        <v>763</v>
      </c>
      <c r="L58" s="58" t="s">
        <v>252</v>
      </c>
      <c r="M58" s="58" t="s">
        <v>809</v>
      </c>
      <c r="N58" s="58" t="s">
        <v>765</v>
      </c>
      <c r="O58" s="58" t="s">
        <v>766</v>
      </c>
      <c r="Q58" s="58" t="s">
        <v>527</v>
      </c>
    </row>
    <row r="59" spans="1:17">
      <c r="A59" s="58" t="s">
        <v>756</v>
      </c>
      <c r="B59" s="58" t="s">
        <v>810</v>
      </c>
      <c r="C59" s="58" t="s">
        <v>807</v>
      </c>
      <c r="D59" s="58" t="s">
        <v>811</v>
      </c>
      <c r="E59" s="58" t="s">
        <v>812</v>
      </c>
      <c r="F59" s="58" t="s">
        <v>761</v>
      </c>
      <c r="G59" s="58" t="s">
        <v>762</v>
      </c>
      <c r="H59" s="58" t="s">
        <v>763</v>
      </c>
      <c r="L59" s="58" t="s">
        <v>252</v>
      </c>
      <c r="M59" s="58" t="s">
        <v>813</v>
      </c>
      <c r="N59" s="58" t="s">
        <v>765</v>
      </c>
      <c r="O59" s="58" t="s">
        <v>766</v>
      </c>
      <c r="Q59" s="58" t="s">
        <v>527</v>
      </c>
    </row>
    <row r="60" spans="1:17">
      <c r="A60" s="58" t="s">
        <v>756</v>
      </c>
      <c r="B60" s="58" t="s">
        <v>814</v>
      </c>
      <c r="C60" s="58" t="s">
        <v>815</v>
      </c>
      <c r="D60" s="58" t="s">
        <v>815</v>
      </c>
      <c r="E60" s="58" t="s">
        <v>816</v>
      </c>
      <c r="F60" s="58" t="s">
        <v>761</v>
      </c>
      <c r="G60" s="58" t="s">
        <v>762</v>
      </c>
      <c r="H60" s="58" t="s">
        <v>763</v>
      </c>
      <c r="L60" s="58" t="s">
        <v>252</v>
      </c>
      <c r="M60" s="58" t="s">
        <v>817</v>
      </c>
      <c r="N60" s="58" t="s">
        <v>765</v>
      </c>
      <c r="O60" s="58" t="s">
        <v>766</v>
      </c>
      <c r="Q60" s="58" t="s">
        <v>527</v>
      </c>
    </row>
    <row r="61" spans="1:17">
      <c r="A61" s="58" t="s">
        <v>756</v>
      </c>
      <c r="B61" s="58" t="s">
        <v>818</v>
      </c>
      <c r="C61" s="58" t="s">
        <v>815</v>
      </c>
      <c r="D61" s="58" t="s">
        <v>819</v>
      </c>
      <c r="E61" s="58" t="s">
        <v>820</v>
      </c>
      <c r="F61" s="58" t="s">
        <v>761</v>
      </c>
      <c r="G61" s="58" t="s">
        <v>762</v>
      </c>
      <c r="H61" s="58" t="s">
        <v>763</v>
      </c>
      <c r="L61" s="58" t="s">
        <v>252</v>
      </c>
      <c r="M61" s="58" t="s">
        <v>821</v>
      </c>
      <c r="N61" s="58" t="s">
        <v>765</v>
      </c>
      <c r="O61" s="58" t="s">
        <v>766</v>
      </c>
      <c r="Q61" s="58" t="s">
        <v>527</v>
      </c>
    </row>
    <row r="62" spans="1:17">
      <c r="A62" s="58" t="s">
        <v>756</v>
      </c>
      <c r="B62" s="58" t="s">
        <v>822</v>
      </c>
      <c r="C62" s="58" t="s">
        <v>823</v>
      </c>
      <c r="D62" s="58" t="s">
        <v>824</v>
      </c>
      <c r="E62" s="58" t="s">
        <v>825</v>
      </c>
      <c r="F62" s="58" t="s">
        <v>761</v>
      </c>
      <c r="G62" s="58" t="s">
        <v>762</v>
      </c>
      <c r="H62" s="58" t="s">
        <v>763</v>
      </c>
      <c r="L62" s="58" t="s">
        <v>252</v>
      </c>
      <c r="M62" s="58" t="s">
        <v>826</v>
      </c>
      <c r="N62" s="58" t="s">
        <v>765</v>
      </c>
      <c r="O62" s="58" t="s">
        <v>766</v>
      </c>
      <c r="Q62" s="58" t="s">
        <v>527</v>
      </c>
    </row>
    <row r="63" spans="1:17">
      <c r="A63" s="58" t="s">
        <v>756</v>
      </c>
      <c r="B63" s="58" t="s">
        <v>827</v>
      </c>
      <c r="C63" s="58" t="s">
        <v>823</v>
      </c>
      <c r="D63" s="58" t="s">
        <v>823</v>
      </c>
      <c r="E63" s="58" t="s">
        <v>828</v>
      </c>
      <c r="F63" s="58" t="s">
        <v>761</v>
      </c>
      <c r="G63" s="58" t="s">
        <v>762</v>
      </c>
      <c r="H63" s="58" t="s">
        <v>763</v>
      </c>
      <c r="L63" s="58" t="s">
        <v>252</v>
      </c>
      <c r="M63" s="58" t="s">
        <v>829</v>
      </c>
      <c r="N63" s="58" t="s">
        <v>765</v>
      </c>
      <c r="O63" s="58" t="s">
        <v>766</v>
      </c>
      <c r="Q63" s="58" t="s">
        <v>527</v>
      </c>
    </row>
    <row r="64" spans="1:17">
      <c r="A64" s="58" t="s">
        <v>830</v>
      </c>
      <c r="B64" s="58" t="s">
        <v>831</v>
      </c>
      <c r="C64" s="58" t="s">
        <v>535</v>
      </c>
      <c r="D64" s="58" t="s">
        <v>573</v>
      </c>
      <c r="E64" s="58" t="s">
        <v>574</v>
      </c>
      <c r="F64" s="58" t="s">
        <v>832</v>
      </c>
      <c r="G64" s="58" t="s">
        <v>539</v>
      </c>
      <c r="H64" s="58" t="s">
        <v>833</v>
      </c>
      <c r="L64" s="58" t="s">
        <v>252</v>
      </c>
      <c r="M64" s="58" t="s">
        <v>577</v>
      </c>
      <c r="N64" s="58" t="s">
        <v>834</v>
      </c>
      <c r="O64" s="58" t="s">
        <v>543</v>
      </c>
      <c r="Q64" s="58" t="s">
        <v>527</v>
      </c>
    </row>
    <row r="65" spans="1:17">
      <c r="A65" s="58" t="s">
        <v>830</v>
      </c>
      <c r="B65" s="58" t="s">
        <v>835</v>
      </c>
      <c r="C65" s="58" t="s">
        <v>535</v>
      </c>
      <c r="D65" s="58" t="s">
        <v>536</v>
      </c>
      <c r="E65" s="58" t="s">
        <v>537</v>
      </c>
      <c r="F65" s="58" t="s">
        <v>832</v>
      </c>
      <c r="G65" s="58" t="s">
        <v>539</v>
      </c>
      <c r="H65" s="58" t="s">
        <v>833</v>
      </c>
      <c r="L65" s="58" t="s">
        <v>252</v>
      </c>
      <c r="M65" s="58" t="s">
        <v>541</v>
      </c>
      <c r="N65" s="58" t="s">
        <v>834</v>
      </c>
      <c r="O65" s="58" t="s">
        <v>543</v>
      </c>
      <c r="Q65" s="58" t="s">
        <v>527</v>
      </c>
    </row>
    <row r="66" spans="1:17">
      <c r="A66" s="58" t="s">
        <v>836</v>
      </c>
      <c r="B66" s="58" t="s">
        <v>837</v>
      </c>
      <c r="C66" s="58" t="s">
        <v>563</v>
      </c>
      <c r="D66" s="58" t="s">
        <v>563</v>
      </c>
      <c r="E66" s="58" t="s">
        <v>564</v>
      </c>
      <c r="F66" s="58" t="s">
        <v>838</v>
      </c>
      <c r="G66" s="58" t="s">
        <v>839</v>
      </c>
      <c r="H66" s="58" t="s">
        <v>840</v>
      </c>
      <c r="L66" s="58" t="s">
        <v>252</v>
      </c>
      <c r="M66" s="58" t="s">
        <v>565</v>
      </c>
      <c r="N66" s="58" t="s">
        <v>841</v>
      </c>
      <c r="O66" s="58" t="s">
        <v>842</v>
      </c>
      <c r="Q66" s="58" t="s">
        <v>527</v>
      </c>
    </row>
    <row r="67" spans="1:17">
      <c r="A67" s="58" t="s">
        <v>843</v>
      </c>
      <c r="B67" s="58" t="s">
        <v>844</v>
      </c>
      <c r="C67" s="58" t="s">
        <v>554</v>
      </c>
      <c r="D67" s="58" t="s">
        <v>555</v>
      </c>
      <c r="E67" s="58" t="s">
        <v>556</v>
      </c>
      <c r="F67" s="58" t="s">
        <v>845</v>
      </c>
      <c r="G67" s="58" t="s">
        <v>839</v>
      </c>
      <c r="H67" s="58" t="s">
        <v>846</v>
      </c>
      <c r="L67" s="58" t="s">
        <v>252</v>
      </c>
      <c r="M67" s="58" t="s">
        <v>557</v>
      </c>
      <c r="N67" s="58" t="s">
        <v>847</v>
      </c>
      <c r="O67" s="58" t="s">
        <v>842</v>
      </c>
      <c r="Q67" s="58" t="s">
        <v>527</v>
      </c>
    </row>
    <row r="68" spans="1:17">
      <c r="A68" s="58" t="s">
        <v>843</v>
      </c>
      <c r="B68" s="58" t="s">
        <v>848</v>
      </c>
      <c r="C68" s="58" t="s">
        <v>554</v>
      </c>
      <c r="D68" s="58" t="s">
        <v>849</v>
      </c>
      <c r="E68" s="58" t="s">
        <v>850</v>
      </c>
      <c r="F68" s="58" t="s">
        <v>845</v>
      </c>
      <c r="G68" s="58" t="s">
        <v>839</v>
      </c>
      <c r="H68" s="58" t="s">
        <v>846</v>
      </c>
      <c r="L68" s="58" t="s">
        <v>252</v>
      </c>
      <c r="M68" s="58" t="s">
        <v>851</v>
      </c>
      <c r="N68" s="58" t="s">
        <v>847</v>
      </c>
      <c r="O68" s="58" t="s">
        <v>842</v>
      </c>
      <c r="Q68" s="58" t="s">
        <v>527</v>
      </c>
    </row>
    <row r="69" spans="1:17">
      <c r="A69" s="58" t="s">
        <v>843</v>
      </c>
      <c r="B69" s="58" t="s">
        <v>852</v>
      </c>
      <c r="C69" s="58" t="s">
        <v>554</v>
      </c>
      <c r="D69" s="58" t="s">
        <v>554</v>
      </c>
      <c r="E69" s="58" t="s">
        <v>853</v>
      </c>
      <c r="F69" s="58" t="s">
        <v>845</v>
      </c>
      <c r="G69" s="58" t="s">
        <v>839</v>
      </c>
      <c r="H69" s="58" t="s">
        <v>846</v>
      </c>
      <c r="L69" s="58" t="s">
        <v>252</v>
      </c>
      <c r="M69" s="58" t="s">
        <v>854</v>
      </c>
      <c r="N69" s="58" t="s">
        <v>847</v>
      </c>
      <c r="O69" s="58" t="s">
        <v>842</v>
      </c>
      <c r="Q69" s="58" t="s">
        <v>527</v>
      </c>
    </row>
    <row r="70" spans="1:17">
      <c r="A70" s="58" t="s">
        <v>855</v>
      </c>
      <c r="B70" s="58" t="s">
        <v>856</v>
      </c>
      <c r="C70" s="58" t="s">
        <v>559</v>
      </c>
      <c r="D70" s="58" t="s">
        <v>559</v>
      </c>
      <c r="E70" s="58" t="s">
        <v>560</v>
      </c>
      <c r="F70" s="58" t="s">
        <v>857</v>
      </c>
      <c r="G70" s="58" t="s">
        <v>644</v>
      </c>
      <c r="H70" s="58" t="s">
        <v>858</v>
      </c>
      <c r="L70" s="58" t="s">
        <v>252</v>
      </c>
      <c r="M70" s="58" t="s">
        <v>561</v>
      </c>
      <c r="N70" s="58" t="s">
        <v>859</v>
      </c>
      <c r="O70" s="58" t="s">
        <v>647</v>
      </c>
      <c r="Q70" s="58" t="s">
        <v>527</v>
      </c>
    </row>
    <row r="71" spans="1:17">
      <c r="A71" s="58" t="s">
        <v>860</v>
      </c>
      <c r="B71" s="58" t="s">
        <v>861</v>
      </c>
      <c r="C71" s="58" t="s">
        <v>554</v>
      </c>
      <c r="D71" s="58" t="s">
        <v>862</v>
      </c>
      <c r="E71" s="58" t="s">
        <v>863</v>
      </c>
      <c r="F71" s="58" t="s">
        <v>864</v>
      </c>
      <c r="G71" s="58" t="s">
        <v>865</v>
      </c>
      <c r="H71" s="58" t="s">
        <v>866</v>
      </c>
      <c r="L71" s="58" t="s">
        <v>252</v>
      </c>
      <c r="M71" s="58" t="s">
        <v>867</v>
      </c>
      <c r="N71" s="58" t="s">
        <v>868</v>
      </c>
      <c r="O71" s="58" t="s">
        <v>869</v>
      </c>
      <c r="Q71" s="58" t="s">
        <v>527</v>
      </c>
    </row>
    <row r="72" spans="1:17">
      <c r="A72" s="58" t="s">
        <v>860</v>
      </c>
      <c r="B72" s="58" t="s">
        <v>870</v>
      </c>
      <c r="C72" s="58" t="s">
        <v>554</v>
      </c>
      <c r="D72" s="58" t="s">
        <v>871</v>
      </c>
      <c r="E72" s="58" t="s">
        <v>872</v>
      </c>
      <c r="F72" s="58" t="s">
        <v>864</v>
      </c>
      <c r="G72" s="58" t="s">
        <v>865</v>
      </c>
      <c r="H72" s="58" t="s">
        <v>866</v>
      </c>
      <c r="L72" s="58" t="s">
        <v>252</v>
      </c>
      <c r="M72" s="58" t="s">
        <v>873</v>
      </c>
      <c r="N72" s="58" t="s">
        <v>868</v>
      </c>
      <c r="O72" s="58" t="s">
        <v>869</v>
      </c>
      <c r="Q72" s="58" t="s">
        <v>527</v>
      </c>
    </row>
    <row r="73" spans="1:17">
      <c r="A73" s="58" t="s">
        <v>860</v>
      </c>
      <c r="B73" s="58" t="s">
        <v>874</v>
      </c>
      <c r="C73" s="58" t="s">
        <v>554</v>
      </c>
      <c r="D73" s="58" t="s">
        <v>875</v>
      </c>
      <c r="E73" s="58" t="s">
        <v>876</v>
      </c>
      <c r="F73" s="58" t="s">
        <v>864</v>
      </c>
      <c r="G73" s="58" t="s">
        <v>865</v>
      </c>
      <c r="H73" s="58" t="s">
        <v>866</v>
      </c>
      <c r="L73" s="58" t="s">
        <v>252</v>
      </c>
      <c r="M73" s="58" t="s">
        <v>877</v>
      </c>
      <c r="N73" s="58" t="s">
        <v>868</v>
      </c>
      <c r="O73" s="58" t="s">
        <v>869</v>
      </c>
      <c r="Q73" s="58" t="s">
        <v>527</v>
      </c>
    </row>
    <row r="74" spans="1:17">
      <c r="A74" s="58" t="s">
        <v>860</v>
      </c>
      <c r="B74" s="58" t="s">
        <v>878</v>
      </c>
      <c r="C74" s="58" t="s">
        <v>554</v>
      </c>
      <c r="D74" s="58" t="s">
        <v>879</v>
      </c>
      <c r="E74" s="58" t="s">
        <v>880</v>
      </c>
      <c r="F74" s="58" t="s">
        <v>864</v>
      </c>
      <c r="G74" s="58" t="s">
        <v>865</v>
      </c>
      <c r="H74" s="58" t="s">
        <v>866</v>
      </c>
      <c r="L74" s="58" t="s">
        <v>252</v>
      </c>
      <c r="M74" s="58" t="s">
        <v>881</v>
      </c>
      <c r="N74" s="58" t="s">
        <v>868</v>
      </c>
      <c r="O74" s="58" t="s">
        <v>869</v>
      </c>
      <c r="Q74" s="58" t="s">
        <v>527</v>
      </c>
    </row>
    <row r="75" spans="1:17">
      <c r="A75" s="58" t="s">
        <v>860</v>
      </c>
      <c r="B75" s="58" t="s">
        <v>882</v>
      </c>
      <c r="C75" s="58" t="s">
        <v>554</v>
      </c>
      <c r="D75" s="58" t="s">
        <v>554</v>
      </c>
      <c r="E75" s="58" t="s">
        <v>853</v>
      </c>
      <c r="F75" s="58" t="s">
        <v>864</v>
      </c>
      <c r="G75" s="58" t="s">
        <v>865</v>
      </c>
      <c r="H75" s="58" t="s">
        <v>866</v>
      </c>
      <c r="L75" s="58" t="s">
        <v>252</v>
      </c>
      <c r="M75" s="58" t="s">
        <v>854</v>
      </c>
      <c r="N75" s="58" t="s">
        <v>868</v>
      </c>
      <c r="O75" s="58" t="s">
        <v>869</v>
      </c>
      <c r="Q75" s="58" t="s">
        <v>527</v>
      </c>
    </row>
    <row r="76" spans="1:17">
      <c r="A76" s="58" t="s">
        <v>860</v>
      </c>
      <c r="B76" s="58" t="s">
        <v>883</v>
      </c>
      <c r="C76" s="58" t="s">
        <v>554</v>
      </c>
      <c r="D76" s="58" t="s">
        <v>884</v>
      </c>
      <c r="E76" s="58" t="s">
        <v>885</v>
      </c>
      <c r="F76" s="58" t="s">
        <v>864</v>
      </c>
      <c r="G76" s="58" t="s">
        <v>865</v>
      </c>
      <c r="H76" s="58" t="s">
        <v>866</v>
      </c>
      <c r="L76" s="58" t="s">
        <v>252</v>
      </c>
      <c r="M76" s="58" t="s">
        <v>886</v>
      </c>
      <c r="N76" s="58" t="s">
        <v>868</v>
      </c>
      <c r="O76" s="58" t="s">
        <v>869</v>
      </c>
      <c r="Q76" s="58" t="s">
        <v>527</v>
      </c>
    </row>
    <row r="77" spans="1:17">
      <c r="A77" s="58" t="s">
        <v>887</v>
      </c>
      <c r="B77" s="58" t="s">
        <v>888</v>
      </c>
      <c r="C77" s="58" t="s">
        <v>889</v>
      </c>
      <c r="D77" s="58" t="s">
        <v>890</v>
      </c>
      <c r="E77" s="58" t="s">
        <v>891</v>
      </c>
      <c r="F77" s="58" t="s">
        <v>892</v>
      </c>
      <c r="G77" s="58" t="s">
        <v>644</v>
      </c>
      <c r="H77" s="58" t="s">
        <v>893</v>
      </c>
      <c r="L77" s="58" t="s">
        <v>252</v>
      </c>
      <c r="M77" s="58" t="s">
        <v>894</v>
      </c>
      <c r="N77" s="58" t="s">
        <v>895</v>
      </c>
      <c r="O77" s="58" t="s">
        <v>647</v>
      </c>
      <c r="Q77" s="58" t="s">
        <v>527</v>
      </c>
    </row>
    <row r="78" spans="1:17">
      <c r="A78" s="58" t="s">
        <v>887</v>
      </c>
      <c r="B78" s="58" t="s">
        <v>896</v>
      </c>
      <c r="C78" s="58" t="s">
        <v>889</v>
      </c>
      <c r="D78" s="58" t="s">
        <v>897</v>
      </c>
      <c r="E78" s="58" t="s">
        <v>898</v>
      </c>
      <c r="F78" s="58" t="s">
        <v>892</v>
      </c>
      <c r="G78" s="58" t="s">
        <v>644</v>
      </c>
      <c r="H78" s="58" t="s">
        <v>893</v>
      </c>
      <c r="L78" s="58" t="s">
        <v>252</v>
      </c>
      <c r="M78" s="58" t="s">
        <v>899</v>
      </c>
      <c r="N78" s="58" t="s">
        <v>895</v>
      </c>
      <c r="O78" s="58" t="s">
        <v>647</v>
      </c>
      <c r="Q78" s="58" t="s">
        <v>527</v>
      </c>
    </row>
    <row r="79" spans="1:17">
      <c r="A79" s="58" t="s">
        <v>887</v>
      </c>
      <c r="B79" s="58" t="s">
        <v>900</v>
      </c>
      <c r="C79" s="58" t="s">
        <v>889</v>
      </c>
      <c r="D79" s="58" t="s">
        <v>901</v>
      </c>
      <c r="E79" s="58" t="s">
        <v>902</v>
      </c>
      <c r="F79" s="58" t="s">
        <v>892</v>
      </c>
      <c r="G79" s="58" t="s">
        <v>644</v>
      </c>
      <c r="H79" s="58" t="s">
        <v>893</v>
      </c>
      <c r="L79" s="58" t="s">
        <v>252</v>
      </c>
      <c r="M79" s="58" t="s">
        <v>903</v>
      </c>
      <c r="N79" s="58" t="s">
        <v>895</v>
      </c>
      <c r="O79" s="58" t="s">
        <v>647</v>
      </c>
      <c r="Q79" s="58" t="s">
        <v>527</v>
      </c>
    </row>
    <row r="80" spans="1:17">
      <c r="A80" s="58" t="s">
        <v>887</v>
      </c>
      <c r="B80" s="58" t="s">
        <v>904</v>
      </c>
      <c r="C80" s="58" t="s">
        <v>889</v>
      </c>
      <c r="D80" s="58" t="s">
        <v>905</v>
      </c>
      <c r="E80" s="58" t="s">
        <v>906</v>
      </c>
      <c r="F80" s="58" t="s">
        <v>892</v>
      </c>
      <c r="G80" s="58" t="s">
        <v>644</v>
      </c>
      <c r="H80" s="58" t="s">
        <v>893</v>
      </c>
      <c r="L80" s="58" t="s">
        <v>252</v>
      </c>
      <c r="M80" s="58" t="s">
        <v>907</v>
      </c>
      <c r="N80" s="58" t="s">
        <v>895</v>
      </c>
      <c r="O80" s="58" t="s">
        <v>647</v>
      </c>
      <c r="Q80" s="58" t="s">
        <v>527</v>
      </c>
    </row>
    <row r="81" spans="1:17">
      <c r="A81" s="58" t="s">
        <v>887</v>
      </c>
      <c r="B81" s="58" t="s">
        <v>908</v>
      </c>
      <c r="C81" s="58" t="s">
        <v>889</v>
      </c>
      <c r="D81" s="58" t="s">
        <v>871</v>
      </c>
      <c r="E81" s="58" t="s">
        <v>909</v>
      </c>
      <c r="F81" s="58" t="s">
        <v>892</v>
      </c>
      <c r="G81" s="58" t="s">
        <v>644</v>
      </c>
      <c r="H81" s="58" t="s">
        <v>893</v>
      </c>
      <c r="L81" s="58" t="s">
        <v>252</v>
      </c>
      <c r="M81" s="58" t="s">
        <v>910</v>
      </c>
      <c r="N81" s="58" t="s">
        <v>895</v>
      </c>
      <c r="O81" s="58" t="s">
        <v>647</v>
      </c>
      <c r="Q81" s="58" t="s">
        <v>527</v>
      </c>
    </row>
    <row r="82" spans="1:17">
      <c r="A82" s="58" t="s">
        <v>887</v>
      </c>
      <c r="B82" s="58" t="s">
        <v>911</v>
      </c>
      <c r="C82" s="58" t="s">
        <v>889</v>
      </c>
      <c r="D82" s="58" t="s">
        <v>912</v>
      </c>
      <c r="E82" s="58" t="s">
        <v>913</v>
      </c>
      <c r="F82" s="58" t="s">
        <v>892</v>
      </c>
      <c r="G82" s="58" t="s">
        <v>644</v>
      </c>
      <c r="H82" s="58" t="s">
        <v>893</v>
      </c>
      <c r="L82" s="58" t="s">
        <v>252</v>
      </c>
      <c r="M82" s="58" t="s">
        <v>914</v>
      </c>
      <c r="N82" s="58" t="s">
        <v>895</v>
      </c>
      <c r="O82" s="58" t="s">
        <v>647</v>
      </c>
      <c r="Q82" s="58" t="s">
        <v>527</v>
      </c>
    </row>
    <row r="83" spans="1:17">
      <c r="A83" s="58" t="s">
        <v>887</v>
      </c>
      <c r="B83" s="58" t="s">
        <v>915</v>
      </c>
      <c r="C83" s="58" t="s">
        <v>889</v>
      </c>
      <c r="D83" s="58" t="s">
        <v>916</v>
      </c>
      <c r="E83" s="58" t="s">
        <v>917</v>
      </c>
      <c r="F83" s="58" t="s">
        <v>892</v>
      </c>
      <c r="G83" s="58" t="s">
        <v>644</v>
      </c>
      <c r="H83" s="58" t="s">
        <v>893</v>
      </c>
      <c r="L83" s="58" t="s">
        <v>252</v>
      </c>
      <c r="M83" s="58" t="s">
        <v>918</v>
      </c>
      <c r="N83" s="58" t="s">
        <v>895</v>
      </c>
      <c r="O83" s="58" t="s">
        <v>647</v>
      </c>
      <c r="Q83" s="58" t="s">
        <v>527</v>
      </c>
    </row>
    <row r="84" spans="1:17">
      <c r="A84" s="58" t="s">
        <v>887</v>
      </c>
      <c r="B84" s="58" t="s">
        <v>919</v>
      </c>
      <c r="C84" s="58" t="s">
        <v>889</v>
      </c>
      <c r="D84" s="58" t="s">
        <v>920</v>
      </c>
      <c r="E84" s="58" t="s">
        <v>921</v>
      </c>
      <c r="F84" s="58" t="s">
        <v>892</v>
      </c>
      <c r="G84" s="58" t="s">
        <v>644</v>
      </c>
      <c r="H84" s="58" t="s">
        <v>893</v>
      </c>
      <c r="L84" s="58" t="s">
        <v>252</v>
      </c>
      <c r="M84" s="58" t="s">
        <v>922</v>
      </c>
      <c r="N84" s="58" t="s">
        <v>895</v>
      </c>
      <c r="O84" s="58" t="s">
        <v>647</v>
      </c>
      <c r="Q84" s="58" t="s">
        <v>527</v>
      </c>
    </row>
    <row r="85" spans="1:17">
      <c r="A85" s="58" t="s">
        <v>887</v>
      </c>
      <c r="B85" s="58" t="s">
        <v>923</v>
      </c>
      <c r="C85" s="58" t="s">
        <v>889</v>
      </c>
      <c r="D85" s="58" t="s">
        <v>924</v>
      </c>
      <c r="E85" s="58" t="s">
        <v>925</v>
      </c>
      <c r="F85" s="58" t="s">
        <v>892</v>
      </c>
      <c r="G85" s="58" t="s">
        <v>644</v>
      </c>
      <c r="H85" s="58" t="s">
        <v>893</v>
      </c>
      <c r="L85" s="58" t="s">
        <v>252</v>
      </c>
      <c r="M85" s="58" t="s">
        <v>926</v>
      </c>
      <c r="N85" s="58" t="s">
        <v>895</v>
      </c>
      <c r="O85" s="58" t="s">
        <v>647</v>
      </c>
      <c r="Q85" s="58" t="s">
        <v>527</v>
      </c>
    </row>
    <row r="86" spans="1:17">
      <c r="A86" s="58" t="s">
        <v>887</v>
      </c>
      <c r="B86" s="58" t="s">
        <v>927</v>
      </c>
      <c r="C86" s="58" t="s">
        <v>889</v>
      </c>
      <c r="D86" s="58" t="s">
        <v>928</v>
      </c>
      <c r="E86" s="58" t="s">
        <v>929</v>
      </c>
      <c r="F86" s="58" t="s">
        <v>892</v>
      </c>
      <c r="G86" s="58" t="s">
        <v>644</v>
      </c>
      <c r="H86" s="58" t="s">
        <v>893</v>
      </c>
      <c r="L86" s="58" t="s">
        <v>252</v>
      </c>
      <c r="M86" s="58" t="s">
        <v>930</v>
      </c>
      <c r="N86" s="58" t="s">
        <v>895</v>
      </c>
      <c r="O86" s="58" t="s">
        <v>647</v>
      </c>
      <c r="Q86" s="58" t="s">
        <v>527</v>
      </c>
    </row>
    <row r="87" spans="1:17">
      <c r="A87" s="58" t="s">
        <v>887</v>
      </c>
      <c r="B87" s="58" t="s">
        <v>931</v>
      </c>
      <c r="C87" s="58" t="s">
        <v>889</v>
      </c>
      <c r="D87" s="58" t="s">
        <v>932</v>
      </c>
      <c r="E87" s="58" t="s">
        <v>933</v>
      </c>
      <c r="F87" s="58" t="s">
        <v>892</v>
      </c>
      <c r="G87" s="58" t="s">
        <v>644</v>
      </c>
      <c r="H87" s="58" t="s">
        <v>893</v>
      </c>
      <c r="L87" s="58" t="s">
        <v>252</v>
      </c>
      <c r="M87" s="58" t="s">
        <v>934</v>
      </c>
      <c r="N87" s="58" t="s">
        <v>895</v>
      </c>
      <c r="O87" s="58" t="s">
        <v>647</v>
      </c>
      <c r="Q87" s="58" t="s">
        <v>527</v>
      </c>
    </row>
    <row r="88" spans="1:17">
      <c r="A88" s="58" t="s">
        <v>887</v>
      </c>
      <c r="B88" s="58" t="s">
        <v>935</v>
      </c>
      <c r="C88" s="58" t="s">
        <v>889</v>
      </c>
      <c r="D88" s="58" t="s">
        <v>936</v>
      </c>
      <c r="E88" s="58" t="s">
        <v>937</v>
      </c>
      <c r="F88" s="58" t="s">
        <v>892</v>
      </c>
      <c r="G88" s="58" t="s">
        <v>644</v>
      </c>
      <c r="H88" s="58" t="s">
        <v>893</v>
      </c>
      <c r="L88" s="58" t="s">
        <v>252</v>
      </c>
      <c r="M88" s="58" t="s">
        <v>938</v>
      </c>
      <c r="N88" s="58" t="s">
        <v>895</v>
      </c>
      <c r="O88" s="58" t="s">
        <v>647</v>
      </c>
      <c r="Q88" s="58" t="s">
        <v>527</v>
      </c>
    </row>
    <row r="89" spans="1:17">
      <c r="A89" s="58" t="s">
        <v>887</v>
      </c>
      <c r="B89" s="58" t="s">
        <v>939</v>
      </c>
      <c r="C89" s="58" t="s">
        <v>889</v>
      </c>
      <c r="D89" s="58" t="s">
        <v>940</v>
      </c>
      <c r="E89" s="58" t="s">
        <v>941</v>
      </c>
      <c r="F89" s="58" t="s">
        <v>892</v>
      </c>
      <c r="G89" s="58" t="s">
        <v>644</v>
      </c>
      <c r="H89" s="58" t="s">
        <v>893</v>
      </c>
      <c r="L89" s="58" t="s">
        <v>252</v>
      </c>
      <c r="M89" s="58" t="s">
        <v>942</v>
      </c>
      <c r="N89" s="58" t="s">
        <v>895</v>
      </c>
      <c r="O89" s="58" t="s">
        <v>647</v>
      </c>
      <c r="Q89" s="58" t="s">
        <v>527</v>
      </c>
    </row>
    <row r="90" spans="1:17">
      <c r="A90" s="58" t="s">
        <v>887</v>
      </c>
      <c r="B90" s="58" t="s">
        <v>943</v>
      </c>
      <c r="C90" s="58" t="s">
        <v>889</v>
      </c>
      <c r="D90" s="58" t="s">
        <v>944</v>
      </c>
      <c r="E90" s="58" t="s">
        <v>945</v>
      </c>
      <c r="F90" s="58" t="s">
        <v>892</v>
      </c>
      <c r="G90" s="58" t="s">
        <v>644</v>
      </c>
      <c r="H90" s="58" t="s">
        <v>893</v>
      </c>
      <c r="L90" s="58" t="s">
        <v>252</v>
      </c>
      <c r="M90" s="58" t="s">
        <v>946</v>
      </c>
      <c r="N90" s="58" t="s">
        <v>895</v>
      </c>
      <c r="O90" s="58" t="s">
        <v>647</v>
      </c>
      <c r="Q90" s="58" t="s">
        <v>527</v>
      </c>
    </row>
    <row r="91" spans="1:17">
      <c r="A91" s="58" t="s">
        <v>887</v>
      </c>
      <c r="B91" s="58" t="s">
        <v>458</v>
      </c>
      <c r="C91" s="58" t="s">
        <v>889</v>
      </c>
      <c r="D91" s="58" t="s">
        <v>947</v>
      </c>
      <c r="E91" s="58" t="s">
        <v>948</v>
      </c>
      <c r="F91" s="58" t="s">
        <v>892</v>
      </c>
      <c r="G91" s="58" t="s">
        <v>644</v>
      </c>
      <c r="H91" s="58" t="s">
        <v>893</v>
      </c>
      <c r="L91" s="58" t="s">
        <v>252</v>
      </c>
      <c r="M91" s="58" t="s">
        <v>949</v>
      </c>
      <c r="N91" s="58" t="s">
        <v>895</v>
      </c>
      <c r="O91" s="58" t="s">
        <v>647</v>
      </c>
      <c r="Q91" s="58" t="s">
        <v>527</v>
      </c>
    </row>
    <row r="92" spans="1:17">
      <c r="A92" s="58" t="s">
        <v>887</v>
      </c>
      <c r="B92" s="58" t="s">
        <v>950</v>
      </c>
      <c r="C92" s="58" t="s">
        <v>889</v>
      </c>
      <c r="D92" s="58" t="s">
        <v>889</v>
      </c>
      <c r="E92" s="58" t="s">
        <v>951</v>
      </c>
      <c r="F92" s="58" t="s">
        <v>892</v>
      </c>
      <c r="G92" s="58" t="s">
        <v>644</v>
      </c>
      <c r="H92" s="58" t="s">
        <v>893</v>
      </c>
      <c r="L92" s="58" t="s">
        <v>252</v>
      </c>
      <c r="M92" s="58" t="s">
        <v>952</v>
      </c>
      <c r="N92" s="58" t="s">
        <v>895</v>
      </c>
      <c r="O92" s="58" t="s">
        <v>647</v>
      </c>
      <c r="Q92" s="58" t="s">
        <v>527</v>
      </c>
    </row>
    <row r="93" spans="1:17">
      <c r="A93" s="58" t="s">
        <v>887</v>
      </c>
      <c r="B93" s="58" t="s">
        <v>953</v>
      </c>
      <c r="C93" s="58" t="s">
        <v>568</v>
      </c>
      <c r="D93" s="58" t="s">
        <v>568</v>
      </c>
      <c r="E93" s="58" t="s">
        <v>569</v>
      </c>
      <c r="F93" s="58" t="s">
        <v>892</v>
      </c>
      <c r="G93" s="58" t="s">
        <v>644</v>
      </c>
      <c r="H93" s="58" t="s">
        <v>893</v>
      </c>
      <c r="L93" s="58" t="s">
        <v>252</v>
      </c>
      <c r="M93" s="58" t="s">
        <v>570</v>
      </c>
      <c r="N93" s="58" t="s">
        <v>895</v>
      </c>
      <c r="O93" s="58" t="s">
        <v>647</v>
      </c>
      <c r="Q93" s="58" t="s">
        <v>527</v>
      </c>
    </row>
    <row r="94" spans="1:17">
      <c r="A94" s="58" t="s">
        <v>954</v>
      </c>
      <c r="B94" s="58" t="s">
        <v>955</v>
      </c>
      <c r="C94" s="58" t="s">
        <v>956</v>
      </c>
      <c r="D94" s="58" t="s">
        <v>957</v>
      </c>
      <c r="E94" s="58" t="s">
        <v>958</v>
      </c>
      <c r="F94" s="58" t="s">
        <v>959</v>
      </c>
      <c r="G94" s="58" t="s">
        <v>539</v>
      </c>
      <c r="H94" s="58" t="s">
        <v>960</v>
      </c>
      <c r="L94" s="58" t="s">
        <v>252</v>
      </c>
      <c r="M94" s="58" t="s">
        <v>961</v>
      </c>
      <c r="N94" s="58" t="s">
        <v>962</v>
      </c>
      <c r="O94" s="58" t="s">
        <v>543</v>
      </c>
      <c r="Q94" s="58" t="s">
        <v>527</v>
      </c>
    </row>
    <row r="95" spans="1:17">
      <c r="A95" s="58" t="s">
        <v>954</v>
      </c>
      <c r="B95" s="58" t="s">
        <v>963</v>
      </c>
      <c r="C95" s="58" t="s">
        <v>956</v>
      </c>
      <c r="D95" s="58" t="s">
        <v>964</v>
      </c>
      <c r="E95" s="58" t="s">
        <v>965</v>
      </c>
      <c r="F95" s="58" t="s">
        <v>959</v>
      </c>
      <c r="G95" s="58" t="s">
        <v>539</v>
      </c>
      <c r="H95" s="58" t="s">
        <v>960</v>
      </c>
      <c r="L95" s="58" t="s">
        <v>252</v>
      </c>
      <c r="M95" s="58" t="s">
        <v>966</v>
      </c>
      <c r="N95" s="58" t="s">
        <v>962</v>
      </c>
      <c r="O95" s="58" t="s">
        <v>543</v>
      </c>
      <c r="Q95" s="58" t="s">
        <v>527</v>
      </c>
    </row>
    <row r="96" spans="1:17">
      <c r="A96" s="58" t="s">
        <v>954</v>
      </c>
      <c r="B96" s="58" t="s">
        <v>967</v>
      </c>
      <c r="C96" s="58" t="s">
        <v>956</v>
      </c>
      <c r="D96" s="58" t="s">
        <v>968</v>
      </c>
      <c r="E96" s="58" t="s">
        <v>969</v>
      </c>
      <c r="F96" s="58" t="s">
        <v>959</v>
      </c>
      <c r="G96" s="58" t="s">
        <v>539</v>
      </c>
      <c r="H96" s="58" t="s">
        <v>960</v>
      </c>
      <c r="L96" s="58" t="s">
        <v>252</v>
      </c>
      <c r="M96" s="58" t="s">
        <v>970</v>
      </c>
      <c r="N96" s="58" t="s">
        <v>962</v>
      </c>
      <c r="O96" s="58" t="s">
        <v>543</v>
      </c>
      <c r="Q96" s="58" t="s">
        <v>527</v>
      </c>
    </row>
    <row r="97" spans="1:17">
      <c r="A97" s="58" t="s">
        <v>954</v>
      </c>
      <c r="B97" s="58" t="s">
        <v>971</v>
      </c>
      <c r="C97" s="58" t="s">
        <v>956</v>
      </c>
      <c r="D97" s="58" t="s">
        <v>972</v>
      </c>
      <c r="E97" s="58" t="s">
        <v>973</v>
      </c>
      <c r="F97" s="58" t="s">
        <v>959</v>
      </c>
      <c r="G97" s="58" t="s">
        <v>539</v>
      </c>
      <c r="H97" s="58" t="s">
        <v>960</v>
      </c>
      <c r="L97" s="58" t="s">
        <v>252</v>
      </c>
      <c r="M97" s="58" t="s">
        <v>974</v>
      </c>
      <c r="N97" s="58" t="s">
        <v>962</v>
      </c>
      <c r="O97" s="58" t="s">
        <v>543</v>
      </c>
      <c r="Q97" s="58" t="s">
        <v>527</v>
      </c>
    </row>
    <row r="98" spans="1:17">
      <c r="A98" s="58" t="s">
        <v>954</v>
      </c>
      <c r="B98" s="58" t="s">
        <v>975</v>
      </c>
      <c r="C98" s="58" t="s">
        <v>956</v>
      </c>
      <c r="D98" s="58" t="s">
        <v>976</v>
      </c>
      <c r="E98" s="58" t="s">
        <v>977</v>
      </c>
      <c r="F98" s="58" t="s">
        <v>959</v>
      </c>
      <c r="G98" s="58" t="s">
        <v>539</v>
      </c>
      <c r="H98" s="58" t="s">
        <v>960</v>
      </c>
      <c r="L98" s="58" t="s">
        <v>252</v>
      </c>
      <c r="M98" s="58" t="s">
        <v>978</v>
      </c>
      <c r="N98" s="58" t="s">
        <v>962</v>
      </c>
      <c r="O98" s="58" t="s">
        <v>543</v>
      </c>
      <c r="Q98" s="58" t="s">
        <v>527</v>
      </c>
    </row>
    <row r="99" spans="1:17">
      <c r="A99" s="58" t="s">
        <v>954</v>
      </c>
      <c r="B99" s="58" t="s">
        <v>979</v>
      </c>
      <c r="C99" s="58" t="s">
        <v>956</v>
      </c>
      <c r="D99" s="58" t="s">
        <v>980</v>
      </c>
      <c r="E99" s="58" t="s">
        <v>981</v>
      </c>
      <c r="F99" s="58" t="s">
        <v>959</v>
      </c>
      <c r="G99" s="58" t="s">
        <v>539</v>
      </c>
      <c r="H99" s="58" t="s">
        <v>960</v>
      </c>
      <c r="L99" s="58" t="s">
        <v>252</v>
      </c>
      <c r="M99" s="58" t="s">
        <v>982</v>
      </c>
      <c r="N99" s="58" t="s">
        <v>962</v>
      </c>
      <c r="O99" s="58" t="s">
        <v>543</v>
      </c>
      <c r="Q99" s="58" t="s">
        <v>527</v>
      </c>
    </row>
    <row r="100" spans="1:17">
      <c r="A100" s="58" t="s">
        <v>954</v>
      </c>
      <c r="B100" s="58" t="s">
        <v>983</v>
      </c>
      <c r="C100" s="58" t="s">
        <v>956</v>
      </c>
      <c r="D100" s="58" t="s">
        <v>984</v>
      </c>
      <c r="E100" s="58" t="s">
        <v>985</v>
      </c>
      <c r="F100" s="58" t="s">
        <v>959</v>
      </c>
      <c r="G100" s="58" t="s">
        <v>539</v>
      </c>
      <c r="H100" s="58" t="s">
        <v>960</v>
      </c>
      <c r="L100" s="58" t="s">
        <v>252</v>
      </c>
      <c r="M100" s="58" t="s">
        <v>986</v>
      </c>
      <c r="N100" s="58" t="s">
        <v>962</v>
      </c>
      <c r="O100" s="58" t="s">
        <v>543</v>
      </c>
      <c r="Q100" s="58" t="s">
        <v>527</v>
      </c>
    </row>
    <row r="101" spans="1:17">
      <c r="A101" s="58" t="s">
        <v>954</v>
      </c>
      <c r="B101" s="58" t="s">
        <v>987</v>
      </c>
      <c r="C101" s="58" t="s">
        <v>956</v>
      </c>
      <c r="D101" s="58" t="s">
        <v>988</v>
      </c>
      <c r="E101" s="58" t="s">
        <v>989</v>
      </c>
      <c r="F101" s="58" t="s">
        <v>959</v>
      </c>
      <c r="G101" s="58" t="s">
        <v>539</v>
      </c>
      <c r="H101" s="58" t="s">
        <v>960</v>
      </c>
      <c r="L101" s="58" t="s">
        <v>252</v>
      </c>
      <c r="M101" s="58" t="s">
        <v>990</v>
      </c>
      <c r="N101" s="58" t="s">
        <v>962</v>
      </c>
      <c r="O101" s="58" t="s">
        <v>543</v>
      </c>
      <c r="Q101" s="58" t="s">
        <v>527</v>
      </c>
    </row>
    <row r="102" spans="1:17">
      <c r="A102" s="58" t="s">
        <v>954</v>
      </c>
      <c r="B102" s="58" t="s">
        <v>991</v>
      </c>
      <c r="C102" s="58" t="s">
        <v>956</v>
      </c>
      <c r="D102" s="58" t="s">
        <v>992</v>
      </c>
      <c r="E102" s="58" t="s">
        <v>993</v>
      </c>
      <c r="F102" s="58" t="s">
        <v>959</v>
      </c>
      <c r="G102" s="58" t="s">
        <v>539</v>
      </c>
      <c r="H102" s="58" t="s">
        <v>960</v>
      </c>
      <c r="L102" s="58" t="s">
        <v>252</v>
      </c>
      <c r="M102" s="58" t="s">
        <v>994</v>
      </c>
      <c r="N102" s="58" t="s">
        <v>962</v>
      </c>
      <c r="O102" s="58" t="s">
        <v>543</v>
      </c>
      <c r="Q102" s="58" t="s">
        <v>527</v>
      </c>
    </row>
    <row r="103" spans="1:17">
      <c r="A103" s="58" t="s">
        <v>954</v>
      </c>
      <c r="B103" s="58" t="s">
        <v>995</v>
      </c>
      <c r="C103" s="58" t="s">
        <v>956</v>
      </c>
      <c r="D103" s="58" t="s">
        <v>996</v>
      </c>
      <c r="E103" s="58" t="s">
        <v>997</v>
      </c>
      <c r="F103" s="58" t="s">
        <v>959</v>
      </c>
      <c r="G103" s="58" t="s">
        <v>539</v>
      </c>
      <c r="H103" s="58" t="s">
        <v>960</v>
      </c>
      <c r="L103" s="58" t="s">
        <v>252</v>
      </c>
      <c r="M103" s="58" t="s">
        <v>998</v>
      </c>
      <c r="N103" s="58" t="s">
        <v>962</v>
      </c>
      <c r="O103" s="58" t="s">
        <v>543</v>
      </c>
      <c r="Q103" s="58" t="s">
        <v>527</v>
      </c>
    </row>
    <row r="104" spans="1:17">
      <c r="A104" s="58" t="s">
        <v>954</v>
      </c>
      <c r="B104" s="58" t="s">
        <v>999</v>
      </c>
      <c r="C104" s="58" t="s">
        <v>956</v>
      </c>
      <c r="D104" s="58" t="s">
        <v>1000</v>
      </c>
      <c r="E104" s="58" t="s">
        <v>1001</v>
      </c>
      <c r="F104" s="58" t="s">
        <v>959</v>
      </c>
      <c r="G104" s="58" t="s">
        <v>539</v>
      </c>
      <c r="H104" s="58" t="s">
        <v>960</v>
      </c>
      <c r="L104" s="58" t="s">
        <v>252</v>
      </c>
      <c r="M104" s="58" t="s">
        <v>1002</v>
      </c>
      <c r="N104" s="58" t="s">
        <v>962</v>
      </c>
      <c r="O104" s="58" t="s">
        <v>543</v>
      </c>
      <c r="Q104" s="58" t="s">
        <v>527</v>
      </c>
    </row>
    <row r="105" spans="1:17">
      <c r="A105" s="58" t="s">
        <v>954</v>
      </c>
      <c r="B105" s="58" t="s">
        <v>1003</v>
      </c>
      <c r="C105" s="58" t="s">
        <v>956</v>
      </c>
      <c r="D105" s="58" t="s">
        <v>1004</v>
      </c>
      <c r="E105" s="58" t="s">
        <v>1005</v>
      </c>
      <c r="F105" s="58" t="s">
        <v>959</v>
      </c>
      <c r="G105" s="58" t="s">
        <v>539</v>
      </c>
      <c r="H105" s="58" t="s">
        <v>960</v>
      </c>
      <c r="L105" s="58" t="s">
        <v>252</v>
      </c>
      <c r="M105" s="58" t="s">
        <v>1006</v>
      </c>
      <c r="N105" s="58" t="s">
        <v>962</v>
      </c>
      <c r="O105" s="58" t="s">
        <v>543</v>
      </c>
      <c r="Q105" s="58" t="s">
        <v>527</v>
      </c>
    </row>
    <row r="106" spans="1:17">
      <c r="A106" s="58" t="s">
        <v>954</v>
      </c>
      <c r="B106" s="58" t="s">
        <v>1007</v>
      </c>
      <c r="C106" s="58" t="s">
        <v>956</v>
      </c>
      <c r="D106" s="58" t="s">
        <v>1008</v>
      </c>
      <c r="E106" s="58" t="s">
        <v>1009</v>
      </c>
      <c r="F106" s="58" t="s">
        <v>959</v>
      </c>
      <c r="G106" s="58" t="s">
        <v>539</v>
      </c>
      <c r="H106" s="58" t="s">
        <v>960</v>
      </c>
      <c r="L106" s="58" t="s">
        <v>252</v>
      </c>
      <c r="M106" s="58" t="s">
        <v>1010</v>
      </c>
      <c r="N106" s="58" t="s">
        <v>962</v>
      </c>
      <c r="O106" s="58" t="s">
        <v>543</v>
      </c>
      <c r="Q106" s="58" t="s">
        <v>527</v>
      </c>
    </row>
    <row r="107" spans="1:17">
      <c r="A107" s="58" t="s">
        <v>954</v>
      </c>
      <c r="B107" s="58" t="s">
        <v>1011</v>
      </c>
      <c r="C107" s="58" t="s">
        <v>956</v>
      </c>
      <c r="D107" s="58" t="s">
        <v>956</v>
      </c>
      <c r="E107" s="58" t="s">
        <v>1012</v>
      </c>
      <c r="F107" s="58" t="s">
        <v>959</v>
      </c>
      <c r="G107" s="58" t="s">
        <v>539</v>
      </c>
      <c r="H107" s="58" t="s">
        <v>960</v>
      </c>
      <c r="L107" s="58" t="s">
        <v>252</v>
      </c>
      <c r="M107" s="58" t="s">
        <v>1013</v>
      </c>
      <c r="N107" s="58" t="s">
        <v>962</v>
      </c>
      <c r="O107" s="58" t="s">
        <v>543</v>
      </c>
      <c r="Q107" s="58" t="s">
        <v>527</v>
      </c>
    </row>
    <row r="108" spans="1:17">
      <c r="A108" s="58" t="s">
        <v>954</v>
      </c>
      <c r="B108" s="58" t="s">
        <v>1014</v>
      </c>
      <c r="C108" s="58" t="s">
        <v>956</v>
      </c>
      <c r="D108" s="58" t="s">
        <v>1015</v>
      </c>
      <c r="E108" s="58" t="s">
        <v>1016</v>
      </c>
      <c r="F108" s="58" t="s">
        <v>959</v>
      </c>
      <c r="G108" s="58" t="s">
        <v>539</v>
      </c>
      <c r="H108" s="58" t="s">
        <v>960</v>
      </c>
      <c r="L108" s="58" t="s">
        <v>252</v>
      </c>
      <c r="M108" s="58" t="s">
        <v>1017</v>
      </c>
      <c r="N108" s="58" t="s">
        <v>962</v>
      </c>
      <c r="O108" s="58" t="s">
        <v>543</v>
      </c>
      <c r="Q108" s="58" t="s">
        <v>527</v>
      </c>
    </row>
    <row r="109" spans="1:17">
      <c r="A109" s="58" t="s">
        <v>1018</v>
      </c>
      <c r="B109" s="58" t="s">
        <v>1019</v>
      </c>
      <c r="C109" s="58" t="s">
        <v>535</v>
      </c>
      <c r="D109" s="58" t="s">
        <v>1020</v>
      </c>
      <c r="E109" s="58" t="s">
        <v>1021</v>
      </c>
      <c r="F109" s="58" t="s">
        <v>1022</v>
      </c>
      <c r="G109" s="58" t="s">
        <v>539</v>
      </c>
      <c r="H109" s="58" t="s">
        <v>1023</v>
      </c>
      <c r="L109" s="58" t="s">
        <v>252</v>
      </c>
      <c r="M109" s="58" t="s">
        <v>1024</v>
      </c>
      <c r="N109" s="58" t="s">
        <v>1025</v>
      </c>
      <c r="O109" s="58" t="s">
        <v>543</v>
      </c>
      <c r="Q109" s="58" t="s">
        <v>527</v>
      </c>
    </row>
    <row r="110" spans="1:17">
      <c r="A110" s="58" t="s">
        <v>1018</v>
      </c>
      <c r="B110" s="58" t="s">
        <v>1026</v>
      </c>
      <c r="C110" s="58" t="s">
        <v>535</v>
      </c>
      <c r="D110" s="58" t="s">
        <v>1027</v>
      </c>
      <c r="E110" s="58" t="s">
        <v>1028</v>
      </c>
      <c r="F110" s="58" t="s">
        <v>1022</v>
      </c>
      <c r="G110" s="58" t="s">
        <v>539</v>
      </c>
      <c r="H110" s="58" t="s">
        <v>1023</v>
      </c>
      <c r="L110" s="58" t="s">
        <v>252</v>
      </c>
      <c r="M110" s="58" t="s">
        <v>1029</v>
      </c>
      <c r="N110" s="58" t="s">
        <v>1025</v>
      </c>
      <c r="O110" s="58" t="s">
        <v>543</v>
      </c>
      <c r="Q110" s="58" t="s">
        <v>527</v>
      </c>
    </row>
    <row r="111" spans="1:17">
      <c r="A111" s="58" t="s">
        <v>1018</v>
      </c>
      <c r="B111" s="58" t="s">
        <v>1030</v>
      </c>
      <c r="C111" s="58" t="s">
        <v>535</v>
      </c>
      <c r="D111" s="58" t="s">
        <v>621</v>
      </c>
      <c r="E111" s="58" t="s">
        <v>622</v>
      </c>
      <c r="F111" s="58" t="s">
        <v>1022</v>
      </c>
      <c r="G111" s="58" t="s">
        <v>539</v>
      </c>
      <c r="H111" s="58" t="s">
        <v>1023</v>
      </c>
      <c r="L111" s="58" t="s">
        <v>252</v>
      </c>
      <c r="M111" s="58" t="s">
        <v>625</v>
      </c>
      <c r="N111" s="58" t="s">
        <v>1025</v>
      </c>
      <c r="O111" s="58" t="s">
        <v>543</v>
      </c>
      <c r="Q111" s="58" t="s">
        <v>527</v>
      </c>
    </row>
    <row r="112" spans="1:17">
      <c r="A112" s="58" t="s">
        <v>1018</v>
      </c>
      <c r="B112" s="58" t="s">
        <v>1031</v>
      </c>
      <c r="C112" s="58" t="s">
        <v>535</v>
      </c>
      <c r="D112" s="58" t="s">
        <v>1032</v>
      </c>
      <c r="E112" s="58" t="s">
        <v>1033</v>
      </c>
      <c r="F112" s="58" t="s">
        <v>1022</v>
      </c>
      <c r="G112" s="58" t="s">
        <v>539</v>
      </c>
      <c r="H112" s="58" t="s">
        <v>1023</v>
      </c>
      <c r="L112" s="58" t="s">
        <v>252</v>
      </c>
      <c r="M112" s="58" t="s">
        <v>1034</v>
      </c>
      <c r="N112" s="58" t="s">
        <v>1025</v>
      </c>
      <c r="O112" s="58" t="s">
        <v>543</v>
      </c>
      <c r="Q112" s="58" t="s">
        <v>527</v>
      </c>
    </row>
    <row r="113" spans="1:17">
      <c r="A113" s="58" t="s">
        <v>1035</v>
      </c>
      <c r="B113" s="58" t="s">
        <v>1036</v>
      </c>
      <c r="C113" s="58" t="s">
        <v>1037</v>
      </c>
      <c r="D113" s="58" t="s">
        <v>1038</v>
      </c>
      <c r="E113" s="58" t="s">
        <v>1039</v>
      </c>
      <c r="F113" s="58" t="s">
        <v>1040</v>
      </c>
      <c r="G113" s="58" t="s">
        <v>839</v>
      </c>
      <c r="H113" s="58" t="s">
        <v>1041</v>
      </c>
      <c r="L113" s="58" t="s">
        <v>252</v>
      </c>
      <c r="M113" s="58" t="s">
        <v>1042</v>
      </c>
      <c r="N113" s="58" t="s">
        <v>1043</v>
      </c>
      <c r="O113" s="58" t="s">
        <v>842</v>
      </c>
      <c r="Q113" s="58" t="s">
        <v>527</v>
      </c>
    </row>
    <row r="114" spans="1:17">
      <c r="A114" s="58" t="s">
        <v>1035</v>
      </c>
      <c r="B114" s="58" t="s">
        <v>1044</v>
      </c>
      <c r="C114" s="58" t="s">
        <v>1037</v>
      </c>
      <c r="D114" s="58" t="s">
        <v>1037</v>
      </c>
      <c r="E114" s="58" t="s">
        <v>1045</v>
      </c>
      <c r="F114" s="58" t="s">
        <v>1040</v>
      </c>
      <c r="G114" s="58" t="s">
        <v>839</v>
      </c>
      <c r="H114" s="58" t="s">
        <v>1041</v>
      </c>
      <c r="L114" s="58" t="s">
        <v>252</v>
      </c>
      <c r="M114" s="58" t="s">
        <v>1046</v>
      </c>
      <c r="N114" s="58" t="s">
        <v>1043</v>
      </c>
      <c r="O114" s="58" t="s">
        <v>842</v>
      </c>
      <c r="Q114" s="58" t="s">
        <v>527</v>
      </c>
    </row>
    <row r="115" spans="1:17">
      <c r="A115" s="58" t="s">
        <v>1047</v>
      </c>
      <c r="B115" s="58" t="s">
        <v>1048</v>
      </c>
      <c r="C115" s="58" t="s">
        <v>629</v>
      </c>
      <c r="D115" s="58" t="s">
        <v>1049</v>
      </c>
      <c r="E115" s="58" t="s">
        <v>1050</v>
      </c>
      <c r="F115" s="58" t="s">
        <v>1051</v>
      </c>
      <c r="G115" s="58" t="s">
        <v>633</v>
      </c>
      <c r="H115" s="58" t="s">
        <v>1052</v>
      </c>
      <c r="L115" s="58" t="s">
        <v>252</v>
      </c>
      <c r="M115" s="58" t="s">
        <v>1053</v>
      </c>
      <c r="N115" s="58" t="s">
        <v>1054</v>
      </c>
      <c r="O115" s="58" t="s">
        <v>637</v>
      </c>
      <c r="Q115" s="58" t="s">
        <v>527</v>
      </c>
    </row>
    <row r="116" spans="1:17">
      <c r="A116" s="58" t="s">
        <v>1047</v>
      </c>
      <c r="B116" s="58" t="s">
        <v>1055</v>
      </c>
      <c r="C116" s="58" t="s">
        <v>629</v>
      </c>
      <c r="D116" s="58" t="s">
        <v>1056</v>
      </c>
      <c r="E116" s="58" t="s">
        <v>1057</v>
      </c>
      <c r="F116" s="58" t="s">
        <v>1051</v>
      </c>
      <c r="G116" s="58" t="s">
        <v>633</v>
      </c>
      <c r="H116" s="58" t="s">
        <v>1052</v>
      </c>
      <c r="L116" s="58" t="s">
        <v>252</v>
      </c>
      <c r="M116" s="58" t="s">
        <v>1058</v>
      </c>
      <c r="N116" s="58" t="s">
        <v>1054</v>
      </c>
      <c r="O116" s="58" t="s">
        <v>637</v>
      </c>
      <c r="Q116" s="58" t="s">
        <v>527</v>
      </c>
    </row>
    <row r="117" spans="1:17">
      <c r="A117" s="58" t="s">
        <v>1047</v>
      </c>
      <c r="B117" s="58" t="s">
        <v>1059</v>
      </c>
      <c r="C117" s="58" t="s">
        <v>629</v>
      </c>
      <c r="D117" s="58" t="s">
        <v>1060</v>
      </c>
      <c r="E117" s="58" t="s">
        <v>1061</v>
      </c>
      <c r="F117" s="58" t="s">
        <v>1051</v>
      </c>
      <c r="G117" s="58" t="s">
        <v>633</v>
      </c>
      <c r="H117" s="58" t="s">
        <v>1052</v>
      </c>
      <c r="L117" s="58" t="s">
        <v>252</v>
      </c>
      <c r="M117" s="58" t="s">
        <v>1062</v>
      </c>
      <c r="N117" s="58" t="s">
        <v>1054</v>
      </c>
      <c r="O117" s="58" t="s">
        <v>637</v>
      </c>
      <c r="Q117" s="58" t="s">
        <v>527</v>
      </c>
    </row>
    <row r="118" spans="1:17">
      <c r="A118" s="58" t="s">
        <v>1047</v>
      </c>
      <c r="B118" s="58" t="s">
        <v>1063</v>
      </c>
      <c r="C118" s="58" t="s">
        <v>629</v>
      </c>
      <c r="D118" s="58" t="s">
        <v>1064</v>
      </c>
      <c r="E118" s="58" t="s">
        <v>1065</v>
      </c>
      <c r="F118" s="58" t="s">
        <v>1051</v>
      </c>
      <c r="G118" s="58" t="s">
        <v>633</v>
      </c>
      <c r="H118" s="58" t="s">
        <v>1052</v>
      </c>
      <c r="L118" s="58" t="s">
        <v>252</v>
      </c>
      <c r="M118" s="58" t="s">
        <v>1066</v>
      </c>
      <c r="N118" s="58" t="s">
        <v>1054</v>
      </c>
      <c r="O118" s="58" t="s">
        <v>637</v>
      </c>
      <c r="Q118" s="58" t="s">
        <v>527</v>
      </c>
    </row>
    <row r="119" spans="1:17">
      <c r="A119" s="58" t="s">
        <v>1047</v>
      </c>
      <c r="B119" s="58" t="s">
        <v>1067</v>
      </c>
      <c r="C119" s="58" t="s">
        <v>629</v>
      </c>
      <c r="D119" s="58" t="s">
        <v>630</v>
      </c>
      <c r="E119" s="58" t="s">
        <v>631</v>
      </c>
      <c r="F119" s="58" t="s">
        <v>1051</v>
      </c>
      <c r="G119" s="58" t="s">
        <v>633</v>
      </c>
      <c r="H119" s="58" t="s">
        <v>1052</v>
      </c>
      <c r="L119" s="58" t="s">
        <v>252</v>
      </c>
      <c r="M119" s="58" t="s">
        <v>635</v>
      </c>
      <c r="N119" s="58" t="s">
        <v>1054</v>
      </c>
      <c r="O119" s="58" t="s">
        <v>637</v>
      </c>
      <c r="Q119" s="58" t="s">
        <v>527</v>
      </c>
    </row>
    <row r="120" spans="1:17">
      <c r="A120" s="58" t="s">
        <v>1047</v>
      </c>
      <c r="B120" s="58" t="s">
        <v>1068</v>
      </c>
      <c r="C120" s="58" t="s">
        <v>629</v>
      </c>
      <c r="D120" s="58" t="s">
        <v>629</v>
      </c>
      <c r="E120" s="58" t="s">
        <v>639</v>
      </c>
      <c r="F120" s="58" t="s">
        <v>1051</v>
      </c>
      <c r="G120" s="58" t="s">
        <v>633</v>
      </c>
      <c r="H120" s="58" t="s">
        <v>1052</v>
      </c>
      <c r="L120" s="58" t="s">
        <v>252</v>
      </c>
      <c r="M120" s="58" t="s">
        <v>640</v>
      </c>
      <c r="N120" s="58" t="s">
        <v>1054</v>
      </c>
      <c r="O120" s="58" t="s">
        <v>637</v>
      </c>
      <c r="Q120" s="58" t="s">
        <v>527</v>
      </c>
    </row>
    <row r="121" spans="1:17">
      <c r="A121" s="58" t="s">
        <v>1047</v>
      </c>
      <c r="B121" s="58" t="s">
        <v>1069</v>
      </c>
      <c r="C121" s="58" t="s">
        <v>629</v>
      </c>
      <c r="D121" s="58" t="s">
        <v>1070</v>
      </c>
      <c r="E121" s="58" t="s">
        <v>1071</v>
      </c>
      <c r="F121" s="58" t="s">
        <v>1051</v>
      </c>
      <c r="G121" s="58" t="s">
        <v>633</v>
      </c>
      <c r="H121" s="58" t="s">
        <v>1052</v>
      </c>
      <c r="L121" s="58" t="s">
        <v>252</v>
      </c>
      <c r="M121" s="58" t="s">
        <v>1072</v>
      </c>
      <c r="N121" s="58" t="s">
        <v>1054</v>
      </c>
      <c r="O121" s="58" t="s">
        <v>637</v>
      </c>
      <c r="Q121" s="58" t="s">
        <v>527</v>
      </c>
    </row>
    <row r="122" spans="1:17">
      <c r="A122" s="58" t="s">
        <v>1047</v>
      </c>
      <c r="B122" s="58" t="s">
        <v>1073</v>
      </c>
      <c r="C122" s="58" t="s">
        <v>629</v>
      </c>
      <c r="D122" s="58" t="s">
        <v>1074</v>
      </c>
      <c r="E122" s="58" t="s">
        <v>1075</v>
      </c>
      <c r="F122" s="58" t="s">
        <v>1051</v>
      </c>
      <c r="G122" s="58" t="s">
        <v>633</v>
      </c>
      <c r="H122" s="58" t="s">
        <v>1052</v>
      </c>
      <c r="L122" s="58" t="s">
        <v>252</v>
      </c>
      <c r="M122" s="58" t="s">
        <v>1076</v>
      </c>
      <c r="N122" s="58" t="s">
        <v>1054</v>
      </c>
      <c r="O122" s="58" t="s">
        <v>637</v>
      </c>
      <c r="Q122" s="58" t="s">
        <v>527</v>
      </c>
    </row>
    <row r="123" spans="1:17">
      <c r="A123" s="58" t="s">
        <v>1047</v>
      </c>
      <c r="B123" s="58" t="s">
        <v>1077</v>
      </c>
      <c r="C123" s="58" t="s">
        <v>629</v>
      </c>
      <c r="D123" s="58" t="s">
        <v>1078</v>
      </c>
      <c r="E123" s="58" t="s">
        <v>1079</v>
      </c>
      <c r="F123" s="58" t="s">
        <v>1051</v>
      </c>
      <c r="G123" s="58" t="s">
        <v>633</v>
      </c>
      <c r="H123" s="58" t="s">
        <v>1052</v>
      </c>
      <c r="L123" s="58" t="s">
        <v>252</v>
      </c>
      <c r="M123" s="58" t="s">
        <v>1080</v>
      </c>
      <c r="N123" s="58" t="s">
        <v>1054</v>
      </c>
      <c r="O123" s="58" t="s">
        <v>637</v>
      </c>
      <c r="Q123" s="58" t="s">
        <v>527</v>
      </c>
    </row>
    <row r="124" spans="1:17">
      <c r="A124" s="58" t="s">
        <v>1047</v>
      </c>
      <c r="B124" s="58" t="s">
        <v>1081</v>
      </c>
      <c r="C124" s="58" t="s">
        <v>629</v>
      </c>
      <c r="D124" s="58" t="s">
        <v>1082</v>
      </c>
      <c r="E124" s="58" t="s">
        <v>1083</v>
      </c>
      <c r="F124" s="58" t="s">
        <v>1051</v>
      </c>
      <c r="G124" s="58" t="s">
        <v>633</v>
      </c>
      <c r="H124" s="58" t="s">
        <v>1052</v>
      </c>
      <c r="L124" s="58" t="s">
        <v>252</v>
      </c>
      <c r="M124" s="58" t="s">
        <v>1084</v>
      </c>
      <c r="N124" s="58" t="s">
        <v>1054</v>
      </c>
      <c r="O124" s="58" t="s">
        <v>637</v>
      </c>
      <c r="Q124" s="58" t="s">
        <v>527</v>
      </c>
    </row>
    <row r="125" spans="1:17">
      <c r="A125" s="58" t="s">
        <v>1047</v>
      </c>
      <c r="B125" s="58" t="s">
        <v>1085</v>
      </c>
      <c r="C125" s="58" t="s">
        <v>629</v>
      </c>
      <c r="D125" s="58" t="s">
        <v>1086</v>
      </c>
      <c r="E125" s="58" t="s">
        <v>1087</v>
      </c>
      <c r="F125" s="58" t="s">
        <v>1051</v>
      </c>
      <c r="G125" s="58" t="s">
        <v>633</v>
      </c>
      <c r="H125" s="58" t="s">
        <v>1052</v>
      </c>
      <c r="L125" s="58" t="s">
        <v>252</v>
      </c>
      <c r="M125" s="58" t="s">
        <v>1088</v>
      </c>
      <c r="N125" s="58" t="s">
        <v>1054</v>
      </c>
      <c r="O125" s="58" t="s">
        <v>637</v>
      </c>
      <c r="Q125" s="58" t="s">
        <v>527</v>
      </c>
    </row>
    <row r="126" spans="1:17">
      <c r="A126" s="58" t="s">
        <v>1047</v>
      </c>
      <c r="B126" s="58" t="s">
        <v>1089</v>
      </c>
      <c r="C126" s="58" t="s">
        <v>629</v>
      </c>
      <c r="D126" s="58" t="s">
        <v>1090</v>
      </c>
      <c r="E126" s="58" t="s">
        <v>1091</v>
      </c>
      <c r="F126" s="58" t="s">
        <v>1051</v>
      </c>
      <c r="G126" s="58" t="s">
        <v>633</v>
      </c>
      <c r="H126" s="58" t="s">
        <v>1052</v>
      </c>
      <c r="L126" s="58" t="s">
        <v>252</v>
      </c>
      <c r="M126" s="58" t="s">
        <v>1092</v>
      </c>
      <c r="N126" s="58" t="s">
        <v>1054</v>
      </c>
      <c r="O126" s="58" t="s">
        <v>637</v>
      </c>
      <c r="Q126" s="58" t="s">
        <v>527</v>
      </c>
    </row>
    <row r="127" spans="1:17">
      <c r="A127" s="58" t="s">
        <v>1047</v>
      </c>
      <c r="B127" s="58" t="s">
        <v>1093</v>
      </c>
      <c r="C127" s="58" t="s">
        <v>629</v>
      </c>
      <c r="D127" s="58" t="s">
        <v>1094</v>
      </c>
      <c r="E127" s="58" t="s">
        <v>1095</v>
      </c>
      <c r="F127" s="58" t="s">
        <v>1051</v>
      </c>
      <c r="G127" s="58" t="s">
        <v>633</v>
      </c>
      <c r="H127" s="58" t="s">
        <v>1052</v>
      </c>
      <c r="L127" s="58" t="s">
        <v>252</v>
      </c>
      <c r="M127" s="58" t="s">
        <v>1096</v>
      </c>
      <c r="N127" s="58" t="s">
        <v>1054</v>
      </c>
      <c r="O127" s="58" t="s">
        <v>637</v>
      </c>
      <c r="Q127" s="58" t="s">
        <v>527</v>
      </c>
    </row>
    <row r="128" spans="1:17">
      <c r="A128" s="58" t="s">
        <v>1047</v>
      </c>
      <c r="B128" s="58" t="s">
        <v>1097</v>
      </c>
      <c r="C128" s="58" t="s">
        <v>629</v>
      </c>
      <c r="D128" s="58" t="s">
        <v>753</v>
      </c>
      <c r="E128" s="58" t="s">
        <v>754</v>
      </c>
      <c r="F128" s="58" t="s">
        <v>1051</v>
      </c>
      <c r="G128" s="58" t="s">
        <v>633</v>
      </c>
      <c r="H128" s="58" t="s">
        <v>1052</v>
      </c>
      <c r="L128" s="58" t="s">
        <v>252</v>
      </c>
      <c r="M128" s="58" t="s">
        <v>755</v>
      </c>
      <c r="N128" s="58" t="s">
        <v>1054</v>
      </c>
      <c r="O128" s="58" t="s">
        <v>637</v>
      </c>
      <c r="Q128" s="58" t="s">
        <v>527</v>
      </c>
    </row>
    <row r="129" spans="1:17">
      <c r="A129" s="58" t="s">
        <v>1047</v>
      </c>
      <c r="B129" s="58" t="s">
        <v>1098</v>
      </c>
      <c r="C129" s="58" t="s">
        <v>629</v>
      </c>
      <c r="D129" s="58" t="s">
        <v>1099</v>
      </c>
      <c r="E129" s="58" t="s">
        <v>1100</v>
      </c>
      <c r="F129" s="58" t="s">
        <v>1051</v>
      </c>
      <c r="G129" s="58" t="s">
        <v>633</v>
      </c>
      <c r="H129" s="58" t="s">
        <v>1052</v>
      </c>
      <c r="L129" s="58" t="s">
        <v>252</v>
      </c>
      <c r="M129" s="58" t="s">
        <v>1101</v>
      </c>
      <c r="N129" s="58" t="s">
        <v>1054</v>
      </c>
      <c r="O129" s="58" t="s">
        <v>637</v>
      </c>
      <c r="Q129" s="58" t="s">
        <v>527</v>
      </c>
    </row>
    <row r="130" spans="1:17">
      <c r="A130" s="58" t="s">
        <v>1047</v>
      </c>
      <c r="B130" s="58" t="s">
        <v>1102</v>
      </c>
      <c r="C130" s="58" t="s">
        <v>629</v>
      </c>
      <c r="D130" s="58" t="s">
        <v>1103</v>
      </c>
      <c r="E130" s="58" t="s">
        <v>1104</v>
      </c>
      <c r="F130" s="58" t="s">
        <v>1051</v>
      </c>
      <c r="G130" s="58" t="s">
        <v>633</v>
      </c>
      <c r="H130" s="58" t="s">
        <v>1052</v>
      </c>
      <c r="L130" s="58" t="s">
        <v>252</v>
      </c>
      <c r="M130" s="58" t="s">
        <v>1105</v>
      </c>
      <c r="N130" s="58" t="s">
        <v>1054</v>
      </c>
      <c r="O130" s="58" t="s">
        <v>637</v>
      </c>
      <c r="Q130" s="58" t="s">
        <v>527</v>
      </c>
    </row>
    <row r="131" spans="1:17">
      <c r="A131" s="58" t="s">
        <v>1047</v>
      </c>
      <c r="B131" s="58" t="s">
        <v>1106</v>
      </c>
      <c r="C131" s="58" t="s">
        <v>629</v>
      </c>
      <c r="D131" s="58" t="s">
        <v>1107</v>
      </c>
      <c r="E131" s="58" t="s">
        <v>1108</v>
      </c>
      <c r="F131" s="58" t="s">
        <v>1051</v>
      </c>
      <c r="G131" s="58" t="s">
        <v>633</v>
      </c>
      <c r="H131" s="58" t="s">
        <v>1052</v>
      </c>
      <c r="L131" s="58" t="s">
        <v>252</v>
      </c>
      <c r="M131" s="58" t="s">
        <v>1109</v>
      </c>
      <c r="N131" s="58" t="s">
        <v>1054</v>
      </c>
      <c r="O131" s="58" t="s">
        <v>637</v>
      </c>
      <c r="Q131" s="58" t="s">
        <v>527</v>
      </c>
    </row>
    <row r="132" spans="1:17">
      <c r="A132" s="58" t="s">
        <v>1047</v>
      </c>
      <c r="B132" s="58" t="s">
        <v>1110</v>
      </c>
      <c r="C132" s="58" t="s">
        <v>629</v>
      </c>
      <c r="D132" s="58" t="s">
        <v>1111</v>
      </c>
      <c r="E132" s="58" t="s">
        <v>1112</v>
      </c>
      <c r="F132" s="58" t="s">
        <v>1051</v>
      </c>
      <c r="G132" s="58" t="s">
        <v>633</v>
      </c>
      <c r="H132" s="58" t="s">
        <v>1052</v>
      </c>
      <c r="L132" s="58" t="s">
        <v>252</v>
      </c>
      <c r="M132" s="58" t="s">
        <v>1113</v>
      </c>
      <c r="N132" s="58" t="s">
        <v>1054</v>
      </c>
      <c r="O132" s="58" t="s">
        <v>637</v>
      </c>
      <c r="Q132" s="58" t="s">
        <v>527</v>
      </c>
    </row>
    <row r="133" spans="1:17">
      <c r="A133" s="58" t="s">
        <v>1114</v>
      </c>
      <c r="B133" s="58" t="s">
        <v>1115</v>
      </c>
      <c r="C133" s="58" t="s">
        <v>535</v>
      </c>
      <c r="D133" s="58" t="s">
        <v>1116</v>
      </c>
      <c r="E133" s="58" t="s">
        <v>1117</v>
      </c>
      <c r="F133" s="58" t="s">
        <v>1118</v>
      </c>
      <c r="G133" s="58" t="s">
        <v>539</v>
      </c>
      <c r="H133" s="58" t="s">
        <v>1119</v>
      </c>
      <c r="L133" s="58" t="s">
        <v>252</v>
      </c>
      <c r="M133" s="58" t="s">
        <v>1120</v>
      </c>
      <c r="N133" s="58" t="s">
        <v>1121</v>
      </c>
      <c r="O133" s="58" t="s">
        <v>543</v>
      </c>
      <c r="Q133" s="58" t="s">
        <v>527</v>
      </c>
    </row>
    <row r="134" spans="1:17">
      <c r="A134" s="58" t="s">
        <v>1114</v>
      </c>
      <c r="B134" s="58" t="s">
        <v>1122</v>
      </c>
      <c r="C134" s="58" t="s">
        <v>535</v>
      </c>
      <c r="D134" s="58" t="s">
        <v>1123</v>
      </c>
      <c r="E134" s="58" t="s">
        <v>1124</v>
      </c>
      <c r="F134" s="58" t="s">
        <v>1118</v>
      </c>
      <c r="G134" s="58" t="s">
        <v>539</v>
      </c>
      <c r="H134" s="58" t="s">
        <v>1119</v>
      </c>
      <c r="L134" s="58" t="s">
        <v>252</v>
      </c>
      <c r="M134" s="58" t="s">
        <v>1125</v>
      </c>
      <c r="N134" s="58" t="s">
        <v>1121</v>
      </c>
      <c r="O134" s="58" t="s">
        <v>543</v>
      </c>
      <c r="Q134" s="58" t="s">
        <v>527</v>
      </c>
    </row>
    <row r="135" spans="1:17">
      <c r="A135" s="58" t="s">
        <v>1114</v>
      </c>
      <c r="B135" s="58" t="s">
        <v>1126</v>
      </c>
      <c r="C135" s="58" t="s">
        <v>535</v>
      </c>
      <c r="D135" s="58" t="s">
        <v>1127</v>
      </c>
      <c r="E135" s="58" t="s">
        <v>1128</v>
      </c>
      <c r="F135" s="58" t="s">
        <v>1118</v>
      </c>
      <c r="G135" s="58" t="s">
        <v>539</v>
      </c>
      <c r="H135" s="58" t="s">
        <v>1119</v>
      </c>
      <c r="L135" s="58" t="s">
        <v>252</v>
      </c>
      <c r="M135" s="58" t="s">
        <v>1129</v>
      </c>
      <c r="N135" s="58" t="s">
        <v>1121</v>
      </c>
      <c r="O135" s="58" t="s">
        <v>543</v>
      </c>
      <c r="Q135" s="58" t="s">
        <v>527</v>
      </c>
    </row>
    <row r="136" spans="1:17">
      <c r="A136" s="58" t="s">
        <v>1130</v>
      </c>
      <c r="B136" s="58" t="s">
        <v>1131</v>
      </c>
      <c r="C136" s="58" t="s">
        <v>1132</v>
      </c>
      <c r="D136" s="58" t="s">
        <v>1133</v>
      </c>
      <c r="E136" s="58" t="s">
        <v>1134</v>
      </c>
      <c r="F136" s="58" t="s">
        <v>1135</v>
      </c>
      <c r="G136" s="58" t="s">
        <v>644</v>
      </c>
      <c r="H136" s="58" t="s">
        <v>1136</v>
      </c>
      <c r="L136" s="58" t="s">
        <v>252</v>
      </c>
      <c r="M136" s="58" t="s">
        <v>1137</v>
      </c>
      <c r="N136" s="58" t="s">
        <v>1138</v>
      </c>
      <c r="O136" s="58" t="s">
        <v>647</v>
      </c>
      <c r="Q136" s="58" t="s">
        <v>527</v>
      </c>
    </row>
    <row r="137" spans="1:17">
      <c r="A137" s="58" t="s">
        <v>1130</v>
      </c>
      <c r="B137" s="58" t="s">
        <v>1139</v>
      </c>
      <c r="C137" s="58" t="s">
        <v>1132</v>
      </c>
      <c r="D137" s="58" t="s">
        <v>1140</v>
      </c>
      <c r="E137" s="58" t="s">
        <v>1141</v>
      </c>
      <c r="F137" s="58" t="s">
        <v>1135</v>
      </c>
      <c r="G137" s="58" t="s">
        <v>644</v>
      </c>
      <c r="H137" s="58" t="s">
        <v>1136</v>
      </c>
      <c r="L137" s="58" t="s">
        <v>252</v>
      </c>
      <c r="M137" s="58" t="s">
        <v>1142</v>
      </c>
      <c r="N137" s="58" t="s">
        <v>1138</v>
      </c>
      <c r="O137" s="58" t="s">
        <v>647</v>
      </c>
      <c r="Q137" s="58" t="s">
        <v>527</v>
      </c>
    </row>
    <row r="138" spans="1:17">
      <c r="A138" s="58" t="s">
        <v>1130</v>
      </c>
      <c r="B138" s="58" t="s">
        <v>1143</v>
      </c>
      <c r="C138" s="58" t="s">
        <v>1132</v>
      </c>
      <c r="D138" s="58" t="s">
        <v>1144</v>
      </c>
      <c r="E138" s="58" t="s">
        <v>1145</v>
      </c>
      <c r="F138" s="58" t="s">
        <v>1135</v>
      </c>
      <c r="G138" s="58" t="s">
        <v>644</v>
      </c>
      <c r="H138" s="58" t="s">
        <v>1136</v>
      </c>
      <c r="L138" s="58" t="s">
        <v>252</v>
      </c>
      <c r="M138" s="58" t="s">
        <v>1146</v>
      </c>
      <c r="N138" s="58" t="s">
        <v>1138</v>
      </c>
      <c r="O138" s="58" t="s">
        <v>647</v>
      </c>
      <c r="Q138" s="58" t="s">
        <v>527</v>
      </c>
    </row>
    <row r="139" spans="1:17">
      <c r="A139" s="58" t="s">
        <v>1130</v>
      </c>
      <c r="B139" s="58" t="s">
        <v>1147</v>
      </c>
      <c r="C139" s="58" t="s">
        <v>1132</v>
      </c>
      <c r="D139" s="58" t="s">
        <v>1148</v>
      </c>
      <c r="E139" s="58" t="s">
        <v>1149</v>
      </c>
      <c r="F139" s="58" t="s">
        <v>1135</v>
      </c>
      <c r="G139" s="58" t="s">
        <v>644</v>
      </c>
      <c r="H139" s="58" t="s">
        <v>1136</v>
      </c>
      <c r="L139" s="58" t="s">
        <v>252</v>
      </c>
      <c r="M139" s="58" t="s">
        <v>1150</v>
      </c>
      <c r="N139" s="58" t="s">
        <v>1138</v>
      </c>
      <c r="O139" s="58" t="s">
        <v>647</v>
      </c>
      <c r="Q139" s="58" t="s">
        <v>527</v>
      </c>
    </row>
    <row r="140" spans="1:17">
      <c r="A140" s="58" t="s">
        <v>1130</v>
      </c>
      <c r="B140" s="58" t="s">
        <v>1151</v>
      </c>
      <c r="C140" s="58" t="s">
        <v>1132</v>
      </c>
      <c r="D140" s="58" t="s">
        <v>1152</v>
      </c>
      <c r="E140" s="58" t="s">
        <v>1153</v>
      </c>
      <c r="F140" s="58" t="s">
        <v>1135</v>
      </c>
      <c r="G140" s="58" t="s">
        <v>644</v>
      </c>
      <c r="H140" s="58" t="s">
        <v>1136</v>
      </c>
      <c r="L140" s="58" t="s">
        <v>252</v>
      </c>
      <c r="M140" s="58" t="s">
        <v>1154</v>
      </c>
      <c r="N140" s="58" t="s">
        <v>1138</v>
      </c>
      <c r="O140" s="58" t="s">
        <v>647</v>
      </c>
      <c r="Q140" s="58" t="s">
        <v>527</v>
      </c>
    </row>
    <row r="141" spans="1:17">
      <c r="A141" s="58" t="s">
        <v>1130</v>
      </c>
      <c r="B141" s="58" t="s">
        <v>1155</v>
      </c>
      <c r="C141" s="58" t="s">
        <v>1132</v>
      </c>
      <c r="D141" s="58" t="s">
        <v>1156</v>
      </c>
      <c r="E141" s="58" t="s">
        <v>1157</v>
      </c>
      <c r="F141" s="58" t="s">
        <v>1135</v>
      </c>
      <c r="G141" s="58" t="s">
        <v>644</v>
      </c>
      <c r="H141" s="58" t="s">
        <v>1136</v>
      </c>
      <c r="L141" s="58" t="s">
        <v>252</v>
      </c>
      <c r="M141" s="58" t="s">
        <v>1158</v>
      </c>
      <c r="N141" s="58" t="s">
        <v>1138</v>
      </c>
      <c r="O141" s="58" t="s">
        <v>647</v>
      </c>
      <c r="Q141" s="58" t="s">
        <v>527</v>
      </c>
    </row>
    <row r="142" spans="1:17">
      <c r="A142" s="58" t="s">
        <v>1130</v>
      </c>
      <c r="B142" s="58" t="s">
        <v>1159</v>
      </c>
      <c r="C142" s="58" t="s">
        <v>1132</v>
      </c>
      <c r="D142" s="58" t="s">
        <v>1160</v>
      </c>
      <c r="E142" s="58" t="s">
        <v>1161</v>
      </c>
      <c r="F142" s="58" t="s">
        <v>1135</v>
      </c>
      <c r="G142" s="58" t="s">
        <v>644</v>
      </c>
      <c r="H142" s="58" t="s">
        <v>1136</v>
      </c>
      <c r="L142" s="58" t="s">
        <v>252</v>
      </c>
      <c r="M142" s="58" t="s">
        <v>1162</v>
      </c>
      <c r="N142" s="58" t="s">
        <v>1138</v>
      </c>
      <c r="O142" s="58" t="s">
        <v>647</v>
      </c>
      <c r="Q142" s="58" t="s">
        <v>527</v>
      </c>
    </row>
    <row r="143" spans="1:17">
      <c r="A143" s="58" t="s">
        <v>1130</v>
      </c>
      <c r="B143" s="58" t="s">
        <v>1163</v>
      </c>
      <c r="C143" s="58" t="s">
        <v>1132</v>
      </c>
      <c r="D143" s="58" t="s">
        <v>1164</v>
      </c>
      <c r="E143" s="58" t="s">
        <v>1165</v>
      </c>
      <c r="F143" s="58" t="s">
        <v>1135</v>
      </c>
      <c r="G143" s="58" t="s">
        <v>644</v>
      </c>
      <c r="H143" s="58" t="s">
        <v>1136</v>
      </c>
      <c r="L143" s="58" t="s">
        <v>252</v>
      </c>
      <c r="M143" s="58" t="s">
        <v>1166</v>
      </c>
      <c r="N143" s="58" t="s">
        <v>1138</v>
      </c>
      <c r="O143" s="58" t="s">
        <v>647</v>
      </c>
      <c r="Q143" s="58" t="s">
        <v>527</v>
      </c>
    </row>
    <row r="144" spans="1:17">
      <c r="A144" s="58" t="s">
        <v>1130</v>
      </c>
      <c r="B144" s="58" t="s">
        <v>1167</v>
      </c>
      <c r="C144" s="58" t="s">
        <v>1132</v>
      </c>
      <c r="D144" s="58" t="s">
        <v>1168</v>
      </c>
      <c r="E144" s="58" t="s">
        <v>1169</v>
      </c>
      <c r="F144" s="58" t="s">
        <v>1135</v>
      </c>
      <c r="G144" s="58" t="s">
        <v>644</v>
      </c>
      <c r="H144" s="58" t="s">
        <v>1136</v>
      </c>
      <c r="L144" s="58" t="s">
        <v>252</v>
      </c>
      <c r="M144" s="58" t="s">
        <v>1170</v>
      </c>
      <c r="N144" s="58" t="s">
        <v>1138</v>
      </c>
      <c r="O144" s="58" t="s">
        <v>647</v>
      </c>
      <c r="Q144" s="58" t="s">
        <v>527</v>
      </c>
    </row>
    <row r="145" spans="1:17">
      <c r="A145" s="58" t="s">
        <v>1130</v>
      </c>
      <c r="B145" s="58" t="s">
        <v>1171</v>
      </c>
      <c r="C145" s="58" t="s">
        <v>1132</v>
      </c>
      <c r="D145" s="58" t="s">
        <v>1172</v>
      </c>
      <c r="E145" s="58" t="s">
        <v>1173</v>
      </c>
      <c r="F145" s="58" t="s">
        <v>1135</v>
      </c>
      <c r="G145" s="58" t="s">
        <v>644</v>
      </c>
      <c r="H145" s="58" t="s">
        <v>1136</v>
      </c>
      <c r="L145" s="58" t="s">
        <v>252</v>
      </c>
      <c r="M145" s="58" t="s">
        <v>1174</v>
      </c>
      <c r="N145" s="58" t="s">
        <v>1138</v>
      </c>
      <c r="O145" s="58" t="s">
        <v>647</v>
      </c>
      <c r="Q145" s="58" t="s">
        <v>527</v>
      </c>
    </row>
    <row r="146" spans="1:17">
      <c r="A146" s="58" t="s">
        <v>1130</v>
      </c>
      <c r="B146" s="58" t="s">
        <v>1175</v>
      </c>
      <c r="C146" s="58" t="s">
        <v>1132</v>
      </c>
      <c r="D146" s="58" t="s">
        <v>1176</v>
      </c>
      <c r="E146" s="58" t="s">
        <v>1177</v>
      </c>
      <c r="F146" s="58" t="s">
        <v>1135</v>
      </c>
      <c r="G146" s="58" t="s">
        <v>644</v>
      </c>
      <c r="H146" s="58" t="s">
        <v>1136</v>
      </c>
      <c r="L146" s="58" t="s">
        <v>252</v>
      </c>
      <c r="M146" s="58" t="s">
        <v>1178</v>
      </c>
      <c r="N146" s="58" t="s">
        <v>1138</v>
      </c>
      <c r="O146" s="58" t="s">
        <v>647</v>
      </c>
      <c r="Q146" s="58" t="s">
        <v>527</v>
      </c>
    </row>
    <row r="147" spans="1:17">
      <c r="A147" s="58" t="s">
        <v>1130</v>
      </c>
      <c r="B147" s="58" t="s">
        <v>1179</v>
      </c>
      <c r="C147" s="58" t="s">
        <v>1132</v>
      </c>
      <c r="D147" s="58" t="s">
        <v>1180</v>
      </c>
      <c r="E147" s="58" t="s">
        <v>1181</v>
      </c>
      <c r="F147" s="58" t="s">
        <v>1135</v>
      </c>
      <c r="G147" s="58" t="s">
        <v>644</v>
      </c>
      <c r="H147" s="58" t="s">
        <v>1136</v>
      </c>
      <c r="L147" s="58" t="s">
        <v>252</v>
      </c>
      <c r="M147" s="58" t="s">
        <v>1182</v>
      </c>
      <c r="N147" s="58" t="s">
        <v>1138</v>
      </c>
      <c r="O147" s="58" t="s">
        <v>647</v>
      </c>
      <c r="Q147" s="58" t="s">
        <v>527</v>
      </c>
    </row>
    <row r="148" spans="1:17">
      <c r="A148" s="58" t="s">
        <v>1130</v>
      </c>
      <c r="B148" s="58" t="s">
        <v>1183</v>
      </c>
      <c r="C148" s="58" t="s">
        <v>1132</v>
      </c>
      <c r="D148" s="58" t="s">
        <v>1132</v>
      </c>
      <c r="E148" s="58" t="s">
        <v>1184</v>
      </c>
      <c r="F148" s="58" t="s">
        <v>1135</v>
      </c>
      <c r="G148" s="58" t="s">
        <v>644</v>
      </c>
      <c r="H148" s="58" t="s">
        <v>1136</v>
      </c>
      <c r="L148" s="58" t="s">
        <v>252</v>
      </c>
      <c r="M148" s="58" t="s">
        <v>1185</v>
      </c>
      <c r="N148" s="58" t="s">
        <v>1138</v>
      </c>
      <c r="O148" s="58" t="s">
        <v>647</v>
      </c>
      <c r="Q148" s="58" t="s">
        <v>527</v>
      </c>
    </row>
    <row r="149" spans="1:17">
      <c r="A149" s="58" t="s">
        <v>1130</v>
      </c>
      <c r="B149" s="58" t="s">
        <v>1186</v>
      </c>
      <c r="C149" s="58" t="s">
        <v>1132</v>
      </c>
      <c r="D149" s="58" t="s">
        <v>1187</v>
      </c>
      <c r="E149" s="58" t="s">
        <v>1188</v>
      </c>
      <c r="F149" s="58" t="s">
        <v>1135</v>
      </c>
      <c r="G149" s="58" t="s">
        <v>644</v>
      </c>
      <c r="H149" s="58" t="s">
        <v>1136</v>
      </c>
      <c r="L149" s="58" t="s">
        <v>252</v>
      </c>
      <c r="M149" s="58" t="s">
        <v>1189</v>
      </c>
      <c r="N149" s="58" t="s">
        <v>1138</v>
      </c>
      <c r="O149" s="58" t="s">
        <v>647</v>
      </c>
      <c r="Q149" s="58" t="s">
        <v>527</v>
      </c>
    </row>
    <row r="150" spans="1:17">
      <c r="A150" s="58" t="s">
        <v>1130</v>
      </c>
      <c r="B150" s="58" t="s">
        <v>1190</v>
      </c>
      <c r="C150" s="58" t="s">
        <v>1132</v>
      </c>
      <c r="D150" s="58" t="s">
        <v>1191</v>
      </c>
      <c r="E150" s="58" t="s">
        <v>1192</v>
      </c>
      <c r="F150" s="58" t="s">
        <v>1135</v>
      </c>
      <c r="G150" s="58" t="s">
        <v>644</v>
      </c>
      <c r="H150" s="58" t="s">
        <v>1136</v>
      </c>
      <c r="L150" s="58" t="s">
        <v>252</v>
      </c>
      <c r="M150" s="58" t="s">
        <v>1193</v>
      </c>
      <c r="N150" s="58" t="s">
        <v>1138</v>
      </c>
      <c r="O150" s="58" t="s">
        <v>647</v>
      </c>
      <c r="Q150" s="58" t="s">
        <v>527</v>
      </c>
    </row>
    <row r="151" spans="1:17">
      <c r="A151" s="58" t="s">
        <v>1194</v>
      </c>
      <c r="B151" s="58" t="s">
        <v>1195</v>
      </c>
      <c r="C151" s="58" t="s">
        <v>815</v>
      </c>
      <c r="D151" s="58" t="s">
        <v>815</v>
      </c>
      <c r="E151" s="58" t="s">
        <v>816</v>
      </c>
      <c r="F151" s="58" t="s">
        <v>1196</v>
      </c>
      <c r="G151" s="58" t="s">
        <v>839</v>
      </c>
      <c r="H151" s="58" t="s">
        <v>1197</v>
      </c>
      <c r="L151" s="58" t="s">
        <v>252</v>
      </c>
      <c r="M151" s="58" t="s">
        <v>817</v>
      </c>
      <c r="N151" s="58" t="s">
        <v>1198</v>
      </c>
      <c r="O151" s="58" t="s">
        <v>842</v>
      </c>
      <c r="Q151" s="58" t="s">
        <v>527</v>
      </c>
    </row>
    <row r="152" spans="1:17">
      <c r="A152" s="58" t="s">
        <v>1194</v>
      </c>
      <c r="B152" s="58" t="s">
        <v>1199</v>
      </c>
      <c r="C152" s="58" t="s">
        <v>815</v>
      </c>
      <c r="D152" s="58" t="s">
        <v>819</v>
      </c>
      <c r="E152" s="58" t="s">
        <v>820</v>
      </c>
      <c r="F152" s="58" t="s">
        <v>1196</v>
      </c>
      <c r="G152" s="58" t="s">
        <v>839</v>
      </c>
      <c r="H152" s="58" t="s">
        <v>1197</v>
      </c>
      <c r="L152" s="58" t="s">
        <v>252</v>
      </c>
      <c r="M152" s="58" t="s">
        <v>821</v>
      </c>
      <c r="N152" s="58" t="s">
        <v>1198</v>
      </c>
      <c r="O152" s="58" t="s">
        <v>842</v>
      </c>
      <c r="Q152" s="58" t="s">
        <v>527</v>
      </c>
    </row>
    <row r="153" spans="1:17">
      <c r="A153" s="58" t="s">
        <v>1194</v>
      </c>
      <c r="B153" s="58" t="s">
        <v>1200</v>
      </c>
      <c r="C153" s="58" t="s">
        <v>815</v>
      </c>
      <c r="D153" s="58" t="s">
        <v>1201</v>
      </c>
      <c r="E153" s="58" t="s">
        <v>1202</v>
      </c>
      <c r="F153" s="58" t="s">
        <v>1196</v>
      </c>
      <c r="G153" s="58" t="s">
        <v>839</v>
      </c>
      <c r="H153" s="58" t="s">
        <v>1197</v>
      </c>
      <c r="L153" s="58" t="s">
        <v>252</v>
      </c>
      <c r="M153" s="58" t="s">
        <v>1203</v>
      </c>
      <c r="N153" s="58" t="s">
        <v>1198</v>
      </c>
      <c r="O153" s="58" t="s">
        <v>842</v>
      </c>
      <c r="Q153" s="58" t="s">
        <v>527</v>
      </c>
    </row>
    <row r="154" spans="1:17">
      <c r="A154" s="58" t="s">
        <v>1194</v>
      </c>
      <c r="B154" s="58" t="s">
        <v>1204</v>
      </c>
      <c r="C154" s="58" t="s">
        <v>815</v>
      </c>
      <c r="D154" s="58" t="s">
        <v>1205</v>
      </c>
      <c r="E154" s="58" t="s">
        <v>1206</v>
      </c>
      <c r="F154" s="58" t="s">
        <v>1196</v>
      </c>
      <c r="G154" s="58" t="s">
        <v>839</v>
      </c>
      <c r="H154" s="58" t="s">
        <v>1197</v>
      </c>
      <c r="L154" s="58" t="s">
        <v>252</v>
      </c>
      <c r="M154" s="58" t="s">
        <v>1207</v>
      </c>
      <c r="N154" s="58" t="s">
        <v>1198</v>
      </c>
      <c r="O154" s="58" t="s">
        <v>842</v>
      </c>
      <c r="Q154" s="58" t="s">
        <v>527</v>
      </c>
    </row>
    <row r="155" spans="1:17">
      <c r="A155" s="58" t="s">
        <v>1208</v>
      </c>
      <c r="B155" s="58" t="s">
        <v>1209</v>
      </c>
      <c r="C155" s="58" t="s">
        <v>1210</v>
      </c>
      <c r="D155" s="58" t="s">
        <v>1211</v>
      </c>
      <c r="E155" s="58" t="s">
        <v>1212</v>
      </c>
      <c r="F155" s="58" t="s">
        <v>1213</v>
      </c>
      <c r="G155" s="58" t="s">
        <v>1214</v>
      </c>
      <c r="H155" s="58" t="s">
        <v>1215</v>
      </c>
      <c r="L155" s="58" t="s">
        <v>252</v>
      </c>
      <c r="M155" s="58" t="s">
        <v>1216</v>
      </c>
      <c r="N155" s="58" t="s">
        <v>1217</v>
      </c>
      <c r="O155" s="58" t="s">
        <v>1218</v>
      </c>
      <c r="Q155" s="58" t="s">
        <v>527</v>
      </c>
    </row>
    <row r="156" spans="1:17">
      <c r="A156" s="58" t="s">
        <v>1208</v>
      </c>
      <c r="B156" s="58" t="s">
        <v>1219</v>
      </c>
      <c r="C156" s="58" t="s">
        <v>1210</v>
      </c>
      <c r="D156" s="58" t="s">
        <v>1220</v>
      </c>
      <c r="E156" s="58" t="s">
        <v>1221</v>
      </c>
      <c r="F156" s="58" t="s">
        <v>1213</v>
      </c>
      <c r="G156" s="58" t="s">
        <v>1214</v>
      </c>
      <c r="H156" s="58" t="s">
        <v>1215</v>
      </c>
      <c r="L156" s="58" t="s">
        <v>252</v>
      </c>
      <c r="M156" s="58" t="s">
        <v>1222</v>
      </c>
      <c r="N156" s="58" t="s">
        <v>1217</v>
      </c>
      <c r="O156" s="58" t="s">
        <v>1218</v>
      </c>
      <c r="Q156" s="58" t="s">
        <v>527</v>
      </c>
    </row>
    <row r="157" spans="1:17">
      <c r="A157" s="58" t="s">
        <v>1208</v>
      </c>
      <c r="B157" s="58" t="s">
        <v>1223</v>
      </c>
      <c r="C157" s="58" t="s">
        <v>1210</v>
      </c>
      <c r="D157" s="58" t="s">
        <v>1224</v>
      </c>
      <c r="E157" s="58" t="s">
        <v>1225</v>
      </c>
      <c r="F157" s="58" t="s">
        <v>1213</v>
      </c>
      <c r="G157" s="58" t="s">
        <v>1214</v>
      </c>
      <c r="H157" s="58" t="s">
        <v>1215</v>
      </c>
      <c r="L157" s="58" t="s">
        <v>252</v>
      </c>
      <c r="M157" s="58" t="s">
        <v>1226</v>
      </c>
      <c r="N157" s="58" t="s">
        <v>1217</v>
      </c>
      <c r="O157" s="58" t="s">
        <v>1218</v>
      </c>
      <c r="Q157" s="58" t="s">
        <v>527</v>
      </c>
    </row>
    <row r="158" spans="1:17">
      <c r="A158" s="58" t="s">
        <v>1208</v>
      </c>
      <c r="B158" s="58" t="s">
        <v>1227</v>
      </c>
      <c r="C158" s="58" t="s">
        <v>1210</v>
      </c>
      <c r="D158" s="58" t="s">
        <v>1228</v>
      </c>
      <c r="E158" s="58" t="s">
        <v>1229</v>
      </c>
      <c r="F158" s="58" t="s">
        <v>1213</v>
      </c>
      <c r="G158" s="58" t="s">
        <v>1214</v>
      </c>
      <c r="H158" s="58" t="s">
        <v>1215</v>
      </c>
      <c r="L158" s="58" t="s">
        <v>252</v>
      </c>
      <c r="M158" s="58" t="s">
        <v>1230</v>
      </c>
      <c r="N158" s="58" t="s">
        <v>1217</v>
      </c>
      <c r="O158" s="58" t="s">
        <v>1218</v>
      </c>
      <c r="Q158" s="58" t="s">
        <v>527</v>
      </c>
    </row>
    <row r="159" spans="1:17">
      <c r="A159" s="58" t="s">
        <v>1208</v>
      </c>
      <c r="B159" s="58" t="s">
        <v>1231</v>
      </c>
      <c r="C159" s="58" t="s">
        <v>1210</v>
      </c>
      <c r="D159" s="58" t="s">
        <v>1232</v>
      </c>
      <c r="E159" s="58" t="s">
        <v>1233</v>
      </c>
      <c r="F159" s="58" t="s">
        <v>1213</v>
      </c>
      <c r="G159" s="58" t="s">
        <v>1214</v>
      </c>
      <c r="H159" s="58" t="s">
        <v>1215</v>
      </c>
      <c r="L159" s="58" t="s">
        <v>252</v>
      </c>
      <c r="M159" s="58" t="s">
        <v>1234</v>
      </c>
      <c r="N159" s="58" t="s">
        <v>1217</v>
      </c>
      <c r="O159" s="58" t="s">
        <v>1218</v>
      </c>
      <c r="Q159" s="58" t="s">
        <v>527</v>
      </c>
    </row>
    <row r="160" spans="1:17">
      <c r="A160" s="58" t="s">
        <v>1208</v>
      </c>
      <c r="B160" s="58" t="s">
        <v>1235</v>
      </c>
      <c r="C160" s="58" t="s">
        <v>1210</v>
      </c>
      <c r="D160" s="58" t="s">
        <v>1236</v>
      </c>
      <c r="E160" s="58" t="s">
        <v>1237</v>
      </c>
      <c r="F160" s="58" t="s">
        <v>1213</v>
      </c>
      <c r="G160" s="58" t="s">
        <v>1214</v>
      </c>
      <c r="H160" s="58" t="s">
        <v>1215</v>
      </c>
      <c r="L160" s="58" t="s">
        <v>252</v>
      </c>
      <c r="M160" s="58" t="s">
        <v>1238</v>
      </c>
      <c r="N160" s="58" t="s">
        <v>1217</v>
      </c>
      <c r="O160" s="58" t="s">
        <v>1218</v>
      </c>
      <c r="Q160" s="58" t="s">
        <v>527</v>
      </c>
    </row>
    <row r="161" spans="1:17">
      <c r="A161" s="58" t="s">
        <v>1208</v>
      </c>
      <c r="B161" s="58" t="s">
        <v>1239</v>
      </c>
      <c r="C161" s="58" t="s">
        <v>1210</v>
      </c>
      <c r="D161" s="58" t="s">
        <v>1240</v>
      </c>
      <c r="E161" s="58" t="s">
        <v>1241</v>
      </c>
      <c r="F161" s="58" t="s">
        <v>1213</v>
      </c>
      <c r="G161" s="58" t="s">
        <v>1214</v>
      </c>
      <c r="H161" s="58" t="s">
        <v>1215</v>
      </c>
      <c r="L161" s="58" t="s">
        <v>252</v>
      </c>
      <c r="M161" s="58" t="s">
        <v>1242</v>
      </c>
      <c r="N161" s="58" t="s">
        <v>1217</v>
      </c>
      <c r="O161" s="58" t="s">
        <v>1218</v>
      </c>
      <c r="Q161" s="58" t="s">
        <v>527</v>
      </c>
    </row>
    <row r="162" spans="1:17">
      <c r="A162" s="58" t="s">
        <v>1208</v>
      </c>
      <c r="B162" s="58" t="s">
        <v>1243</v>
      </c>
      <c r="C162" s="58" t="s">
        <v>1210</v>
      </c>
      <c r="D162" s="58" t="s">
        <v>1244</v>
      </c>
      <c r="E162" s="58" t="s">
        <v>1245</v>
      </c>
      <c r="F162" s="58" t="s">
        <v>1213</v>
      </c>
      <c r="G162" s="58" t="s">
        <v>1214</v>
      </c>
      <c r="H162" s="58" t="s">
        <v>1215</v>
      </c>
      <c r="L162" s="58" t="s">
        <v>252</v>
      </c>
      <c r="M162" s="58" t="s">
        <v>1246</v>
      </c>
      <c r="N162" s="58" t="s">
        <v>1217</v>
      </c>
      <c r="O162" s="58" t="s">
        <v>1218</v>
      </c>
      <c r="Q162" s="58" t="s">
        <v>527</v>
      </c>
    </row>
    <row r="163" spans="1:17">
      <c r="A163" s="58" t="s">
        <v>1208</v>
      </c>
      <c r="B163" s="58" t="s">
        <v>1247</v>
      </c>
      <c r="C163" s="58" t="s">
        <v>1210</v>
      </c>
      <c r="D163" s="58" t="s">
        <v>1248</v>
      </c>
      <c r="E163" s="58" t="s">
        <v>1249</v>
      </c>
      <c r="F163" s="58" t="s">
        <v>1213</v>
      </c>
      <c r="G163" s="58" t="s">
        <v>1214</v>
      </c>
      <c r="H163" s="58" t="s">
        <v>1215</v>
      </c>
      <c r="L163" s="58" t="s">
        <v>252</v>
      </c>
      <c r="M163" s="58" t="s">
        <v>1250</v>
      </c>
      <c r="N163" s="58" t="s">
        <v>1217</v>
      </c>
      <c r="O163" s="58" t="s">
        <v>1218</v>
      </c>
      <c r="Q163" s="58" t="s">
        <v>527</v>
      </c>
    </row>
    <row r="164" spans="1:17">
      <c r="A164" s="58" t="s">
        <v>1208</v>
      </c>
      <c r="B164" s="58" t="s">
        <v>1251</v>
      </c>
      <c r="C164" s="58" t="s">
        <v>1210</v>
      </c>
      <c r="D164" s="58" t="s">
        <v>1210</v>
      </c>
      <c r="E164" s="58" t="s">
        <v>1252</v>
      </c>
      <c r="F164" s="58" t="s">
        <v>1213</v>
      </c>
      <c r="G164" s="58" t="s">
        <v>1214</v>
      </c>
      <c r="H164" s="58" t="s">
        <v>1215</v>
      </c>
      <c r="L164" s="58" t="s">
        <v>252</v>
      </c>
      <c r="M164" s="58" t="s">
        <v>1253</v>
      </c>
      <c r="N164" s="58" t="s">
        <v>1217</v>
      </c>
      <c r="O164" s="58" t="s">
        <v>1218</v>
      </c>
      <c r="Q164" s="58" t="s">
        <v>527</v>
      </c>
    </row>
    <row r="165" spans="1:17">
      <c r="A165" s="58" t="s">
        <v>1208</v>
      </c>
      <c r="B165" s="58" t="s">
        <v>1254</v>
      </c>
      <c r="C165" s="58" t="s">
        <v>1210</v>
      </c>
      <c r="D165" s="58" t="s">
        <v>1255</v>
      </c>
      <c r="E165" s="58" t="s">
        <v>1256</v>
      </c>
      <c r="F165" s="58" t="s">
        <v>1213</v>
      </c>
      <c r="G165" s="58" t="s">
        <v>1214</v>
      </c>
      <c r="H165" s="58" t="s">
        <v>1215</v>
      </c>
      <c r="L165" s="58" t="s">
        <v>252</v>
      </c>
      <c r="M165" s="58" t="s">
        <v>1257</v>
      </c>
      <c r="N165" s="58" t="s">
        <v>1217</v>
      </c>
      <c r="O165" s="58" t="s">
        <v>1218</v>
      </c>
      <c r="Q165" s="58" t="s">
        <v>527</v>
      </c>
    </row>
    <row r="166" spans="1:17">
      <c r="A166" s="58" t="s">
        <v>1258</v>
      </c>
      <c r="B166" s="58" t="s">
        <v>1259</v>
      </c>
      <c r="C166" s="58" t="s">
        <v>815</v>
      </c>
      <c r="D166" s="58" t="s">
        <v>1260</v>
      </c>
      <c r="E166" s="58" t="s">
        <v>1261</v>
      </c>
      <c r="F166" s="58" t="s">
        <v>1262</v>
      </c>
      <c r="G166" s="58" t="s">
        <v>839</v>
      </c>
      <c r="H166" s="58" t="s">
        <v>1263</v>
      </c>
      <c r="L166" s="58" t="s">
        <v>252</v>
      </c>
      <c r="M166" s="58" t="s">
        <v>1264</v>
      </c>
      <c r="N166" s="58" t="s">
        <v>1265</v>
      </c>
      <c r="O166" s="58" t="s">
        <v>842</v>
      </c>
      <c r="Q166" s="58" t="s">
        <v>527</v>
      </c>
    </row>
    <row r="167" spans="1:17">
      <c r="A167" s="58" t="s">
        <v>1258</v>
      </c>
      <c r="B167" s="58" t="s">
        <v>1266</v>
      </c>
      <c r="C167" s="58" t="s">
        <v>815</v>
      </c>
      <c r="D167" s="58" t="s">
        <v>1267</v>
      </c>
      <c r="E167" s="58" t="s">
        <v>1268</v>
      </c>
      <c r="F167" s="58" t="s">
        <v>1262</v>
      </c>
      <c r="G167" s="58" t="s">
        <v>839</v>
      </c>
      <c r="H167" s="58" t="s">
        <v>1263</v>
      </c>
      <c r="L167" s="58" t="s">
        <v>252</v>
      </c>
      <c r="M167" s="58" t="s">
        <v>1269</v>
      </c>
      <c r="N167" s="58" t="s">
        <v>1265</v>
      </c>
      <c r="O167" s="58" t="s">
        <v>842</v>
      </c>
      <c r="Q167" s="58" t="s">
        <v>527</v>
      </c>
    </row>
    <row r="168" spans="1:17">
      <c r="A168" s="58" t="s">
        <v>1258</v>
      </c>
      <c r="B168" s="58" t="s">
        <v>1270</v>
      </c>
      <c r="C168" s="58" t="s">
        <v>815</v>
      </c>
      <c r="D168" s="58" t="s">
        <v>815</v>
      </c>
      <c r="E168" s="58" t="s">
        <v>816</v>
      </c>
      <c r="F168" s="58" t="s">
        <v>1262</v>
      </c>
      <c r="G168" s="58" t="s">
        <v>839</v>
      </c>
      <c r="H168" s="58" t="s">
        <v>1263</v>
      </c>
      <c r="L168" s="58" t="s">
        <v>252</v>
      </c>
      <c r="M168" s="58" t="s">
        <v>817</v>
      </c>
      <c r="N168" s="58" t="s">
        <v>1265</v>
      </c>
      <c r="O168" s="58" t="s">
        <v>842</v>
      </c>
      <c r="Q168" s="58" t="s">
        <v>527</v>
      </c>
    </row>
    <row r="169" spans="1:17">
      <c r="A169" s="58" t="s">
        <v>1258</v>
      </c>
      <c r="B169" s="58" t="s">
        <v>1271</v>
      </c>
      <c r="C169" s="58" t="s">
        <v>815</v>
      </c>
      <c r="D169" s="58" t="s">
        <v>1272</v>
      </c>
      <c r="E169" s="58" t="s">
        <v>1273</v>
      </c>
      <c r="F169" s="58" t="s">
        <v>1262</v>
      </c>
      <c r="G169" s="58" t="s">
        <v>839</v>
      </c>
      <c r="H169" s="58" t="s">
        <v>1263</v>
      </c>
      <c r="L169" s="58" t="s">
        <v>252</v>
      </c>
      <c r="M169" s="58" t="s">
        <v>1274</v>
      </c>
      <c r="N169" s="58" t="s">
        <v>1265</v>
      </c>
      <c r="O169" s="58" t="s">
        <v>842</v>
      </c>
      <c r="Q169" s="58" t="s">
        <v>527</v>
      </c>
    </row>
    <row r="170" spans="1:17">
      <c r="A170" s="58" t="s">
        <v>1258</v>
      </c>
      <c r="B170" s="58" t="s">
        <v>1275</v>
      </c>
      <c r="C170" s="58" t="s">
        <v>815</v>
      </c>
      <c r="D170" s="58" t="s">
        <v>968</v>
      </c>
      <c r="E170" s="58" t="s">
        <v>1276</v>
      </c>
      <c r="F170" s="58" t="s">
        <v>1262</v>
      </c>
      <c r="G170" s="58" t="s">
        <v>839</v>
      </c>
      <c r="H170" s="58" t="s">
        <v>1263</v>
      </c>
      <c r="L170" s="58" t="s">
        <v>252</v>
      </c>
      <c r="M170" s="58" t="s">
        <v>1277</v>
      </c>
      <c r="N170" s="58" t="s">
        <v>1265</v>
      </c>
      <c r="O170" s="58" t="s">
        <v>842</v>
      </c>
      <c r="Q170" s="58" t="s">
        <v>527</v>
      </c>
    </row>
    <row r="171" spans="1:17">
      <c r="A171" s="58" t="s">
        <v>1258</v>
      </c>
      <c r="B171" s="58" t="s">
        <v>1278</v>
      </c>
      <c r="C171" s="58" t="s">
        <v>815</v>
      </c>
      <c r="D171" s="58" t="s">
        <v>819</v>
      </c>
      <c r="E171" s="58" t="s">
        <v>820</v>
      </c>
      <c r="F171" s="58" t="s">
        <v>1262</v>
      </c>
      <c r="G171" s="58" t="s">
        <v>839</v>
      </c>
      <c r="H171" s="58" t="s">
        <v>1263</v>
      </c>
      <c r="L171" s="58" t="s">
        <v>252</v>
      </c>
      <c r="M171" s="58" t="s">
        <v>821</v>
      </c>
      <c r="N171" s="58" t="s">
        <v>1265</v>
      </c>
      <c r="O171" s="58" t="s">
        <v>842</v>
      </c>
      <c r="Q171" s="58" t="s">
        <v>527</v>
      </c>
    </row>
    <row r="172" spans="1:17">
      <c r="A172" s="58" t="s">
        <v>1258</v>
      </c>
      <c r="B172" s="58" t="s">
        <v>1279</v>
      </c>
      <c r="C172" s="58" t="s">
        <v>815</v>
      </c>
      <c r="D172" s="58" t="s">
        <v>1280</v>
      </c>
      <c r="E172" s="58" t="s">
        <v>1281</v>
      </c>
      <c r="F172" s="58" t="s">
        <v>1262</v>
      </c>
      <c r="G172" s="58" t="s">
        <v>839</v>
      </c>
      <c r="H172" s="58" t="s">
        <v>1263</v>
      </c>
      <c r="L172" s="58" t="s">
        <v>252</v>
      </c>
      <c r="M172" s="58" t="s">
        <v>1282</v>
      </c>
      <c r="N172" s="58" t="s">
        <v>1265</v>
      </c>
      <c r="O172" s="58" t="s">
        <v>842</v>
      </c>
      <c r="Q172" s="58" t="s">
        <v>527</v>
      </c>
    </row>
    <row r="173" spans="1:17">
      <c r="A173" s="58" t="s">
        <v>1258</v>
      </c>
      <c r="B173" s="58" t="s">
        <v>1283</v>
      </c>
      <c r="C173" s="58" t="s">
        <v>815</v>
      </c>
      <c r="D173" s="58" t="s">
        <v>1284</v>
      </c>
      <c r="E173" s="58" t="s">
        <v>1285</v>
      </c>
      <c r="F173" s="58" t="s">
        <v>1262</v>
      </c>
      <c r="G173" s="58" t="s">
        <v>839</v>
      </c>
      <c r="H173" s="58" t="s">
        <v>1263</v>
      </c>
      <c r="L173" s="58" t="s">
        <v>252</v>
      </c>
      <c r="M173" s="58" t="s">
        <v>1286</v>
      </c>
      <c r="N173" s="58" t="s">
        <v>1265</v>
      </c>
      <c r="O173" s="58" t="s">
        <v>842</v>
      </c>
      <c r="Q173" s="58" t="s">
        <v>527</v>
      </c>
    </row>
    <row r="174" spans="1:17">
      <c r="A174" s="58" t="s">
        <v>1258</v>
      </c>
      <c r="B174" s="58" t="s">
        <v>1287</v>
      </c>
      <c r="C174" s="58" t="s">
        <v>815</v>
      </c>
      <c r="D174" s="58" t="s">
        <v>1201</v>
      </c>
      <c r="E174" s="58" t="s">
        <v>1202</v>
      </c>
      <c r="F174" s="58" t="s">
        <v>1262</v>
      </c>
      <c r="G174" s="58" t="s">
        <v>839</v>
      </c>
      <c r="H174" s="58" t="s">
        <v>1263</v>
      </c>
      <c r="L174" s="58" t="s">
        <v>252</v>
      </c>
      <c r="M174" s="58" t="s">
        <v>1203</v>
      </c>
      <c r="N174" s="58" t="s">
        <v>1265</v>
      </c>
      <c r="O174" s="58" t="s">
        <v>842</v>
      </c>
      <c r="Q174" s="58" t="s">
        <v>527</v>
      </c>
    </row>
    <row r="175" spans="1:17">
      <c r="A175" s="58" t="s">
        <v>1258</v>
      </c>
      <c r="B175" s="58" t="s">
        <v>1288</v>
      </c>
      <c r="C175" s="58" t="s">
        <v>815</v>
      </c>
      <c r="D175" s="58" t="s">
        <v>1289</v>
      </c>
      <c r="E175" s="58" t="s">
        <v>1290</v>
      </c>
      <c r="F175" s="58" t="s">
        <v>1262</v>
      </c>
      <c r="G175" s="58" t="s">
        <v>839</v>
      </c>
      <c r="H175" s="58" t="s">
        <v>1263</v>
      </c>
      <c r="L175" s="58" t="s">
        <v>252</v>
      </c>
      <c r="M175" s="58" t="s">
        <v>1291</v>
      </c>
      <c r="N175" s="58" t="s">
        <v>1265</v>
      </c>
      <c r="O175" s="58" t="s">
        <v>842</v>
      </c>
      <c r="Q175" s="58" t="s">
        <v>527</v>
      </c>
    </row>
    <row r="176" spans="1:17">
      <c r="A176" s="58" t="s">
        <v>1258</v>
      </c>
      <c r="B176" s="58" t="s">
        <v>1292</v>
      </c>
      <c r="C176" s="58" t="s">
        <v>815</v>
      </c>
      <c r="D176" s="58" t="s">
        <v>1205</v>
      </c>
      <c r="E176" s="58" t="s">
        <v>1206</v>
      </c>
      <c r="F176" s="58" t="s">
        <v>1262</v>
      </c>
      <c r="G176" s="58" t="s">
        <v>839</v>
      </c>
      <c r="H176" s="58" t="s">
        <v>1263</v>
      </c>
      <c r="L176" s="58" t="s">
        <v>252</v>
      </c>
      <c r="M176" s="58" t="s">
        <v>1207</v>
      </c>
      <c r="N176" s="58" t="s">
        <v>1265</v>
      </c>
      <c r="O176" s="58" t="s">
        <v>842</v>
      </c>
      <c r="Q176" s="58" t="s">
        <v>527</v>
      </c>
    </row>
    <row r="177" spans="1:17">
      <c r="A177" s="58" t="s">
        <v>1258</v>
      </c>
      <c r="B177" s="58" t="s">
        <v>1293</v>
      </c>
      <c r="C177" s="58" t="s">
        <v>815</v>
      </c>
      <c r="D177" s="58" t="s">
        <v>1294</v>
      </c>
      <c r="E177" s="58" t="s">
        <v>1295</v>
      </c>
      <c r="F177" s="58" t="s">
        <v>1262</v>
      </c>
      <c r="G177" s="58" t="s">
        <v>839</v>
      </c>
      <c r="H177" s="58" t="s">
        <v>1263</v>
      </c>
      <c r="L177" s="58" t="s">
        <v>252</v>
      </c>
      <c r="M177" s="58" t="s">
        <v>1296</v>
      </c>
      <c r="N177" s="58" t="s">
        <v>1265</v>
      </c>
      <c r="O177" s="58" t="s">
        <v>842</v>
      </c>
      <c r="Q177" s="58" t="s">
        <v>527</v>
      </c>
    </row>
    <row r="178" spans="1:17">
      <c r="A178" s="58" t="s">
        <v>1258</v>
      </c>
      <c r="B178" s="58" t="s">
        <v>1297</v>
      </c>
      <c r="C178" s="58" t="s">
        <v>815</v>
      </c>
      <c r="D178" s="58" t="s">
        <v>1298</v>
      </c>
      <c r="E178" s="58" t="s">
        <v>1299</v>
      </c>
      <c r="F178" s="58" t="s">
        <v>1262</v>
      </c>
      <c r="G178" s="58" t="s">
        <v>839</v>
      </c>
      <c r="H178" s="58" t="s">
        <v>1263</v>
      </c>
      <c r="L178" s="58" t="s">
        <v>252</v>
      </c>
      <c r="M178" s="58" t="s">
        <v>1300</v>
      </c>
      <c r="N178" s="58" t="s">
        <v>1265</v>
      </c>
      <c r="O178" s="58" t="s">
        <v>842</v>
      </c>
      <c r="Q178" s="58" t="s">
        <v>527</v>
      </c>
    </row>
    <row r="179" spans="1:17">
      <c r="A179" s="58" t="s">
        <v>1258</v>
      </c>
      <c r="B179" s="58" t="s">
        <v>1301</v>
      </c>
      <c r="C179" s="58" t="s">
        <v>815</v>
      </c>
      <c r="D179" s="58" t="s">
        <v>1302</v>
      </c>
      <c r="E179" s="58" t="s">
        <v>1303</v>
      </c>
      <c r="F179" s="58" t="s">
        <v>1262</v>
      </c>
      <c r="G179" s="58" t="s">
        <v>839</v>
      </c>
      <c r="H179" s="58" t="s">
        <v>1263</v>
      </c>
      <c r="L179" s="58" t="s">
        <v>252</v>
      </c>
      <c r="M179" s="58" t="s">
        <v>1304</v>
      </c>
      <c r="N179" s="58" t="s">
        <v>1265</v>
      </c>
      <c r="O179" s="58" t="s">
        <v>842</v>
      </c>
      <c r="Q179" s="58" t="s">
        <v>527</v>
      </c>
    </row>
    <row r="180" spans="1:17">
      <c r="A180" s="58" t="s">
        <v>1258</v>
      </c>
      <c r="B180" s="58" t="s">
        <v>1305</v>
      </c>
      <c r="C180" s="58" t="s">
        <v>815</v>
      </c>
      <c r="D180" s="58" t="s">
        <v>1306</v>
      </c>
      <c r="E180" s="58" t="s">
        <v>1307</v>
      </c>
      <c r="F180" s="58" t="s">
        <v>1262</v>
      </c>
      <c r="G180" s="58" t="s">
        <v>839</v>
      </c>
      <c r="H180" s="58" t="s">
        <v>1263</v>
      </c>
      <c r="L180" s="58" t="s">
        <v>252</v>
      </c>
      <c r="M180" s="58" t="s">
        <v>1308</v>
      </c>
      <c r="N180" s="58" t="s">
        <v>1265</v>
      </c>
      <c r="O180" s="58" t="s">
        <v>842</v>
      </c>
      <c r="Q180" s="58" t="s">
        <v>527</v>
      </c>
    </row>
    <row r="181" spans="1:17">
      <c r="A181" s="58" t="s">
        <v>1258</v>
      </c>
      <c r="B181" s="58" t="s">
        <v>1309</v>
      </c>
      <c r="C181" s="58" t="s">
        <v>815</v>
      </c>
      <c r="D181" s="58" t="s">
        <v>1310</v>
      </c>
      <c r="E181" s="58" t="s">
        <v>1311</v>
      </c>
      <c r="F181" s="58" t="s">
        <v>1262</v>
      </c>
      <c r="G181" s="58" t="s">
        <v>839</v>
      </c>
      <c r="H181" s="58" t="s">
        <v>1263</v>
      </c>
      <c r="L181" s="58" t="s">
        <v>252</v>
      </c>
      <c r="M181" s="58" t="s">
        <v>1312</v>
      </c>
      <c r="N181" s="58" t="s">
        <v>1265</v>
      </c>
      <c r="O181" s="58" t="s">
        <v>842</v>
      </c>
      <c r="Q181" s="58" t="s">
        <v>527</v>
      </c>
    </row>
    <row r="182" spans="1:17">
      <c r="A182" s="58" t="s">
        <v>1258</v>
      </c>
      <c r="B182" s="58" t="s">
        <v>1313</v>
      </c>
      <c r="C182" s="58" t="s">
        <v>815</v>
      </c>
      <c r="D182" s="58" t="s">
        <v>1314</v>
      </c>
      <c r="E182" s="58" t="s">
        <v>1315</v>
      </c>
      <c r="F182" s="58" t="s">
        <v>1262</v>
      </c>
      <c r="G182" s="58" t="s">
        <v>839</v>
      </c>
      <c r="H182" s="58" t="s">
        <v>1263</v>
      </c>
      <c r="L182" s="58" t="s">
        <v>252</v>
      </c>
      <c r="M182" s="58" t="s">
        <v>1316</v>
      </c>
      <c r="N182" s="58" t="s">
        <v>1265</v>
      </c>
      <c r="O182" s="58" t="s">
        <v>842</v>
      </c>
      <c r="Q182" s="58" t="s">
        <v>527</v>
      </c>
    </row>
    <row r="183" spans="1:17">
      <c r="A183" s="58" t="s">
        <v>1258</v>
      </c>
      <c r="B183" s="58" t="s">
        <v>1317</v>
      </c>
      <c r="C183" s="58" t="s">
        <v>815</v>
      </c>
      <c r="D183" s="58" t="s">
        <v>1318</v>
      </c>
      <c r="E183" s="58" t="s">
        <v>1319</v>
      </c>
      <c r="F183" s="58" t="s">
        <v>1262</v>
      </c>
      <c r="G183" s="58" t="s">
        <v>839</v>
      </c>
      <c r="H183" s="58" t="s">
        <v>1263</v>
      </c>
      <c r="L183" s="58" t="s">
        <v>252</v>
      </c>
      <c r="M183" s="58" t="s">
        <v>1320</v>
      </c>
      <c r="N183" s="58" t="s">
        <v>1265</v>
      </c>
      <c r="O183" s="58" t="s">
        <v>842</v>
      </c>
      <c r="Q183" s="58" t="s">
        <v>527</v>
      </c>
    </row>
    <row r="184" spans="1:17">
      <c r="A184" s="58" t="s">
        <v>1258</v>
      </c>
      <c r="B184" s="58" t="s">
        <v>1321</v>
      </c>
      <c r="C184" s="58" t="s">
        <v>815</v>
      </c>
      <c r="D184" s="58" t="s">
        <v>1322</v>
      </c>
      <c r="E184" s="58" t="s">
        <v>1323</v>
      </c>
      <c r="F184" s="58" t="s">
        <v>1262</v>
      </c>
      <c r="G184" s="58" t="s">
        <v>839</v>
      </c>
      <c r="H184" s="58" t="s">
        <v>1263</v>
      </c>
      <c r="L184" s="58" t="s">
        <v>252</v>
      </c>
      <c r="M184" s="58" t="s">
        <v>1324</v>
      </c>
      <c r="N184" s="58" t="s">
        <v>1265</v>
      </c>
      <c r="O184" s="58" t="s">
        <v>842</v>
      </c>
      <c r="Q184" s="58" t="s">
        <v>527</v>
      </c>
    </row>
    <row r="185" spans="1:17">
      <c r="A185" s="58" t="s">
        <v>1258</v>
      </c>
      <c r="B185" s="58" t="s">
        <v>1325</v>
      </c>
      <c r="C185" s="58" t="s">
        <v>815</v>
      </c>
      <c r="D185" s="58" t="s">
        <v>1326</v>
      </c>
      <c r="E185" s="58" t="s">
        <v>1327</v>
      </c>
      <c r="F185" s="58" t="s">
        <v>1262</v>
      </c>
      <c r="G185" s="58" t="s">
        <v>839</v>
      </c>
      <c r="H185" s="58" t="s">
        <v>1263</v>
      </c>
      <c r="L185" s="58" t="s">
        <v>252</v>
      </c>
      <c r="M185" s="58" t="s">
        <v>1328</v>
      </c>
      <c r="N185" s="58" t="s">
        <v>1265</v>
      </c>
      <c r="O185" s="58" t="s">
        <v>842</v>
      </c>
      <c r="Q185" s="58" t="s">
        <v>527</v>
      </c>
    </row>
    <row r="186" spans="1:17">
      <c r="A186" s="58" t="s">
        <v>1329</v>
      </c>
      <c r="B186" s="58" t="s">
        <v>1330</v>
      </c>
      <c r="C186" s="58" t="s">
        <v>1331</v>
      </c>
      <c r="D186" s="58" t="s">
        <v>1332</v>
      </c>
      <c r="E186" s="58" t="s">
        <v>1333</v>
      </c>
      <c r="F186" s="58" t="s">
        <v>1334</v>
      </c>
      <c r="G186" s="58" t="s">
        <v>644</v>
      </c>
      <c r="H186" s="58" t="s">
        <v>1335</v>
      </c>
      <c r="L186" s="58" t="s">
        <v>252</v>
      </c>
      <c r="M186" s="58" t="s">
        <v>1336</v>
      </c>
      <c r="N186" s="58" t="s">
        <v>1337</v>
      </c>
      <c r="O186" s="58" t="s">
        <v>647</v>
      </c>
      <c r="Q186" s="58" t="s">
        <v>527</v>
      </c>
    </row>
    <row r="187" spans="1:17">
      <c r="A187" s="58" t="s">
        <v>1329</v>
      </c>
      <c r="B187" s="58" t="s">
        <v>1338</v>
      </c>
      <c r="C187" s="58" t="s">
        <v>1331</v>
      </c>
      <c r="D187" s="58" t="s">
        <v>1339</v>
      </c>
      <c r="E187" s="58" t="s">
        <v>1340</v>
      </c>
      <c r="F187" s="58" t="s">
        <v>1334</v>
      </c>
      <c r="G187" s="58" t="s">
        <v>644</v>
      </c>
      <c r="H187" s="58" t="s">
        <v>1335</v>
      </c>
      <c r="L187" s="58" t="s">
        <v>252</v>
      </c>
      <c r="M187" s="58" t="s">
        <v>1341</v>
      </c>
      <c r="N187" s="58" t="s">
        <v>1337</v>
      </c>
      <c r="O187" s="58" t="s">
        <v>647</v>
      </c>
      <c r="Q187" s="58" t="s">
        <v>527</v>
      </c>
    </row>
    <row r="188" spans="1:17">
      <c r="A188" s="58" t="s">
        <v>1329</v>
      </c>
      <c r="B188" s="58" t="s">
        <v>1342</v>
      </c>
      <c r="C188" s="58" t="s">
        <v>1331</v>
      </c>
      <c r="D188" s="58" t="s">
        <v>1343</v>
      </c>
      <c r="E188" s="58" t="s">
        <v>1344</v>
      </c>
      <c r="F188" s="58" t="s">
        <v>1334</v>
      </c>
      <c r="G188" s="58" t="s">
        <v>644</v>
      </c>
      <c r="H188" s="58" t="s">
        <v>1335</v>
      </c>
      <c r="L188" s="58" t="s">
        <v>252</v>
      </c>
      <c r="M188" s="58" t="s">
        <v>1345</v>
      </c>
      <c r="N188" s="58" t="s">
        <v>1337</v>
      </c>
      <c r="O188" s="58" t="s">
        <v>647</v>
      </c>
      <c r="Q188" s="58" t="s">
        <v>527</v>
      </c>
    </row>
    <row r="189" spans="1:17">
      <c r="A189" s="58" t="s">
        <v>1329</v>
      </c>
      <c r="B189" s="58" t="s">
        <v>1346</v>
      </c>
      <c r="C189" s="58" t="s">
        <v>1331</v>
      </c>
      <c r="D189" s="58" t="s">
        <v>1347</v>
      </c>
      <c r="E189" s="58" t="s">
        <v>1348</v>
      </c>
      <c r="F189" s="58" t="s">
        <v>1334</v>
      </c>
      <c r="G189" s="58" t="s">
        <v>644</v>
      </c>
      <c r="H189" s="58" t="s">
        <v>1335</v>
      </c>
      <c r="L189" s="58" t="s">
        <v>252</v>
      </c>
      <c r="M189" s="58" t="s">
        <v>1349</v>
      </c>
      <c r="N189" s="58" t="s">
        <v>1337</v>
      </c>
      <c r="O189" s="58" t="s">
        <v>647</v>
      </c>
      <c r="Q189" s="58" t="s">
        <v>527</v>
      </c>
    </row>
    <row r="190" spans="1:17">
      <c r="A190" s="58" t="s">
        <v>1329</v>
      </c>
      <c r="B190" s="58" t="s">
        <v>1350</v>
      </c>
      <c r="C190" s="58" t="s">
        <v>1331</v>
      </c>
      <c r="D190" s="58" t="s">
        <v>1351</v>
      </c>
      <c r="E190" s="58" t="s">
        <v>1352</v>
      </c>
      <c r="F190" s="58" t="s">
        <v>1334</v>
      </c>
      <c r="G190" s="58" t="s">
        <v>644</v>
      </c>
      <c r="H190" s="58" t="s">
        <v>1335</v>
      </c>
      <c r="L190" s="58" t="s">
        <v>252</v>
      </c>
      <c r="M190" s="58" t="s">
        <v>1353</v>
      </c>
      <c r="N190" s="58" t="s">
        <v>1337</v>
      </c>
      <c r="O190" s="58" t="s">
        <v>647</v>
      </c>
      <c r="Q190" s="58" t="s">
        <v>527</v>
      </c>
    </row>
    <row r="191" spans="1:17">
      <c r="A191" s="58" t="s">
        <v>1329</v>
      </c>
      <c r="B191" s="58" t="s">
        <v>1354</v>
      </c>
      <c r="C191" s="58" t="s">
        <v>1331</v>
      </c>
      <c r="D191" s="58" t="s">
        <v>1355</v>
      </c>
      <c r="E191" s="58" t="s">
        <v>1356</v>
      </c>
      <c r="F191" s="58" t="s">
        <v>1334</v>
      </c>
      <c r="G191" s="58" t="s">
        <v>644</v>
      </c>
      <c r="H191" s="58" t="s">
        <v>1335</v>
      </c>
      <c r="L191" s="58" t="s">
        <v>252</v>
      </c>
      <c r="M191" s="58" t="s">
        <v>1357</v>
      </c>
      <c r="N191" s="58" t="s">
        <v>1337</v>
      </c>
      <c r="O191" s="58" t="s">
        <v>647</v>
      </c>
      <c r="Q191" s="58" t="s">
        <v>527</v>
      </c>
    </row>
    <row r="192" spans="1:17">
      <c r="A192" s="58" t="s">
        <v>1329</v>
      </c>
      <c r="B192" s="58" t="s">
        <v>1358</v>
      </c>
      <c r="C192" s="58" t="s">
        <v>1331</v>
      </c>
      <c r="D192" s="58" t="s">
        <v>1331</v>
      </c>
      <c r="E192" s="58" t="s">
        <v>1359</v>
      </c>
      <c r="F192" s="58" t="s">
        <v>1334</v>
      </c>
      <c r="G192" s="58" t="s">
        <v>644</v>
      </c>
      <c r="H192" s="58" t="s">
        <v>1335</v>
      </c>
      <c r="L192" s="58" t="s">
        <v>252</v>
      </c>
      <c r="M192" s="58" t="s">
        <v>1360</v>
      </c>
      <c r="N192" s="58" t="s">
        <v>1337</v>
      </c>
      <c r="O192" s="58" t="s">
        <v>647</v>
      </c>
      <c r="Q192" s="58" t="s">
        <v>527</v>
      </c>
    </row>
    <row r="193" spans="1:17">
      <c r="A193" s="58" t="s">
        <v>1329</v>
      </c>
      <c r="B193" s="58" t="s">
        <v>1361</v>
      </c>
      <c r="C193" s="58" t="s">
        <v>1331</v>
      </c>
      <c r="D193" s="58" t="s">
        <v>1362</v>
      </c>
      <c r="E193" s="58" t="s">
        <v>1363</v>
      </c>
      <c r="F193" s="58" t="s">
        <v>1334</v>
      </c>
      <c r="G193" s="58" t="s">
        <v>644</v>
      </c>
      <c r="H193" s="58" t="s">
        <v>1335</v>
      </c>
      <c r="L193" s="58" t="s">
        <v>252</v>
      </c>
      <c r="M193" s="58" t="s">
        <v>1364</v>
      </c>
      <c r="N193" s="58" t="s">
        <v>1337</v>
      </c>
      <c r="O193" s="58" t="s">
        <v>647</v>
      </c>
      <c r="Q193" s="58" t="s">
        <v>527</v>
      </c>
    </row>
    <row r="194" spans="1:17">
      <c r="A194" s="58" t="s">
        <v>1329</v>
      </c>
      <c r="B194" s="58" t="s">
        <v>1365</v>
      </c>
      <c r="C194" s="58" t="s">
        <v>1331</v>
      </c>
      <c r="D194" s="58" t="s">
        <v>1366</v>
      </c>
      <c r="E194" s="58" t="s">
        <v>1367</v>
      </c>
      <c r="F194" s="58" t="s">
        <v>1334</v>
      </c>
      <c r="G194" s="58" t="s">
        <v>644</v>
      </c>
      <c r="H194" s="58" t="s">
        <v>1335</v>
      </c>
      <c r="L194" s="58" t="s">
        <v>252</v>
      </c>
      <c r="M194" s="58" t="s">
        <v>1368</v>
      </c>
      <c r="N194" s="58" t="s">
        <v>1337</v>
      </c>
      <c r="O194" s="58" t="s">
        <v>647</v>
      </c>
      <c r="Q194" s="58" t="s">
        <v>527</v>
      </c>
    </row>
    <row r="195" spans="1:17">
      <c r="A195" s="58" t="s">
        <v>1329</v>
      </c>
      <c r="B195" s="58" t="s">
        <v>1369</v>
      </c>
      <c r="C195" s="58" t="s">
        <v>1331</v>
      </c>
      <c r="D195" s="58" t="s">
        <v>1370</v>
      </c>
      <c r="E195" s="58" t="s">
        <v>1371</v>
      </c>
      <c r="F195" s="58" t="s">
        <v>1334</v>
      </c>
      <c r="G195" s="58" t="s">
        <v>644</v>
      </c>
      <c r="H195" s="58" t="s">
        <v>1335</v>
      </c>
      <c r="L195" s="58" t="s">
        <v>252</v>
      </c>
      <c r="M195" s="58" t="s">
        <v>1372</v>
      </c>
      <c r="N195" s="58" t="s">
        <v>1337</v>
      </c>
      <c r="O195" s="58" t="s">
        <v>647</v>
      </c>
      <c r="Q195" s="58" t="s">
        <v>527</v>
      </c>
    </row>
    <row r="196" spans="1:17">
      <c r="A196" s="58" t="s">
        <v>1329</v>
      </c>
      <c r="B196" s="58" t="s">
        <v>1373</v>
      </c>
      <c r="C196" s="58" t="s">
        <v>1331</v>
      </c>
      <c r="D196" s="58" t="s">
        <v>1374</v>
      </c>
      <c r="E196" s="58" t="s">
        <v>1375</v>
      </c>
      <c r="F196" s="58" t="s">
        <v>1334</v>
      </c>
      <c r="G196" s="58" t="s">
        <v>644</v>
      </c>
      <c r="H196" s="58" t="s">
        <v>1335</v>
      </c>
      <c r="L196" s="58" t="s">
        <v>252</v>
      </c>
      <c r="M196" s="58" t="s">
        <v>1376</v>
      </c>
      <c r="N196" s="58" t="s">
        <v>1337</v>
      </c>
      <c r="O196" s="58" t="s">
        <v>647</v>
      </c>
      <c r="Q196" s="58" t="s">
        <v>527</v>
      </c>
    </row>
    <row r="197" spans="1:17">
      <c r="A197" s="58" t="s">
        <v>1329</v>
      </c>
      <c r="B197" s="58" t="s">
        <v>1377</v>
      </c>
      <c r="C197" s="58" t="s">
        <v>1331</v>
      </c>
      <c r="D197" s="58" t="s">
        <v>1378</v>
      </c>
      <c r="E197" s="58" t="s">
        <v>1379</v>
      </c>
      <c r="F197" s="58" t="s">
        <v>1334</v>
      </c>
      <c r="G197" s="58" t="s">
        <v>644</v>
      </c>
      <c r="H197" s="58" t="s">
        <v>1335</v>
      </c>
      <c r="L197" s="58" t="s">
        <v>252</v>
      </c>
      <c r="M197" s="58" t="s">
        <v>1380</v>
      </c>
      <c r="N197" s="58" t="s">
        <v>1337</v>
      </c>
      <c r="O197" s="58" t="s">
        <v>647</v>
      </c>
      <c r="Q197" s="58" t="s">
        <v>527</v>
      </c>
    </row>
    <row r="198" spans="1:17">
      <c r="A198" s="58" t="s">
        <v>1329</v>
      </c>
      <c r="B198" s="58" t="s">
        <v>1381</v>
      </c>
      <c r="C198" s="58" t="s">
        <v>1331</v>
      </c>
      <c r="D198" s="58" t="s">
        <v>1382</v>
      </c>
      <c r="E198" s="58" t="s">
        <v>1383</v>
      </c>
      <c r="F198" s="58" t="s">
        <v>1334</v>
      </c>
      <c r="G198" s="58" t="s">
        <v>644</v>
      </c>
      <c r="H198" s="58" t="s">
        <v>1335</v>
      </c>
      <c r="L198" s="58" t="s">
        <v>252</v>
      </c>
      <c r="M198" s="58" t="s">
        <v>1384</v>
      </c>
      <c r="N198" s="58" t="s">
        <v>1337</v>
      </c>
      <c r="O198" s="58" t="s">
        <v>647</v>
      </c>
      <c r="Q198" s="58" t="s">
        <v>527</v>
      </c>
    </row>
    <row r="199" spans="1:17">
      <c r="A199" s="58" t="s">
        <v>1329</v>
      </c>
      <c r="B199" s="58" t="s">
        <v>1385</v>
      </c>
      <c r="C199" s="58" t="s">
        <v>1331</v>
      </c>
      <c r="D199" s="58" t="s">
        <v>1386</v>
      </c>
      <c r="E199" s="58" t="s">
        <v>1387</v>
      </c>
      <c r="F199" s="58" t="s">
        <v>1334</v>
      </c>
      <c r="G199" s="58" t="s">
        <v>644</v>
      </c>
      <c r="H199" s="58" t="s">
        <v>1335</v>
      </c>
      <c r="L199" s="58" t="s">
        <v>252</v>
      </c>
      <c r="M199" s="58" t="s">
        <v>1388</v>
      </c>
      <c r="N199" s="58" t="s">
        <v>1337</v>
      </c>
      <c r="O199" s="58" t="s">
        <v>647</v>
      </c>
      <c r="Q199" s="58" t="s">
        <v>527</v>
      </c>
    </row>
    <row r="200" spans="1:17">
      <c r="A200" s="58" t="s">
        <v>1329</v>
      </c>
      <c r="B200" s="58" t="s">
        <v>1389</v>
      </c>
      <c r="C200" s="58" t="s">
        <v>1331</v>
      </c>
      <c r="D200" s="58" t="s">
        <v>1390</v>
      </c>
      <c r="E200" s="58" t="s">
        <v>1391</v>
      </c>
      <c r="F200" s="58" t="s">
        <v>1334</v>
      </c>
      <c r="G200" s="58" t="s">
        <v>644</v>
      </c>
      <c r="H200" s="58" t="s">
        <v>1335</v>
      </c>
      <c r="L200" s="58" t="s">
        <v>252</v>
      </c>
      <c r="M200" s="58" t="s">
        <v>1392</v>
      </c>
      <c r="N200" s="58" t="s">
        <v>1337</v>
      </c>
      <c r="O200" s="58" t="s">
        <v>647</v>
      </c>
      <c r="Q200" s="58" t="s">
        <v>527</v>
      </c>
    </row>
    <row r="201" spans="1:17">
      <c r="A201" s="58" t="s">
        <v>1329</v>
      </c>
      <c r="B201" s="58" t="s">
        <v>1393</v>
      </c>
      <c r="C201" s="58" t="s">
        <v>1331</v>
      </c>
      <c r="D201" s="58" t="s">
        <v>1394</v>
      </c>
      <c r="E201" s="58" t="s">
        <v>1395</v>
      </c>
      <c r="F201" s="58" t="s">
        <v>1334</v>
      </c>
      <c r="G201" s="58" t="s">
        <v>644</v>
      </c>
      <c r="H201" s="58" t="s">
        <v>1335</v>
      </c>
      <c r="L201" s="58" t="s">
        <v>252</v>
      </c>
      <c r="M201" s="58" t="s">
        <v>1396</v>
      </c>
      <c r="N201" s="58" t="s">
        <v>1337</v>
      </c>
      <c r="O201" s="58" t="s">
        <v>647</v>
      </c>
      <c r="Q201" s="58" t="s">
        <v>527</v>
      </c>
    </row>
    <row r="202" spans="1:17">
      <c r="A202" s="58" t="s">
        <v>1329</v>
      </c>
      <c r="B202" s="58" t="s">
        <v>1397</v>
      </c>
      <c r="C202" s="58" t="s">
        <v>1331</v>
      </c>
      <c r="D202" s="58" t="s">
        <v>1398</v>
      </c>
      <c r="E202" s="58" t="s">
        <v>1399</v>
      </c>
      <c r="F202" s="58" t="s">
        <v>1334</v>
      </c>
      <c r="G202" s="58" t="s">
        <v>644</v>
      </c>
      <c r="H202" s="58" t="s">
        <v>1335</v>
      </c>
      <c r="L202" s="58" t="s">
        <v>252</v>
      </c>
      <c r="M202" s="58" t="s">
        <v>1400</v>
      </c>
      <c r="N202" s="58" t="s">
        <v>1337</v>
      </c>
      <c r="O202" s="58" t="s">
        <v>647</v>
      </c>
      <c r="Q202" s="58" t="s">
        <v>527</v>
      </c>
    </row>
    <row r="203" spans="1:17">
      <c r="A203" s="58" t="s">
        <v>1401</v>
      </c>
      <c r="B203" s="58" t="s">
        <v>1402</v>
      </c>
      <c r="C203" s="58" t="s">
        <v>535</v>
      </c>
      <c r="D203" s="58" t="s">
        <v>1403</v>
      </c>
      <c r="E203" s="58" t="s">
        <v>1404</v>
      </c>
      <c r="F203" s="58" t="s">
        <v>1405</v>
      </c>
      <c r="G203" s="58" t="s">
        <v>539</v>
      </c>
      <c r="H203" s="58" t="s">
        <v>1406</v>
      </c>
      <c r="L203" s="58" t="s">
        <v>252</v>
      </c>
      <c r="M203" s="58" t="s">
        <v>1407</v>
      </c>
      <c r="N203" s="58" t="s">
        <v>1408</v>
      </c>
      <c r="O203" s="58" t="s">
        <v>543</v>
      </c>
      <c r="Q203" s="58" t="s">
        <v>527</v>
      </c>
    </row>
    <row r="204" spans="1:17">
      <c r="A204" s="58" t="s">
        <v>1401</v>
      </c>
      <c r="B204" s="58" t="s">
        <v>1409</v>
      </c>
      <c r="C204" s="58" t="s">
        <v>535</v>
      </c>
      <c r="D204" s="58" t="s">
        <v>1410</v>
      </c>
      <c r="E204" s="58" t="s">
        <v>1411</v>
      </c>
      <c r="F204" s="58" t="s">
        <v>1405</v>
      </c>
      <c r="G204" s="58" t="s">
        <v>539</v>
      </c>
      <c r="H204" s="58" t="s">
        <v>1406</v>
      </c>
      <c r="L204" s="58" t="s">
        <v>252</v>
      </c>
      <c r="M204" s="58" t="s">
        <v>1412</v>
      </c>
      <c r="N204" s="58" t="s">
        <v>1408</v>
      </c>
      <c r="O204" s="58" t="s">
        <v>543</v>
      </c>
      <c r="Q204" s="58" t="s">
        <v>527</v>
      </c>
    </row>
    <row r="205" spans="1:17">
      <c r="A205" s="58" t="s">
        <v>1401</v>
      </c>
      <c r="B205" s="58" t="s">
        <v>1413</v>
      </c>
      <c r="C205" s="58" t="s">
        <v>535</v>
      </c>
      <c r="D205" s="58" t="s">
        <v>1414</v>
      </c>
      <c r="E205" s="58" t="s">
        <v>1415</v>
      </c>
      <c r="F205" s="58" t="s">
        <v>1405</v>
      </c>
      <c r="G205" s="58" t="s">
        <v>539</v>
      </c>
      <c r="H205" s="58" t="s">
        <v>1406</v>
      </c>
      <c r="L205" s="58" t="s">
        <v>252</v>
      </c>
      <c r="M205" s="58" t="s">
        <v>1416</v>
      </c>
      <c r="N205" s="58" t="s">
        <v>1408</v>
      </c>
      <c r="O205" s="58" t="s">
        <v>543</v>
      </c>
      <c r="Q205" s="58" t="s">
        <v>527</v>
      </c>
    </row>
    <row r="206" spans="1:17">
      <c r="A206" s="58" t="s">
        <v>1417</v>
      </c>
      <c r="B206" s="58" t="s">
        <v>1418</v>
      </c>
      <c r="C206" s="58" t="s">
        <v>1419</v>
      </c>
      <c r="D206" s="58" t="s">
        <v>1420</v>
      </c>
      <c r="E206" s="58" t="s">
        <v>1421</v>
      </c>
      <c r="F206" s="58" t="s">
        <v>1422</v>
      </c>
      <c r="G206" s="58" t="s">
        <v>633</v>
      </c>
      <c r="H206" s="58" t="s">
        <v>1423</v>
      </c>
      <c r="L206" s="58" t="s">
        <v>252</v>
      </c>
      <c r="M206" s="58" t="s">
        <v>1424</v>
      </c>
      <c r="N206" s="58" t="s">
        <v>1425</v>
      </c>
      <c r="O206" s="58" t="s">
        <v>637</v>
      </c>
      <c r="Q206" s="58" t="s">
        <v>527</v>
      </c>
    </row>
    <row r="207" spans="1:17">
      <c r="A207" s="58" t="s">
        <v>1417</v>
      </c>
      <c r="B207" s="58" t="s">
        <v>1426</v>
      </c>
      <c r="C207" s="58" t="s">
        <v>1419</v>
      </c>
      <c r="D207" s="58" t="s">
        <v>1427</v>
      </c>
      <c r="E207" s="58" t="s">
        <v>1428</v>
      </c>
      <c r="F207" s="58" t="s">
        <v>1422</v>
      </c>
      <c r="G207" s="58" t="s">
        <v>633</v>
      </c>
      <c r="H207" s="58" t="s">
        <v>1423</v>
      </c>
      <c r="L207" s="58" t="s">
        <v>252</v>
      </c>
      <c r="M207" s="58" t="s">
        <v>1429</v>
      </c>
      <c r="N207" s="58" t="s">
        <v>1425</v>
      </c>
      <c r="O207" s="58" t="s">
        <v>637</v>
      </c>
      <c r="Q207" s="58" t="s">
        <v>527</v>
      </c>
    </row>
    <row r="208" spans="1:17">
      <c r="A208" s="58" t="s">
        <v>1417</v>
      </c>
      <c r="B208" s="58" t="s">
        <v>1430</v>
      </c>
      <c r="C208" s="58" t="s">
        <v>1419</v>
      </c>
      <c r="D208" s="58" t="s">
        <v>1431</v>
      </c>
      <c r="E208" s="58" t="s">
        <v>1432</v>
      </c>
      <c r="F208" s="58" t="s">
        <v>1422</v>
      </c>
      <c r="G208" s="58" t="s">
        <v>633</v>
      </c>
      <c r="H208" s="58" t="s">
        <v>1423</v>
      </c>
      <c r="L208" s="58" t="s">
        <v>252</v>
      </c>
      <c r="M208" s="58" t="s">
        <v>1433</v>
      </c>
      <c r="N208" s="58" t="s">
        <v>1425</v>
      </c>
      <c r="O208" s="58" t="s">
        <v>637</v>
      </c>
      <c r="Q208" s="58" t="s">
        <v>527</v>
      </c>
    </row>
    <row r="209" spans="1:17">
      <c r="A209" s="58" t="s">
        <v>1417</v>
      </c>
      <c r="B209" s="58" t="s">
        <v>1434</v>
      </c>
      <c r="C209" s="58" t="s">
        <v>1419</v>
      </c>
      <c r="D209" s="58" t="s">
        <v>1435</v>
      </c>
      <c r="E209" s="58" t="s">
        <v>1436</v>
      </c>
      <c r="F209" s="58" t="s">
        <v>1422</v>
      </c>
      <c r="G209" s="58" t="s">
        <v>633</v>
      </c>
      <c r="H209" s="58" t="s">
        <v>1423</v>
      </c>
      <c r="L209" s="58" t="s">
        <v>252</v>
      </c>
      <c r="M209" s="58" t="s">
        <v>1437</v>
      </c>
      <c r="N209" s="58" t="s">
        <v>1425</v>
      </c>
      <c r="O209" s="58" t="s">
        <v>637</v>
      </c>
      <c r="Q209" s="58" t="s">
        <v>527</v>
      </c>
    </row>
    <row r="210" spans="1:17">
      <c r="A210" s="58" t="s">
        <v>1417</v>
      </c>
      <c r="B210" s="58" t="s">
        <v>1438</v>
      </c>
      <c r="C210" s="58" t="s">
        <v>1419</v>
      </c>
      <c r="D210" s="58" t="s">
        <v>1439</v>
      </c>
      <c r="E210" s="58" t="s">
        <v>1440</v>
      </c>
      <c r="F210" s="58" t="s">
        <v>1422</v>
      </c>
      <c r="G210" s="58" t="s">
        <v>633</v>
      </c>
      <c r="H210" s="58" t="s">
        <v>1423</v>
      </c>
      <c r="L210" s="58" t="s">
        <v>252</v>
      </c>
      <c r="M210" s="58" t="s">
        <v>1441</v>
      </c>
      <c r="N210" s="58" t="s">
        <v>1425</v>
      </c>
      <c r="O210" s="58" t="s">
        <v>637</v>
      </c>
      <c r="Q210" s="58" t="s">
        <v>527</v>
      </c>
    </row>
    <row r="211" spans="1:17">
      <c r="A211" s="58" t="s">
        <v>1417</v>
      </c>
      <c r="B211" s="58" t="s">
        <v>1442</v>
      </c>
      <c r="C211" s="58" t="s">
        <v>1419</v>
      </c>
      <c r="D211" s="58" t="s">
        <v>1443</v>
      </c>
      <c r="E211" s="58" t="s">
        <v>1444</v>
      </c>
      <c r="F211" s="58" t="s">
        <v>1422</v>
      </c>
      <c r="G211" s="58" t="s">
        <v>633</v>
      </c>
      <c r="H211" s="58" t="s">
        <v>1423</v>
      </c>
      <c r="L211" s="58" t="s">
        <v>252</v>
      </c>
      <c r="M211" s="58" t="s">
        <v>1445</v>
      </c>
      <c r="N211" s="58" t="s">
        <v>1425</v>
      </c>
      <c r="O211" s="58" t="s">
        <v>637</v>
      </c>
      <c r="Q211" s="58" t="s">
        <v>527</v>
      </c>
    </row>
    <row r="212" spans="1:17">
      <c r="A212" s="58" t="s">
        <v>1417</v>
      </c>
      <c r="B212" s="58" t="s">
        <v>1446</v>
      </c>
      <c r="C212" s="58" t="s">
        <v>1419</v>
      </c>
      <c r="D212" s="58" t="s">
        <v>1419</v>
      </c>
      <c r="E212" s="58" t="s">
        <v>1447</v>
      </c>
      <c r="F212" s="58" t="s">
        <v>1422</v>
      </c>
      <c r="G212" s="58" t="s">
        <v>633</v>
      </c>
      <c r="H212" s="58" t="s">
        <v>1423</v>
      </c>
      <c r="L212" s="58" t="s">
        <v>252</v>
      </c>
      <c r="M212" s="58" t="s">
        <v>1448</v>
      </c>
      <c r="N212" s="58" t="s">
        <v>1425</v>
      </c>
      <c r="O212" s="58" t="s">
        <v>637</v>
      </c>
      <c r="Q212" s="58" t="s">
        <v>527</v>
      </c>
    </row>
    <row r="213" spans="1:17">
      <c r="A213" s="58" t="s">
        <v>1417</v>
      </c>
      <c r="B213" s="58" t="s">
        <v>1449</v>
      </c>
      <c r="C213" s="58" t="s">
        <v>1419</v>
      </c>
      <c r="D213" s="58" t="s">
        <v>1280</v>
      </c>
      <c r="E213" s="58" t="s">
        <v>1450</v>
      </c>
      <c r="F213" s="58" t="s">
        <v>1422</v>
      </c>
      <c r="G213" s="58" t="s">
        <v>633</v>
      </c>
      <c r="H213" s="58" t="s">
        <v>1423</v>
      </c>
      <c r="L213" s="58" t="s">
        <v>252</v>
      </c>
      <c r="M213" s="58" t="s">
        <v>1451</v>
      </c>
      <c r="N213" s="58" t="s">
        <v>1425</v>
      </c>
      <c r="O213" s="58" t="s">
        <v>637</v>
      </c>
      <c r="Q213" s="58" t="s">
        <v>527</v>
      </c>
    </row>
    <row r="214" spans="1:17">
      <c r="A214" s="58" t="s">
        <v>1417</v>
      </c>
      <c r="B214" s="58" t="s">
        <v>1452</v>
      </c>
      <c r="C214" s="58" t="s">
        <v>1419</v>
      </c>
      <c r="D214" s="58" t="s">
        <v>1453</v>
      </c>
      <c r="E214" s="58" t="s">
        <v>1454</v>
      </c>
      <c r="F214" s="58" t="s">
        <v>1422</v>
      </c>
      <c r="G214" s="58" t="s">
        <v>633</v>
      </c>
      <c r="H214" s="58" t="s">
        <v>1423</v>
      </c>
      <c r="L214" s="58" t="s">
        <v>252</v>
      </c>
      <c r="M214" s="58" t="s">
        <v>1455</v>
      </c>
      <c r="N214" s="58" t="s">
        <v>1425</v>
      </c>
      <c r="O214" s="58" t="s">
        <v>637</v>
      </c>
      <c r="Q214" s="58" t="s">
        <v>527</v>
      </c>
    </row>
    <row r="215" spans="1:17">
      <c r="A215" s="58" t="s">
        <v>1417</v>
      </c>
      <c r="B215" s="58" t="s">
        <v>1456</v>
      </c>
      <c r="C215" s="58" t="s">
        <v>1419</v>
      </c>
      <c r="D215" s="58" t="s">
        <v>1457</v>
      </c>
      <c r="E215" s="58" t="s">
        <v>1458</v>
      </c>
      <c r="F215" s="58" t="s">
        <v>1422</v>
      </c>
      <c r="G215" s="58" t="s">
        <v>633</v>
      </c>
      <c r="H215" s="58" t="s">
        <v>1423</v>
      </c>
      <c r="L215" s="58" t="s">
        <v>252</v>
      </c>
      <c r="M215" s="58" t="s">
        <v>1459</v>
      </c>
      <c r="N215" s="58" t="s">
        <v>1425</v>
      </c>
      <c r="O215" s="58" t="s">
        <v>637</v>
      </c>
      <c r="Q215" s="58" t="s">
        <v>527</v>
      </c>
    </row>
    <row r="216" spans="1:17">
      <c r="A216" s="58" t="s">
        <v>1417</v>
      </c>
      <c r="B216" s="58" t="s">
        <v>1460</v>
      </c>
      <c r="C216" s="58" t="s">
        <v>1419</v>
      </c>
      <c r="D216" s="58" t="s">
        <v>1461</v>
      </c>
      <c r="E216" s="58" t="s">
        <v>1462</v>
      </c>
      <c r="F216" s="58" t="s">
        <v>1422</v>
      </c>
      <c r="G216" s="58" t="s">
        <v>633</v>
      </c>
      <c r="H216" s="58" t="s">
        <v>1423</v>
      </c>
      <c r="L216" s="58" t="s">
        <v>252</v>
      </c>
      <c r="M216" s="58" t="s">
        <v>1463</v>
      </c>
      <c r="N216" s="58" t="s">
        <v>1425</v>
      </c>
      <c r="O216" s="58" t="s">
        <v>637</v>
      </c>
      <c r="Q216" s="58" t="s">
        <v>527</v>
      </c>
    </row>
    <row r="217" spans="1:17">
      <c r="A217" s="58" t="s">
        <v>1417</v>
      </c>
      <c r="B217" s="58" t="s">
        <v>1464</v>
      </c>
      <c r="C217" s="58" t="s">
        <v>1419</v>
      </c>
      <c r="D217" s="58" t="s">
        <v>1465</v>
      </c>
      <c r="E217" s="58" t="s">
        <v>1466</v>
      </c>
      <c r="F217" s="58" t="s">
        <v>1422</v>
      </c>
      <c r="G217" s="58" t="s">
        <v>633</v>
      </c>
      <c r="H217" s="58" t="s">
        <v>1423</v>
      </c>
      <c r="L217" s="58" t="s">
        <v>252</v>
      </c>
      <c r="M217" s="58" t="s">
        <v>1467</v>
      </c>
      <c r="N217" s="58" t="s">
        <v>1425</v>
      </c>
      <c r="O217" s="58" t="s">
        <v>637</v>
      </c>
      <c r="Q217" s="58" t="s">
        <v>527</v>
      </c>
    </row>
    <row r="218" spans="1:17">
      <c r="A218" s="58" t="s">
        <v>1417</v>
      </c>
      <c r="B218" s="58" t="s">
        <v>1468</v>
      </c>
      <c r="C218" s="58" t="s">
        <v>1419</v>
      </c>
      <c r="D218" s="58" t="s">
        <v>1469</v>
      </c>
      <c r="E218" s="58" t="s">
        <v>1470</v>
      </c>
      <c r="F218" s="58" t="s">
        <v>1422</v>
      </c>
      <c r="G218" s="58" t="s">
        <v>633</v>
      </c>
      <c r="H218" s="58" t="s">
        <v>1423</v>
      </c>
      <c r="L218" s="58" t="s">
        <v>252</v>
      </c>
      <c r="M218" s="58" t="s">
        <v>1471</v>
      </c>
      <c r="N218" s="58" t="s">
        <v>1425</v>
      </c>
      <c r="O218" s="58" t="s">
        <v>637</v>
      </c>
      <c r="Q218" s="58" t="s">
        <v>527</v>
      </c>
    </row>
    <row r="219" spans="1:17">
      <c r="A219" s="58" t="s">
        <v>1417</v>
      </c>
      <c r="B219" s="58" t="s">
        <v>1472</v>
      </c>
      <c r="C219" s="58" t="s">
        <v>1419</v>
      </c>
      <c r="D219" s="58" t="s">
        <v>1473</v>
      </c>
      <c r="E219" s="58" t="s">
        <v>1474</v>
      </c>
      <c r="F219" s="58" t="s">
        <v>1422</v>
      </c>
      <c r="G219" s="58" t="s">
        <v>633</v>
      </c>
      <c r="H219" s="58" t="s">
        <v>1423</v>
      </c>
      <c r="L219" s="58" t="s">
        <v>252</v>
      </c>
      <c r="M219" s="58" t="s">
        <v>1475</v>
      </c>
      <c r="N219" s="58" t="s">
        <v>1425</v>
      </c>
      <c r="O219" s="58" t="s">
        <v>637</v>
      </c>
      <c r="Q219" s="58" t="s">
        <v>527</v>
      </c>
    </row>
    <row r="220" spans="1:17">
      <c r="A220" s="58" t="s">
        <v>1476</v>
      </c>
      <c r="B220" s="58" t="s">
        <v>1477</v>
      </c>
      <c r="C220" s="58" t="s">
        <v>1037</v>
      </c>
      <c r="D220" s="58" t="s">
        <v>1478</v>
      </c>
      <c r="E220" s="58" t="s">
        <v>1479</v>
      </c>
      <c r="F220" s="58" t="s">
        <v>1480</v>
      </c>
      <c r="G220" s="58" t="s">
        <v>839</v>
      </c>
      <c r="H220" s="58" t="s">
        <v>1481</v>
      </c>
      <c r="L220" s="58" t="s">
        <v>252</v>
      </c>
      <c r="M220" s="58" t="s">
        <v>1482</v>
      </c>
      <c r="N220" s="58" t="s">
        <v>1483</v>
      </c>
      <c r="O220" s="58" t="s">
        <v>842</v>
      </c>
      <c r="Q220" s="58" t="s">
        <v>527</v>
      </c>
    </row>
    <row r="221" spans="1:17">
      <c r="A221" s="58" t="s">
        <v>1476</v>
      </c>
      <c r="B221" s="58" t="s">
        <v>1484</v>
      </c>
      <c r="C221" s="58" t="s">
        <v>1037</v>
      </c>
      <c r="D221" s="58" t="s">
        <v>1485</v>
      </c>
      <c r="E221" s="58" t="s">
        <v>1486</v>
      </c>
      <c r="F221" s="58" t="s">
        <v>1480</v>
      </c>
      <c r="G221" s="58" t="s">
        <v>839</v>
      </c>
      <c r="H221" s="58" t="s">
        <v>1481</v>
      </c>
      <c r="L221" s="58" t="s">
        <v>252</v>
      </c>
      <c r="M221" s="58" t="s">
        <v>1487</v>
      </c>
      <c r="N221" s="58" t="s">
        <v>1483</v>
      </c>
      <c r="O221" s="58" t="s">
        <v>842</v>
      </c>
      <c r="Q221" s="58" t="s">
        <v>527</v>
      </c>
    </row>
    <row r="222" spans="1:17">
      <c r="A222" s="58" t="s">
        <v>1476</v>
      </c>
      <c r="B222" s="58" t="s">
        <v>1488</v>
      </c>
      <c r="C222" s="58" t="s">
        <v>1037</v>
      </c>
      <c r="D222" s="58" t="s">
        <v>1489</v>
      </c>
      <c r="E222" s="58" t="s">
        <v>1490</v>
      </c>
      <c r="F222" s="58" t="s">
        <v>1480</v>
      </c>
      <c r="G222" s="58" t="s">
        <v>839</v>
      </c>
      <c r="H222" s="58" t="s">
        <v>1481</v>
      </c>
      <c r="L222" s="58" t="s">
        <v>252</v>
      </c>
      <c r="M222" s="58" t="s">
        <v>1491</v>
      </c>
      <c r="N222" s="58" t="s">
        <v>1483</v>
      </c>
      <c r="O222" s="58" t="s">
        <v>842</v>
      </c>
      <c r="Q222" s="58" t="s">
        <v>527</v>
      </c>
    </row>
    <row r="223" spans="1:17">
      <c r="A223" s="58" t="s">
        <v>1476</v>
      </c>
      <c r="B223" s="58" t="s">
        <v>1492</v>
      </c>
      <c r="C223" s="58" t="s">
        <v>1037</v>
      </c>
      <c r="D223" s="58" t="s">
        <v>1493</v>
      </c>
      <c r="E223" s="58" t="s">
        <v>1494</v>
      </c>
      <c r="F223" s="58" t="s">
        <v>1480</v>
      </c>
      <c r="G223" s="58" t="s">
        <v>839</v>
      </c>
      <c r="H223" s="58" t="s">
        <v>1481</v>
      </c>
      <c r="L223" s="58" t="s">
        <v>252</v>
      </c>
      <c r="M223" s="58" t="s">
        <v>1495</v>
      </c>
      <c r="N223" s="58" t="s">
        <v>1483</v>
      </c>
      <c r="O223" s="58" t="s">
        <v>842</v>
      </c>
      <c r="Q223" s="58" t="s">
        <v>527</v>
      </c>
    </row>
    <row r="224" spans="1:17">
      <c r="A224" s="58" t="s">
        <v>1476</v>
      </c>
      <c r="B224" s="58" t="s">
        <v>1496</v>
      </c>
      <c r="C224" s="58" t="s">
        <v>1037</v>
      </c>
      <c r="D224" s="58" t="s">
        <v>1497</v>
      </c>
      <c r="E224" s="58" t="s">
        <v>1498</v>
      </c>
      <c r="F224" s="58" t="s">
        <v>1480</v>
      </c>
      <c r="G224" s="58" t="s">
        <v>839</v>
      </c>
      <c r="H224" s="58" t="s">
        <v>1481</v>
      </c>
      <c r="L224" s="58" t="s">
        <v>252</v>
      </c>
      <c r="M224" s="58" t="s">
        <v>1499</v>
      </c>
      <c r="N224" s="58" t="s">
        <v>1483</v>
      </c>
      <c r="O224" s="58" t="s">
        <v>842</v>
      </c>
      <c r="Q224" s="58" t="s">
        <v>527</v>
      </c>
    </row>
    <row r="225" spans="1:17">
      <c r="A225" s="58" t="s">
        <v>1476</v>
      </c>
      <c r="B225" s="58" t="s">
        <v>1500</v>
      </c>
      <c r="C225" s="58" t="s">
        <v>1037</v>
      </c>
      <c r="D225" s="58" t="s">
        <v>1501</v>
      </c>
      <c r="E225" s="58" t="s">
        <v>1502</v>
      </c>
      <c r="F225" s="58" t="s">
        <v>1480</v>
      </c>
      <c r="G225" s="58" t="s">
        <v>839</v>
      </c>
      <c r="H225" s="58" t="s">
        <v>1481</v>
      </c>
      <c r="L225" s="58" t="s">
        <v>252</v>
      </c>
      <c r="M225" s="58" t="s">
        <v>1503</v>
      </c>
      <c r="N225" s="58" t="s">
        <v>1483</v>
      </c>
      <c r="O225" s="58" t="s">
        <v>842</v>
      </c>
      <c r="Q225" s="58" t="s">
        <v>527</v>
      </c>
    </row>
    <row r="226" spans="1:17">
      <c r="A226" s="58" t="s">
        <v>1476</v>
      </c>
      <c r="B226" s="58" t="s">
        <v>1504</v>
      </c>
      <c r="C226" s="58" t="s">
        <v>1037</v>
      </c>
      <c r="D226" s="58" t="s">
        <v>1505</v>
      </c>
      <c r="E226" s="58" t="s">
        <v>1506</v>
      </c>
      <c r="F226" s="58" t="s">
        <v>1480</v>
      </c>
      <c r="G226" s="58" t="s">
        <v>839</v>
      </c>
      <c r="H226" s="58" t="s">
        <v>1481</v>
      </c>
      <c r="L226" s="58" t="s">
        <v>252</v>
      </c>
      <c r="M226" s="58" t="s">
        <v>1507</v>
      </c>
      <c r="N226" s="58" t="s">
        <v>1483</v>
      </c>
      <c r="O226" s="58" t="s">
        <v>842</v>
      </c>
      <c r="Q226" s="58" t="s">
        <v>527</v>
      </c>
    </row>
    <row r="227" spans="1:17">
      <c r="A227" s="58" t="s">
        <v>1476</v>
      </c>
      <c r="B227" s="58" t="s">
        <v>1508</v>
      </c>
      <c r="C227" s="58" t="s">
        <v>1037</v>
      </c>
      <c r="D227" s="58" t="s">
        <v>1037</v>
      </c>
      <c r="E227" s="58" t="s">
        <v>1045</v>
      </c>
      <c r="F227" s="58" t="s">
        <v>1480</v>
      </c>
      <c r="G227" s="58" t="s">
        <v>839</v>
      </c>
      <c r="H227" s="58" t="s">
        <v>1481</v>
      </c>
      <c r="L227" s="58" t="s">
        <v>252</v>
      </c>
      <c r="M227" s="58" t="s">
        <v>1046</v>
      </c>
      <c r="N227" s="58" t="s">
        <v>1483</v>
      </c>
      <c r="O227" s="58" t="s">
        <v>842</v>
      </c>
      <c r="Q227" s="58" t="s">
        <v>527</v>
      </c>
    </row>
    <row r="228" spans="1:17">
      <c r="A228" s="58" t="s">
        <v>1509</v>
      </c>
      <c r="B228" s="58" t="s">
        <v>1510</v>
      </c>
      <c r="C228" s="58" t="s">
        <v>535</v>
      </c>
      <c r="D228" s="58" t="s">
        <v>1511</v>
      </c>
      <c r="E228" s="58" t="s">
        <v>1512</v>
      </c>
      <c r="F228" s="58" t="s">
        <v>1513</v>
      </c>
      <c r="G228" s="58" t="s">
        <v>539</v>
      </c>
      <c r="H228" s="58" t="s">
        <v>1514</v>
      </c>
      <c r="L228" s="58" t="s">
        <v>252</v>
      </c>
      <c r="M228" s="58" t="s">
        <v>1515</v>
      </c>
      <c r="N228" s="58" t="s">
        <v>1516</v>
      </c>
      <c r="O228" s="58" t="s">
        <v>543</v>
      </c>
      <c r="Q228" s="58" t="s">
        <v>527</v>
      </c>
    </row>
    <row r="229" spans="1:17">
      <c r="A229" s="58" t="s">
        <v>1509</v>
      </c>
      <c r="B229" s="58" t="s">
        <v>1517</v>
      </c>
      <c r="C229" s="58" t="s">
        <v>535</v>
      </c>
      <c r="D229" s="58" t="s">
        <v>1518</v>
      </c>
      <c r="E229" s="58" t="s">
        <v>1519</v>
      </c>
      <c r="F229" s="58" t="s">
        <v>1513</v>
      </c>
      <c r="G229" s="58" t="s">
        <v>539</v>
      </c>
      <c r="H229" s="58" t="s">
        <v>1514</v>
      </c>
      <c r="L229" s="58" t="s">
        <v>252</v>
      </c>
      <c r="M229" s="58" t="s">
        <v>1520</v>
      </c>
      <c r="N229" s="58" t="s">
        <v>1516</v>
      </c>
      <c r="O229" s="58" t="s">
        <v>543</v>
      </c>
      <c r="Q229" s="58" t="s">
        <v>527</v>
      </c>
    </row>
    <row r="230" spans="1:17">
      <c r="A230" s="58" t="s">
        <v>1509</v>
      </c>
      <c r="B230" s="58" t="s">
        <v>1521</v>
      </c>
      <c r="C230" s="58" t="s">
        <v>535</v>
      </c>
      <c r="D230" s="58" t="s">
        <v>1522</v>
      </c>
      <c r="E230" s="58" t="s">
        <v>1523</v>
      </c>
      <c r="F230" s="58" t="s">
        <v>1513</v>
      </c>
      <c r="G230" s="58" t="s">
        <v>539</v>
      </c>
      <c r="H230" s="58" t="s">
        <v>1514</v>
      </c>
      <c r="L230" s="58" t="s">
        <v>252</v>
      </c>
      <c r="M230" s="58" t="s">
        <v>1524</v>
      </c>
      <c r="N230" s="58" t="s">
        <v>1516</v>
      </c>
      <c r="O230" s="58" t="s">
        <v>543</v>
      </c>
      <c r="Q230" s="58" t="s">
        <v>527</v>
      </c>
    </row>
    <row r="231" spans="1:17">
      <c r="A231" s="58" t="s">
        <v>1509</v>
      </c>
      <c r="B231" s="58" t="s">
        <v>1525</v>
      </c>
      <c r="C231" s="58" t="s">
        <v>535</v>
      </c>
      <c r="D231" s="58" t="s">
        <v>1526</v>
      </c>
      <c r="E231" s="58" t="s">
        <v>1527</v>
      </c>
      <c r="F231" s="58" t="s">
        <v>1513</v>
      </c>
      <c r="G231" s="58" t="s">
        <v>539</v>
      </c>
      <c r="H231" s="58" t="s">
        <v>1514</v>
      </c>
      <c r="L231" s="58" t="s">
        <v>252</v>
      </c>
      <c r="M231" s="58" t="s">
        <v>1528</v>
      </c>
      <c r="N231" s="58" t="s">
        <v>1516</v>
      </c>
      <c r="O231" s="58" t="s">
        <v>543</v>
      </c>
      <c r="Q231" s="58" t="s">
        <v>527</v>
      </c>
    </row>
    <row r="232" spans="1:17">
      <c r="A232" s="58" t="s">
        <v>1509</v>
      </c>
      <c r="B232" s="58" t="s">
        <v>1529</v>
      </c>
      <c r="C232" s="58" t="s">
        <v>535</v>
      </c>
      <c r="D232" s="58" t="s">
        <v>650</v>
      </c>
      <c r="E232" s="58" t="s">
        <v>651</v>
      </c>
      <c r="F232" s="58" t="s">
        <v>1513</v>
      </c>
      <c r="G232" s="58" t="s">
        <v>539</v>
      </c>
      <c r="H232" s="58" t="s">
        <v>1514</v>
      </c>
      <c r="L232" s="58" t="s">
        <v>252</v>
      </c>
      <c r="M232" s="58" t="s">
        <v>654</v>
      </c>
      <c r="N232" s="58" t="s">
        <v>1516</v>
      </c>
      <c r="O232" s="58" t="s">
        <v>543</v>
      </c>
      <c r="Q232" s="58" t="s">
        <v>527</v>
      </c>
    </row>
    <row r="233" spans="1:17">
      <c r="A233" s="58" t="s">
        <v>1509</v>
      </c>
      <c r="B233" s="58" t="s">
        <v>1530</v>
      </c>
      <c r="C233" s="58" t="s">
        <v>535</v>
      </c>
      <c r="D233" s="58" t="s">
        <v>1531</v>
      </c>
      <c r="E233" s="58" t="s">
        <v>1532</v>
      </c>
      <c r="F233" s="58" t="s">
        <v>1513</v>
      </c>
      <c r="G233" s="58" t="s">
        <v>539</v>
      </c>
      <c r="H233" s="58" t="s">
        <v>1514</v>
      </c>
      <c r="L233" s="58" t="s">
        <v>252</v>
      </c>
      <c r="M233" s="58" t="s">
        <v>1533</v>
      </c>
      <c r="N233" s="58" t="s">
        <v>1516</v>
      </c>
      <c r="O233" s="58" t="s">
        <v>543</v>
      </c>
      <c r="Q233" s="58" t="s">
        <v>527</v>
      </c>
    </row>
    <row r="234" spans="1:17">
      <c r="A234" s="58" t="s">
        <v>1534</v>
      </c>
      <c r="B234" s="58" t="s">
        <v>1535</v>
      </c>
      <c r="C234" s="58" t="s">
        <v>554</v>
      </c>
      <c r="D234" s="58" t="s">
        <v>1536</v>
      </c>
      <c r="E234" s="58" t="s">
        <v>1537</v>
      </c>
      <c r="F234" s="58" t="s">
        <v>1538</v>
      </c>
      <c r="G234" s="58" t="s">
        <v>839</v>
      </c>
      <c r="H234" s="58" t="s">
        <v>1539</v>
      </c>
      <c r="L234" s="58" t="s">
        <v>252</v>
      </c>
      <c r="M234" s="58" t="s">
        <v>1540</v>
      </c>
      <c r="N234" s="58" t="s">
        <v>1541</v>
      </c>
      <c r="O234" s="58" t="s">
        <v>842</v>
      </c>
      <c r="Q234" s="58" t="s">
        <v>527</v>
      </c>
    </row>
    <row r="235" spans="1:17">
      <c r="A235" s="58" t="s">
        <v>1534</v>
      </c>
      <c r="B235" s="58" t="s">
        <v>1542</v>
      </c>
      <c r="C235" s="58" t="s">
        <v>554</v>
      </c>
      <c r="D235" s="58" t="s">
        <v>1543</v>
      </c>
      <c r="E235" s="58" t="s">
        <v>1544</v>
      </c>
      <c r="F235" s="58" t="s">
        <v>1538</v>
      </c>
      <c r="G235" s="58" t="s">
        <v>839</v>
      </c>
      <c r="H235" s="58" t="s">
        <v>1539</v>
      </c>
      <c r="L235" s="58" t="s">
        <v>252</v>
      </c>
      <c r="M235" s="58" t="s">
        <v>1545</v>
      </c>
      <c r="N235" s="58" t="s">
        <v>1541</v>
      </c>
      <c r="O235" s="58" t="s">
        <v>842</v>
      </c>
      <c r="Q235" s="58" t="s">
        <v>527</v>
      </c>
    </row>
    <row r="236" spans="1:17">
      <c r="A236" s="58" t="s">
        <v>1546</v>
      </c>
      <c r="B236" s="58" t="s">
        <v>1547</v>
      </c>
      <c r="C236" s="58" t="s">
        <v>519</v>
      </c>
      <c r="D236" s="58" t="s">
        <v>519</v>
      </c>
      <c r="E236" s="58" t="s">
        <v>520</v>
      </c>
      <c r="F236" s="58" t="s">
        <v>1548</v>
      </c>
      <c r="G236" s="58" t="s">
        <v>522</v>
      </c>
      <c r="H236" s="58" t="s">
        <v>1549</v>
      </c>
      <c r="L236" s="58" t="s">
        <v>252</v>
      </c>
      <c r="M236" s="58" t="s">
        <v>524</v>
      </c>
      <c r="N236" s="58" t="s">
        <v>1550</v>
      </c>
      <c r="O236" s="58" t="s">
        <v>526</v>
      </c>
      <c r="Q236" s="58" t="s">
        <v>527</v>
      </c>
    </row>
    <row r="237" spans="1:17">
      <c r="A237" s="58" t="s">
        <v>1551</v>
      </c>
      <c r="B237" s="58" t="s">
        <v>1552</v>
      </c>
      <c r="C237" s="58" t="s">
        <v>519</v>
      </c>
      <c r="D237" s="58" t="s">
        <v>519</v>
      </c>
      <c r="E237" s="58" t="s">
        <v>520</v>
      </c>
      <c r="F237" s="58" t="s">
        <v>1553</v>
      </c>
      <c r="G237" s="58" t="s">
        <v>522</v>
      </c>
      <c r="H237" s="58" t="s">
        <v>1554</v>
      </c>
      <c r="L237" s="58" t="s">
        <v>252</v>
      </c>
      <c r="M237" s="58" t="s">
        <v>524</v>
      </c>
      <c r="N237" s="58" t="s">
        <v>1555</v>
      </c>
      <c r="O237" s="58" t="s">
        <v>526</v>
      </c>
      <c r="Q237" s="58" t="s">
        <v>527</v>
      </c>
    </row>
    <row r="238" spans="1:17">
      <c r="A238" s="58" t="s">
        <v>1556</v>
      </c>
      <c r="B238" s="58" t="s">
        <v>1557</v>
      </c>
      <c r="C238" s="58" t="s">
        <v>519</v>
      </c>
      <c r="D238" s="58" t="s">
        <v>519</v>
      </c>
      <c r="E238" s="58" t="s">
        <v>520</v>
      </c>
      <c r="F238" s="58" t="s">
        <v>1558</v>
      </c>
      <c r="G238" s="58" t="s">
        <v>522</v>
      </c>
      <c r="H238" s="58" t="s">
        <v>1559</v>
      </c>
      <c r="L238" s="58" t="s">
        <v>252</v>
      </c>
      <c r="M238" s="58" t="s">
        <v>524</v>
      </c>
      <c r="N238" s="58" t="s">
        <v>1560</v>
      </c>
      <c r="O238" s="58" t="s">
        <v>526</v>
      </c>
      <c r="Q238" s="58" t="s">
        <v>527</v>
      </c>
    </row>
    <row r="239" spans="1:17">
      <c r="A239" s="58" t="s">
        <v>1561</v>
      </c>
      <c r="B239" s="58" t="s">
        <v>1562</v>
      </c>
      <c r="C239" s="58" t="s">
        <v>758</v>
      </c>
      <c r="D239" s="58" t="s">
        <v>759</v>
      </c>
      <c r="E239" s="58" t="s">
        <v>760</v>
      </c>
      <c r="F239" s="58" t="s">
        <v>1563</v>
      </c>
      <c r="G239" s="58" t="s">
        <v>633</v>
      </c>
      <c r="H239" s="58" t="s">
        <v>1564</v>
      </c>
      <c r="L239" s="58" t="s">
        <v>252</v>
      </c>
      <c r="M239" s="58" t="s">
        <v>764</v>
      </c>
      <c r="N239" s="58" t="s">
        <v>1565</v>
      </c>
      <c r="O239" s="58" t="s">
        <v>637</v>
      </c>
      <c r="Q239" s="58" t="s">
        <v>527</v>
      </c>
    </row>
    <row r="240" spans="1:17">
      <c r="A240" s="58" t="s">
        <v>1561</v>
      </c>
      <c r="B240" s="58" t="s">
        <v>1566</v>
      </c>
      <c r="C240" s="58" t="s">
        <v>758</v>
      </c>
      <c r="D240" s="58" t="s">
        <v>768</v>
      </c>
      <c r="E240" s="58" t="s">
        <v>769</v>
      </c>
      <c r="F240" s="58" t="s">
        <v>1563</v>
      </c>
      <c r="G240" s="58" t="s">
        <v>633</v>
      </c>
      <c r="H240" s="58" t="s">
        <v>1564</v>
      </c>
      <c r="L240" s="58" t="s">
        <v>252</v>
      </c>
      <c r="M240" s="58" t="s">
        <v>770</v>
      </c>
      <c r="N240" s="58" t="s">
        <v>1565</v>
      </c>
      <c r="O240" s="58" t="s">
        <v>637</v>
      </c>
      <c r="Q240" s="58" t="s">
        <v>527</v>
      </c>
    </row>
    <row r="241" spans="1:17">
      <c r="A241" s="58" t="s">
        <v>1561</v>
      </c>
      <c r="B241" s="58" t="s">
        <v>1567</v>
      </c>
      <c r="C241" s="58" t="s">
        <v>758</v>
      </c>
      <c r="D241" s="58" t="s">
        <v>772</v>
      </c>
      <c r="E241" s="58" t="s">
        <v>773</v>
      </c>
      <c r="F241" s="58" t="s">
        <v>1563</v>
      </c>
      <c r="G241" s="58" t="s">
        <v>633</v>
      </c>
      <c r="H241" s="58" t="s">
        <v>1564</v>
      </c>
      <c r="L241" s="58" t="s">
        <v>252</v>
      </c>
      <c r="M241" s="58" t="s">
        <v>774</v>
      </c>
      <c r="N241" s="58" t="s">
        <v>1565</v>
      </c>
      <c r="O241" s="58" t="s">
        <v>637</v>
      </c>
      <c r="Q241" s="58" t="s">
        <v>527</v>
      </c>
    </row>
    <row r="242" spans="1:17">
      <c r="A242" s="58" t="s">
        <v>1561</v>
      </c>
      <c r="B242" s="58" t="s">
        <v>1568</v>
      </c>
      <c r="C242" s="58" t="s">
        <v>758</v>
      </c>
      <c r="D242" s="58" t="s">
        <v>776</v>
      </c>
      <c r="E242" s="58" t="s">
        <v>777</v>
      </c>
      <c r="F242" s="58" t="s">
        <v>1563</v>
      </c>
      <c r="G242" s="58" t="s">
        <v>633</v>
      </c>
      <c r="H242" s="58" t="s">
        <v>1564</v>
      </c>
      <c r="L242" s="58" t="s">
        <v>252</v>
      </c>
      <c r="M242" s="58" t="s">
        <v>778</v>
      </c>
      <c r="N242" s="58" t="s">
        <v>1565</v>
      </c>
      <c r="O242" s="58" t="s">
        <v>637</v>
      </c>
      <c r="Q242" s="58" t="s">
        <v>527</v>
      </c>
    </row>
    <row r="243" spans="1:17">
      <c r="A243" s="58" t="s">
        <v>1561</v>
      </c>
      <c r="B243" s="58" t="s">
        <v>1569</v>
      </c>
      <c r="C243" s="58" t="s">
        <v>758</v>
      </c>
      <c r="D243" s="58" t="s">
        <v>779</v>
      </c>
      <c r="E243" s="58" t="s">
        <v>780</v>
      </c>
      <c r="F243" s="58" t="s">
        <v>1563</v>
      </c>
      <c r="G243" s="58" t="s">
        <v>633</v>
      </c>
      <c r="H243" s="58" t="s">
        <v>1564</v>
      </c>
      <c r="L243" s="58" t="s">
        <v>252</v>
      </c>
      <c r="M243" s="58" t="s">
        <v>781</v>
      </c>
      <c r="N243" s="58" t="s">
        <v>1565</v>
      </c>
      <c r="O243" s="58" t="s">
        <v>637</v>
      </c>
      <c r="Q243" s="58" t="s">
        <v>527</v>
      </c>
    </row>
    <row r="244" spans="1:17">
      <c r="A244" s="58" t="s">
        <v>1561</v>
      </c>
      <c r="B244" s="58" t="s">
        <v>1570</v>
      </c>
      <c r="C244" s="58" t="s">
        <v>758</v>
      </c>
      <c r="D244" s="58" t="s">
        <v>783</v>
      </c>
      <c r="E244" s="58" t="s">
        <v>784</v>
      </c>
      <c r="F244" s="58" t="s">
        <v>1563</v>
      </c>
      <c r="G244" s="58" t="s">
        <v>633</v>
      </c>
      <c r="H244" s="58" t="s">
        <v>1564</v>
      </c>
      <c r="L244" s="58" t="s">
        <v>252</v>
      </c>
      <c r="M244" s="58" t="s">
        <v>785</v>
      </c>
      <c r="N244" s="58" t="s">
        <v>1565</v>
      </c>
      <c r="O244" s="58" t="s">
        <v>637</v>
      </c>
      <c r="Q244" s="58" t="s">
        <v>527</v>
      </c>
    </row>
    <row r="245" spans="1:17">
      <c r="A245" s="58" t="s">
        <v>1561</v>
      </c>
      <c r="B245" s="58" t="s">
        <v>1571</v>
      </c>
      <c r="C245" s="58" t="s">
        <v>758</v>
      </c>
      <c r="D245" s="58" t="s">
        <v>787</v>
      </c>
      <c r="E245" s="58" t="s">
        <v>788</v>
      </c>
      <c r="F245" s="58" t="s">
        <v>1563</v>
      </c>
      <c r="G245" s="58" t="s">
        <v>633</v>
      </c>
      <c r="H245" s="58" t="s">
        <v>1564</v>
      </c>
      <c r="L245" s="58" t="s">
        <v>252</v>
      </c>
      <c r="M245" s="58" t="s">
        <v>789</v>
      </c>
      <c r="N245" s="58" t="s">
        <v>1565</v>
      </c>
      <c r="O245" s="58" t="s">
        <v>637</v>
      </c>
      <c r="Q245" s="58" t="s">
        <v>527</v>
      </c>
    </row>
    <row r="246" spans="1:17">
      <c r="A246" s="58" t="s">
        <v>1561</v>
      </c>
      <c r="B246" s="58" t="s">
        <v>1572</v>
      </c>
      <c r="C246" s="58" t="s">
        <v>758</v>
      </c>
      <c r="D246" s="58" t="s">
        <v>791</v>
      </c>
      <c r="E246" s="58" t="s">
        <v>792</v>
      </c>
      <c r="F246" s="58" t="s">
        <v>1563</v>
      </c>
      <c r="G246" s="58" t="s">
        <v>633</v>
      </c>
      <c r="H246" s="58" t="s">
        <v>1564</v>
      </c>
      <c r="L246" s="58" t="s">
        <v>252</v>
      </c>
      <c r="M246" s="58" t="s">
        <v>793</v>
      </c>
      <c r="N246" s="58" t="s">
        <v>1565</v>
      </c>
      <c r="O246" s="58" t="s">
        <v>637</v>
      </c>
      <c r="Q246" s="58" t="s">
        <v>527</v>
      </c>
    </row>
    <row r="247" spans="1:17">
      <c r="A247" s="58" t="s">
        <v>1561</v>
      </c>
      <c r="B247" s="58" t="s">
        <v>1573</v>
      </c>
      <c r="C247" s="58" t="s">
        <v>758</v>
      </c>
      <c r="D247" s="58" t="s">
        <v>795</v>
      </c>
      <c r="E247" s="58" t="s">
        <v>796</v>
      </c>
      <c r="F247" s="58" t="s">
        <v>1563</v>
      </c>
      <c r="G247" s="58" t="s">
        <v>633</v>
      </c>
      <c r="H247" s="58" t="s">
        <v>1564</v>
      </c>
      <c r="L247" s="58" t="s">
        <v>252</v>
      </c>
      <c r="M247" s="58" t="s">
        <v>797</v>
      </c>
      <c r="N247" s="58" t="s">
        <v>1565</v>
      </c>
      <c r="O247" s="58" t="s">
        <v>637</v>
      </c>
      <c r="Q247" s="58" t="s">
        <v>527</v>
      </c>
    </row>
    <row r="248" spans="1:17">
      <c r="A248" s="58" t="s">
        <v>1561</v>
      </c>
      <c r="B248" s="58" t="s">
        <v>1574</v>
      </c>
      <c r="C248" s="58" t="s">
        <v>758</v>
      </c>
      <c r="D248" s="58" t="s">
        <v>799</v>
      </c>
      <c r="E248" s="58" t="s">
        <v>800</v>
      </c>
      <c r="F248" s="58" t="s">
        <v>1563</v>
      </c>
      <c r="G248" s="58" t="s">
        <v>633</v>
      </c>
      <c r="H248" s="58" t="s">
        <v>1564</v>
      </c>
      <c r="L248" s="58" t="s">
        <v>252</v>
      </c>
      <c r="M248" s="58" t="s">
        <v>801</v>
      </c>
      <c r="N248" s="58" t="s">
        <v>1565</v>
      </c>
      <c r="O248" s="58" t="s">
        <v>637</v>
      </c>
      <c r="Q248" s="58" t="s">
        <v>527</v>
      </c>
    </row>
    <row r="249" spans="1:17">
      <c r="A249" s="58" t="s">
        <v>1561</v>
      </c>
      <c r="B249" s="58" t="s">
        <v>1575</v>
      </c>
      <c r="C249" s="58" t="s">
        <v>758</v>
      </c>
      <c r="D249" s="58" t="s">
        <v>803</v>
      </c>
      <c r="E249" s="58" t="s">
        <v>804</v>
      </c>
      <c r="F249" s="58" t="s">
        <v>1563</v>
      </c>
      <c r="G249" s="58" t="s">
        <v>633</v>
      </c>
      <c r="H249" s="58" t="s">
        <v>1564</v>
      </c>
      <c r="L249" s="58" t="s">
        <v>252</v>
      </c>
      <c r="M249" s="58" t="s">
        <v>805</v>
      </c>
      <c r="N249" s="58" t="s">
        <v>1565</v>
      </c>
      <c r="O249" s="58" t="s">
        <v>637</v>
      </c>
      <c r="Q249" s="58" t="s">
        <v>527</v>
      </c>
    </row>
    <row r="250" spans="1:17">
      <c r="A250" s="58" t="s">
        <v>1576</v>
      </c>
      <c r="B250" s="58" t="s">
        <v>1577</v>
      </c>
      <c r="C250" s="58" t="s">
        <v>807</v>
      </c>
      <c r="D250" s="58" t="s">
        <v>807</v>
      </c>
      <c r="E250" s="58" t="s">
        <v>808</v>
      </c>
      <c r="F250" s="58" t="s">
        <v>1578</v>
      </c>
      <c r="G250" s="58" t="s">
        <v>666</v>
      </c>
      <c r="H250" s="58" t="s">
        <v>1579</v>
      </c>
      <c r="L250" s="58" t="s">
        <v>252</v>
      </c>
      <c r="M250" s="58" t="s">
        <v>809</v>
      </c>
      <c r="N250" s="58" t="s">
        <v>1580</v>
      </c>
      <c r="O250" s="58" t="s">
        <v>670</v>
      </c>
      <c r="Q250" s="58" t="s">
        <v>527</v>
      </c>
    </row>
    <row r="251" spans="1:17">
      <c r="A251" s="58" t="s">
        <v>1576</v>
      </c>
      <c r="B251" s="58" t="s">
        <v>1581</v>
      </c>
      <c r="C251" s="58" t="s">
        <v>807</v>
      </c>
      <c r="D251" s="58" t="s">
        <v>811</v>
      </c>
      <c r="E251" s="58" t="s">
        <v>812</v>
      </c>
      <c r="F251" s="58" t="s">
        <v>1578</v>
      </c>
      <c r="G251" s="58" t="s">
        <v>666</v>
      </c>
      <c r="H251" s="58" t="s">
        <v>1579</v>
      </c>
      <c r="L251" s="58" t="s">
        <v>252</v>
      </c>
      <c r="M251" s="58" t="s">
        <v>813</v>
      </c>
      <c r="N251" s="58" t="s">
        <v>1580</v>
      </c>
      <c r="O251" s="58" t="s">
        <v>670</v>
      </c>
      <c r="Q251" s="58" t="s">
        <v>527</v>
      </c>
    </row>
    <row r="252" spans="1:17">
      <c r="A252" s="58" t="s">
        <v>1582</v>
      </c>
      <c r="B252" s="58" t="s">
        <v>1583</v>
      </c>
      <c r="C252" s="58" t="s">
        <v>559</v>
      </c>
      <c r="D252" s="58" t="s">
        <v>559</v>
      </c>
      <c r="E252" s="58" t="s">
        <v>560</v>
      </c>
      <c r="F252" s="58" t="s">
        <v>1584</v>
      </c>
      <c r="G252" s="58" t="s">
        <v>644</v>
      </c>
      <c r="H252" s="58" t="s">
        <v>1585</v>
      </c>
      <c r="L252" s="58" t="s">
        <v>252</v>
      </c>
      <c r="M252" s="58" t="s">
        <v>561</v>
      </c>
      <c r="N252" s="58" t="s">
        <v>1586</v>
      </c>
      <c r="O252" s="58" t="s">
        <v>647</v>
      </c>
      <c r="Q252" s="58" t="s">
        <v>527</v>
      </c>
    </row>
    <row r="253" spans="1:17">
      <c r="A253" s="58" t="s">
        <v>1587</v>
      </c>
      <c r="B253" s="58" t="s">
        <v>1588</v>
      </c>
      <c r="C253" s="58" t="s">
        <v>629</v>
      </c>
      <c r="D253" s="58" t="s">
        <v>1070</v>
      </c>
      <c r="E253" s="58" t="s">
        <v>1071</v>
      </c>
      <c r="F253" s="58" t="s">
        <v>1589</v>
      </c>
      <c r="G253" s="58" t="s">
        <v>1590</v>
      </c>
      <c r="H253" s="58" t="s">
        <v>1591</v>
      </c>
      <c r="L253" s="58" t="s">
        <v>252</v>
      </c>
      <c r="M253" s="58" t="s">
        <v>1072</v>
      </c>
      <c r="N253" s="58" t="s">
        <v>1592</v>
      </c>
      <c r="O253" s="58" t="s">
        <v>1593</v>
      </c>
      <c r="Q253" s="58" t="s">
        <v>527</v>
      </c>
    </row>
    <row r="254" spans="1:17">
      <c r="A254" s="58" t="s">
        <v>1587</v>
      </c>
      <c r="B254" s="58" t="s">
        <v>1594</v>
      </c>
      <c r="C254" s="58" t="s">
        <v>535</v>
      </c>
      <c r="D254" s="58" t="s">
        <v>1518</v>
      </c>
      <c r="E254" s="58" t="s">
        <v>1519</v>
      </c>
      <c r="F254" s="58" t="s">
        <v>1589</v>
      </c>
      <c r="G254" s="58" t="s">
        <v>1590</v>
      </c>
      <c r="H254" s="58" t="s">
        <v>1591</v>
      </c>
      <c r="L254" s="58" t="s">
        <v>252</v>
      </c>
      <c r="M254" s="58" t="s">
        <v>1520</v>
      </c>
      <c r="N254" s="58" t="s">
        <v>1592</v>
      </c>
      <c r="O254" s="58" t="s">
        <v>1593</v>
      </c>
      <c r="Q254" s="58" t="s">
        <v>527</v>
      </c>
    </row>
    <row r="255" spans="1:17">
      <c r="A255" s="58" t="s">
        <v>1587</v>
      </c>
      <c r="B255" s="58" t="s">
        <v>1595</v>
      </c>
      <c r="C255" s="58" t="s">
        <v>554</v>
      </c>
      <c r="D255" s="58" t="s">
        <v>1543</v>
      </c>
      <c r="E255" s="58" t="s">
        <v>1544</v>
      </c>
      <c r="F255" s="58" t="s">
        <v>1589</v>
      </c>
      <c r="G255" s="58" t="s">
        <v>1590</v>
      </c>
      <c r="H255" s="58" t="s">
        <v>1591</v>
      </c>
      <c r="L255" s="58" t="s">
        <v>252</v>
      </c>
      <c r="M255" s="58" t="s">
        <v>1545</v>
      </c>
      <c r="N255" s="58" t="s">
        <v>1592</v>
      </c>
      <c r="O255" s="58" t="s">
        <v>1593</v>
      </c>
      <c r="Q255" s="58" t="s">
        <v>527</v>
      </c>
    </row>
    <row r="256" spans="1:17">
      <c r="A256" s="58" t="s">
        <v>1596</v>
      </c>
      <c r="B256" s="58" t="s">
        <v>1597</v>
      </c>
      <c r="C256" s="58" t="s">
        <v>1598</v>
      </c>
      <c r="D256" s="58" t="s">
        <v>1598</v>
      </c>
      <c r="E256" s="58" t="s">
        <v>1599</v>
      </c>
      <c r="F256" s="58" t="s">
        <v>1600</v>
      </c>
      <c r="G256" s="58" t="s">
        <v>666</v>
      </c>
      <c r="H256" s="58" t="s">
        <v>1601</v>
      </c>
      <c r="L256" s="58" t="s">
        <v>252</v>
      </c>
      <c r="M256" s="58" t="s">
        <v>1602</v>
      </c>
      <c r="N256" s="58" t="s">
        <v>1603</v>
      </c>
      <c r="O256" s="58" t="s">
        <v>670</v>
      </c>
      <c r="Q256" s="58" t="s">
        <v>527</v>
      </c>
    </row>
    <row r="257" spans="1:17">
      <c r="A257" s="58" t="s">
        <v>1604</v>
      </c>
      <c r="B257" s="58" t="s">
        <v>1605</v>
      </c>
      <c r="C257" s="58" t="s">
        <v>559</v>
      </c>
      <c r="D257" s="58" t="s">
        <v>559</v>
      </c>
      <c r="E257" s="58" t="s">
        <v>560</v>
      </c>
      <c r="F257" s="58" t="s">
        <v>1606</v>
      </c>
      <c r="G257" s="58" t="s">
        <v>644</v>
      </c>
      <c r="H257" s="58" t="s">
        <v>1607</v>
      </c>
      <c r="L257" s="58" t="s">
        <v>252</v>
      </c>
      <c r="M257" s="58" t="s">
        <v>561</v>
      </c>
      <c r="N257" s="58" t="s">
        <v>1608</v>
      </c>
      <c r="O257" s="58" t="s">
        <v>647</v>
      </c>
      <c r="Q257" s="58" t="s">
        <v>527</v>
      </c>
    </row>
    <row r="258" spans="1:17">
      <c r="A258" s="58" t="s">
        <v>1609</v>
      </c>
      <c r="B258" s="58" t="s">
        <v>1610</v>
      </c>
      <c r="C258" s="58" t="s">
        <v>563</v>
      </c>
      <c r="D258" s="58" t="s">
        <v>563</v>
      </c>
      <c r="E258" s="58" t="s">
        <v>564</v>
      </c>
      <c r="F258" s="58" t="s">
        <v>1611</v>
      </c>
      <c r="G258" s="58" t="s">
        <v>839</v>
      </c>
      <c r="H258" s="58" t="s">
        <v>1612</v>
      </c>
      <c r="L258" s="58" t="s">
        <v>252</v>
      </c>
      <c r="M258" s="58" t="s">
        <v>565</v>
      </c>
      <c r="N258" s="58" t="s">
        <v>1613</v>
      </c>
      <c r="O258" s="58" t="s">
        <v>842</v>
      </c>
      <c r="Q258" s="58" t="s">
        <v>527</v>
      </c>
    </row>
    <row r="259" spans="1:17">
      <c r="A259" s="58" t="s">
        <v>1614</v>
      </c>
      <c r="B259" s="58" t="s">
        <v>1615</v>
      </c>
      <c r="C259" s="58" t="s">
        <v>519</v>
      </c>
      <c r="D259" s="58" t="s">
        <v>519</v>
      </c>
      <c r="E259" s="58" t="s">
        <v>520</v>
      </c>
      <c r="F259" s="58" t="s">
        <v>1616</v>
      </c>
      <c r="G259" s="58" t="s">
        <v>1617</v>
      </c>
      <c r="H259" s="58" t="s">
        <v>1618</v>
      </c>
      <c r="L259" s="58" t="s">
        <v>252</v>
      </c>
      <c r="M259" s="58" t="s">
        <v>524</v>
      </c>
      <c r="N259" s="58" t="s">
        <v>1619</v>
      </c>
      <c r="O259" s="58" t="s">
        <v>1620</v>
      </c>
      <c r="Q259" s="58" t="s">
        <v>527</v>
      </c>
    </row>
    <row r="260" spans="1:17">
      <c r="A260" s="58" t="s">
        <v>1621</v>
      </c>
      <c r="B260" s="58" t="s">
        <v>1622</v>
      </c>
      <c r="C260" s="58" t="s">
        <v>519</v>
      </c>
      <c r="D260" s="58" t="s">
        <v>519</v>
      </c>
      <c r="E260" s="58" t="s">
        <v>520</v>
      </c>
      <c r="F260" s="58" t="s">
        <v>1623</v>
      </c>
      <c r="G260" s="58" t="s">
        <v>539</v>
      </c>
      <c r="H260" s="58" t="s">
        <v>1624</v>
      </c>
      <c r="L260" s="58" t="s">
        <v>252</v>
      </c>
      <c r="M260" s="58" t="s">
        <v>524</v>
      </c>
      <c r="N260" s="58" t="s">
        <v>1625</v>
      </c>
      <c r="O260" s="58" t="s">
        <v>543</v>
      </c>
      <c r="Q260" s="58" t="s">
        <v>527</v>
      </c>
    </row>
    <row r="261" spans="1:17">
      <c r="A261" s="58" t="s">
        <v>1626</v>
      </c>
      <c r="B261" s="58" t="s">
        <v>1627</v>
      </c>
      <c r="C261" s="58" t="s">
        <v>535</v>
      </c>
      <c r="D261" s="58" t="s">
        <v>1522</v>
      </c>
      <c r="E261" s="58" t="s">
        <v>1523</v>
      </c>
      <c r="F261" s="58" t="s">
        <v>1628</v>
      </c>
      <c r="G261" s="58" t="s">
        <v>539</v>
      </c>
      <c r="H261" s="58" t="s">
        <v>1629</v>
      </c>
      <c r="L261" s="58" t="s">
        <v>252</v>
      </c>
      <c r="M261" s="58" t="s">
        <v>1524</v>
      </c>
      <c r="N261" s="58" t="s">
        <v>1630</v>
      </c>
      <c r="O261" s="58" t="s">
        <v>543</v>
      </c>
      <c r="Q261" s="58" t="s">
        <v>527</v>
      </c>
    </row>
    <row r="262" spans="1:17">
      <c r="A262" s="58" t="s">
        <v>1631</v>
      </c>
      <c r="B262" s="58" t="s">
        <v>1632</v>
      </c>
      <c r="C262" s="58" t="s">
        <v>535</v>
      </c>
      <c r="D262" s="58" t="s">
        <v>551</v>
      </c>
      <c r="E262" s="58" t="s">
        <v>552</v>
      </c>
      <c r="F262" s="58" t="s">
        <v>1633</v>
      </c>
      <c r="G262" s="58" t="s">
        <v>539</v>
      </c>
      <c r="H262" s="58" t="s">
        <v>1634</v>
      </c>
      <c r="L262" s="58" t="s">
        <v>252</v>
      </c>
      <c r="M262" s="58" t="s">
        <v>553</v>
      </c>
      <c r="N262" s="58" t="s">
        <v>1635</v>
      </c>
      <c r="O262" s="58" t="s">
        <v>543</v>
      </c>
      <c r="Q262" s="58" t="s">
        <v>527</v>
      </c>
    </row>
    <row r="263" spans="1:17">
      <c r="A263" s="58" t="s">
        <v>1636</v>
      </c>
      <c r="B263" s="58" t="s">
        <v>1637</v>
      </c>
      <c r="C263" s="58" t="s">
        <v>519</v>
      </c>
      <c r="D263" s="58" t="s">
        <v>519</v>
      </c>
      <c r="E263" s="58" t="s">
        <v>520</v>
      </c>
      <c r="F263" s="58" t="s">
        <v>1638</v>
      </c>
      <c r="G263" s="58" t="s">
        <v>1639</v>
      </c>
      <c r="H263" s="58" t="s">
        <v>1640</v>
      </c>
      <c r="L263" s="58" t="s">
        <v>252</v>
      </c>
      <c r="M263" s="58" t="s">
        <v>524</v>
      </c>
      <c r="N263" s="58" t="s">
        <v>1641</v>
      </c>
      <c r="O263" s="58" t="s">
        <v>1642</v>
      </c>
      <c r="Q263" s="58" t="s">
        <v>527</v>
      </c>
    </row>
    <row r="264" spans="1:17">
      <c r="A264" s="58" t="s">
        <v>1643</v>
      </c>
      <c r="B264" s="58" t="s">
        <v>1644</v>
      </c>
      <c r="C264" s="58" t="s">
        <v>519</v>
      </c>
      <c r="D264" s="58" t="s">
        <v>519</v>
      </c>
      <c r="E264" s="58" t="s">
        <v>520</v>
      </c>
      <c r="F264" s="58" t="s">
        <v>1645</v>
      </c>
      <c r="G264" s="58" t="s">
        <v>608</v>
      </c>
      <c r="H264" s="58" t="s">
        <v>1646</v>
      </c>
      <c r="L264" s="58" t="s">
        <v>252</v>
      </c>
      <c r="M264" s="58" t="s">
        <v>524</v>
      </c>
      <c r="N264" s="58" t="s">
        <v>1647</v>
      </c>
      <c r="O264" s="58" t="s">
        <v>611</v>
      </c>
      <c r="Q264" s="58" t="s">
        <v>527</v>
      </c>
    </row>
    <row r="265" spans="1:17">
      <c r="A265" s="58" t="s">
        <v>1648</v>
      </c>
      <c r="B265" s="58" t="s">
        <v>1649</v>
      </c>
      <c r="C265" s="58" t="s">
        <v>535</v>
      </c>
      <c r="D265" s="58" t="s">
        <v>535</v>
      </c>
      <c r="E265" s="58" t="s">
        <v>1650</v>
      </c>
      <c r="F265" s="58" t="s">
        <v>1651</v>
      </c>
      <c r="G265" s="58" t="s">
        <v>522</v>
      </c>
      <c r="H265" s="58" t="s">
        <v>1652</v>
      </c>
      <c r="L265" s="58" t="s">
        <v>252</v>
      </c>
      <c r="M265" s="58" t="s">
        <v>1653</v>
      </c>
      <c r="N265" s="58" t="s">
        <v>1654</v>
      </c>
      <c r="O265" s="58" t="s">
        <v>526</v>
      </c>
      <c r="Q265" s="58" t="s">
        <v>527</v>
      </c>
    </row>
    <row r="266" spans="1:17">
      <c r="A266" s="58" t="s">
        <v>1648</v>
      </c>
      <c r="B266" s="58" t="s">
        <v>1655</v>
      </c>
      <c r="C266" s="58" t="s">
        <v>519</v>
      </c>
      <c r="D266" s="58" t="s">
        <v>519</v>
      </c>
      <c r="E266" s="58" t="s">
        <v>520</v>
      </c>
      <c r="F266" s="58" t="s">
        <v>1651</v>
      </c>
      <c r="G266" s="58" t="s">
        <v>522</v>
      </c>
      <c r="H266" s="58" t="s">
        <v>1652</v>
      </c>
      <c r="L266" s="58" t="s">
        <v>252</v>
      </c>
      <c r="M266" s="58" t="s">
        <v>524</v>
      </c>
      <c r="N266" s="58" t="s">
        <v>1654</v>
      </c>
      <c r="O266" s="58" t="s">
        <v>526</v>
      </c>
      <c r="Q266" s="58" t="s">
        <v>527</v>
      </c>
    </row>
    <row r="267" spans="1:17">
      <c r="A267" s="58" t="s">
        <v>1656</v>
      </c>
      <c r="B267" s="58" t="s">
        <v>1657</v>
      </c>
      <c r="C267" s="58" t="s">
        <v>663</v>
      </c>
      <c r="D267" s="58" t="s">
        <v>663</v>
      </c>
      <c r="E267" s="58" t="s">
        <v>664</v>
      </c>
      <c r="F267" s="58" t="s">
        <v>1658</v>
      </c>
      <c r="G267" s="58" t="s">
        <v>522</v>
      </c>
      <c r="H267" s="58" t="s">
        <v>1659</v>
      </c>
      <c r="L267" s="58" t="s">
        <v>252</v>
      </c>
      <c r="M267" s="58" t="s">
        <v>668</v>
      </c>
      <c r="N267" s="58" t="s">
        <v>1660</v>
      </c>
      <c r="O267" s="58" t="s">
        <v>526</v>
      </c>
      <c r="Q267" s="58" t="s">
        <v>527</v>
      </c>
    </row>
    <row r="268" spans="1:17">
      <c r="A268" s="58" t="s">
        <v>1656</v>
      </c>
      <c r="B268" s="58" t="s">
        <v>1661</v>
      </c>
      <c r="C268" s="58" t="s">
        <v>663</v>
      </c>
      <c r="D268" s="58" t="s">
        <v>672</v>
      </c>
      <c r="E268" s="58" t="s">
        <v>673</v>
      </c>
      <c r="F268" s="58" t="s">
        <v>1658</v>
      </c>
      <c r="G268" s="58" t="s">
        <v>522</v>
      </c>
      <c r="H268" s="58" t="s">
        <v>1659</v>
      </c>
      <c r="L268" s="58" t="s">
        <v>252</v>
      </c>
      <c r="M268" s="58" t="s">
        <v>674</v>
      </c>
      <c r="N268" s="58" t="s">
        <v>1660</v>
      </c>
      <c r="O268" s="58" t="s">
        <v>526</v>
      </c>
      <c r="Q268" s="58" t="s">
        <v>527</v>
      </c>
    </row>
    <row r="269" spans="1:17">
      <c r="A269" s="58" t="s">
        <v>1656</v>
      </c>
      <c r="B269" s="58" t="s">
        <v>1662</v>
      </c>
      <c r="C269" s="58" t="s">
        <v>663</v>
      </c>
      <c r="D269" s="58" t="s">
        <v>871</v>
      </c>
      <c r="E269" s="58" t="s">
        <v>1663</v>
      </c>
      <c r="F269" s="58" t="s">
        <v>1658</v>
      </c>
      <c r="G269" s="58" t="s">
        <v>522</v>
      </c>
      <c r="H269" s="58" t="s">
        <v>1659</v>
      </c>
      <c r="L269" s="58" t="s">
        <v>252</v>
      </c>
      <c r="M269" s="58" t="s">
        <v>1664</v>
      </c>
      <c r="N269" s="58" t="s">
        <v>1660</v>
      </c>
      <c r="O269" s="58" t="s">
        <v>526</v>
      </c>
      <c r="Q269" s="58" t="s">
        <v>527</v>
      </c>
    </row>
    <row r="270" spans="1:17">
      <c r="A270" s="58" t="s">
        <v>1656</v>
      </c>
      <c r="B270" s="58" t="s">
        <v>1665</v>
      </c>
      <c r="C270" s="58" t="s">
        <v>663</v>
      </c>
      <c r="D270" s="58" t="s">
        <v>1666</v>
      </c>
      <c r="E270" s="58" t="s">
        <v>1667</v>
      </c>
      <c r="F270" s="58" t="s">
        <v>1658</v>
      </c>
      <c r="G270" s="58" t="s">
        <v>522</v>
      </c>
      <c r="H270" s="58" t="s">
        <v>1659</v>
      </c>
      <c r="L270" s="58" t="s">
        <v>252</v>
      </c>
      <c r="M270" s="58" t="s">
        <v>1668</v>
      </c>
      <c r="N270" s="58" t="s">
        <v>1660</v>
      </c>
      <c r="O270" s="58" t="s">
        <v>526</v>
      </c>
      <c r="Q270" s="58" t="s">
        <v>527</v>
      </c>
    </row>
    <row r="271" spans="1:17">
      <c r="A271" s="58" t="s">
        <v>1656</v>
      </c>
      <c r="B271" s="58" t="s">
        <v>1669</v>
      </c>
      <c r="C271" s="58" t="s">
        <v>663</v>
      </c>
      <c r="D271" s="58" t="s">
        <v>1670</v>
      </c>
      <c r="E271" s="58" t="s">
        <v>1671</v>
      </c>
      <c r="F271" s="58" t="s">
        <v>1658</v>
      </c>
      <c r="G271" s="58" t="s">
        <v>522</v>
      </c>
      <c r="H271" s="58" t="s">
        <v>1659</v>
      </c>
      <c r="L271" s="58" t="s">
        <v>252</v>
      </c>
      <c r="M271" s="58" t="s">
        <v>1672</v>
      </c>
      <c r="N271" s="58" t="s">
        <v>1660</v>
      </c>
      <c r="O271" s="58" t="s">
        <v>526</v>
      </c>
      <c r="Q271" s="58" t="s">
        <v>527</v>
      </c>
    </row>
    <row r="272" spans="1:17">
      <c r="A272" s="58" t="s">
        <v>1656</v>
      </c>
      <c r="B272" s="58" t="s">
        <v>1673</v>
      </c>
      <c r="C272" s="58" t="s">
        <v>663</v>
      </c>
      <c r="D272" s="58" t="s">
        <v>1674</v>
      </c>
      <c r="E272" s="58" t="s">
        <v>1675</v>
      </c>
      <c r="F272" s="58" t="s">
        <v>1658</v>
      </c>
      <c r="G272" s="58" t="s">
        <v>522</v>
      </c>
      <c r="H272" s="58" t="s">
        <v>1659</v>
      </c>
      <c r="L272" s="58" t="s">
        <v>252</v>
      </c>
      <c r="M272" s="58" t="s">
        <v>1676</v>
      </c>
      <c r="N272" s="58" t="s">
        <v>1660</v>
      </c>
      <c r="O272" s="58" t="s">
        <v>526</v>
      </c>
      <c r="Q272" s="58" t="s">
        <v>527</v>
      </c>
    </row>
    <row r="273" spans="1:17">
      <c r="A273" s="58" t="s">
        <v>1656</v>
      </c>
      <c r="B273" s="58" t="s">
        <v>1677</v>
      </c>
      <c r="C273" s="58" t="s">
        <v>663</v>
      </c>
      <c r="D273" s="58" t="s">
        <v>1678</v>
      </c>
      <c r="E273" s="58" t="s">
        <v>1679</v>
      </c>
      <c r="F273" s="58" t="s">
        <v>1658</v>
      </c>
      <c r="G273" s="58" t="s">
        <v>522</v>
      </c>
      <c r="H273" s="58" t="s">
        <v>1659</v>
      </c>
      <c r="L273" s="58" t="s">
        <v>252</v>
      </c>
      <c r="M273" s="58" t="s">
        <v>1680</v>
      </c>
      <c r="N273" s="58" t="s">
        <v>1660</v>
      </c>
      <c r="O273" s="58" t="s">
        <v>526</v>
      </c>
      <c r="Q273" s="58" t="s">
        <v>527</v>
      </c>
    </row>
    <row r="274" spans="1:17">
      <c r="A274" s="58" t="s">
        <v>1656</v>
      </c>
      <c r="B274" s="58" t="s">
        <v>1681</v>
      </c>
      <c r="C274" s="58" t="s">
        <v>663</v>
      </c>
      <c r="D274" s="58" t="s">
        <v>1682</v>
      </c>
      <c r="E274" s="58" t="s">
        <v>1683</v>
      </c>
      <c r="F274" s="58" t="s">
        <v>1658</v>
      </c>
      <c r="G274" s="58" t="s">
        <v>522</v>
      </c>
      <c r="H274" s="58" t="s">
        <v>1659</v>
      </c>
      <c r="L274" s="58" t="s">
        <v>252</v>
      </c>
      <c r="M274" s="58" t="s">
        <v>1684</v>
      </c>
      <c r="N274" s="58" t="s">
        <v>1660</v>
      </c>
      <c r="O274" s="58" t="s">
        <v>526</v>
      </c>
      <c r="Q274" s="58" t="s">
        <v>527</v>
      </c>
    </row>
    <row r="275" spans="1:17">
      <c r="A275" s="58" t="s">
        <v>1656</v>
      </c>
      <c r="B275" s="58" t="s">
        <v>1685</v>
      </c>
      <c r="C275" s="58" t="s">
        <v>663</v>
      </c>
      <c r="D275" s="58" t="s">
        <v>1686</v>
      </c>
      <c r="E275" s="58" t="s">
        <v>1687</v>
      </c>
      <c r="F275" s="58" t="s">
        <v>1658</v>
      </c>
      <c r="G275" s="58" t="s">
        <v>522</v>
      </c>
      <c r="H275" s="58" t="s">
        <v>1659</v>
      </c>
      <c r="L275" s="58" t="s">
        <v>252</v>
      </c>
      <c r="M275" s="58" t="s">
        <v>1688</v>
      </c>
      <c r="N275" s="58" t="s">
        <v>1660</v>
      </c>
      <c r="O275" s="58" t="s">
        <v>526</v>
      </c>
      <c r="Q275" s="58" t="s">
        <v>527</v>
      </c>
    </row>
    <row r="276" spans="1:17">
      <c r="A276" s="58" t="s">
        <v>1656</v>
      </c>
      <c r="B276" s="58" t="s">
        <v>1689</v>
      </c>
      <c r="C276" s="58" t="s">
        <v>663</v>
      </c>
      <c r="D276" s="58" t="s">
        <v>1690</v>
      </c>
      <c r="E276" s="58" t="s">
        <v>1691</v>
      </c>
      <c r="F276" s="58" t="s">
        <v>1658</v>
      </c>
      <c r="G276" s="58" t="s">
        <v>522</v>
      </c>
      <c r="H276" s="58" t="s">
        <v>1659</v>
      </c>
      <c r="L276" s="58" t="s">
        <v>252</v>
      </c>
      <c r="M276" s="58" t="s">
        <v>1692</v>
      </c>
      <c r="N276" s="58" t="s">
        <v>1660</v>
      </c>
      <c r="O276" s="58" t="s">
        <v>526</v>
      </c>
      <c r="Q276" s="58" t="s">
        <v>527</v>
      </c>
    </row>
    <row r="277" spans="1:17">
      <c r="A277" s="58" t="s">
        <v>1693</v>
      </c>
      <c r="B277" s="58" t="s">
        <v>1694</v>
      </c>
      <c r="C277" s="58" t="s">
        <v>1695</v>
      </c>
      <c r="D277" s="58" t="s">
        <v>1696</v>
      </c>
      <c r="E277" s="58" t="s">
        <v>1697</v>
      </c>
      <c r="F277" s="58" t="s">
        <v>1698</v>
      </c>
      <c r="G277" s="58" t="s">
        <v>666</v>
      </c>
      <c r="H277" s="58" t="s">
        <v>1659</v>
      </c>
      <c r="L277" s="58" t="s">
        <v>252</v>
      </c>
      <c r="M277" s="58" t="s">
        <v>1699</v>
      </c>
      <c r="N277" s="58" t="s">
        <v>1700</v>
      </c>
      <c r="O277" s="58" t="s">
        <v>670</v>
      </c>
      <c r="Q277" s="58" t="s">
        <v>527</v>
      </c>
    </row>
    <row r="278" spans="1:17">
      <c r="A278" s="58" t="s">
        <v>1693</v>
      </c>
      <c r="B278" s="58" t="s">
        <v>1701</v>
      </c>
      <c r="C278" s="58" t="s">
        <v>1695</v>
      </c>
      <c r="D278" s="58" t="s">
        <v>1702</v>
      </c>
      <c r="E278" s="58" t="s">
        <v>1703</v>
      </c>
      <c r="F278" s="58" t="s">
        <v>1698</v>
      </c>
      <c r="G278" s="58" t="s">
        <v>666</v>
      </c>
      <c r="H278" s="58" t="s">
        <v>1659</v>
      </c>
      <c r="L278" s="58" t="s">
        <v>252</v>
      </c>
      <c r="M278" s="58" t="s">
        <v>1704</v>
      </c>
      <c r="N278" s="58" t="s">
        <v>1700</v>
      </c>
      <c r="O278" s="58" t="s">
        <v>670</v>
      </c>
      <c r="Q278" s="58" t="s">
        <v>527</v>
      </c>
    </row>
    <row r="279" spans="1:17">
      <c r="A279" s="58" t="s">
        <v>1656</v>
      </c>
      <c r="B279" s="58" t="s">
        <v>1705</v>
      </c>
      <c r="C279" s="58" t="s">
        <v>1695</v>
      </c>
      <c r="D279" s="58" t="s">
        <v>1706</v>
      </c>
      <c r="E279" s="58" t="s">
        <v>1707</v>
      </c>
      <c r="F279" s="58" t="s">
        <v>1658</v>
      </c>
      <c r="G279" s="58" t="s">
        <v>522</v>
      </c>
      <c r="H279" s="58" t="s">
        <v>1659</v>
      </c>
      <c r="L279" s="58" t="s">
        <v>252</v>
      </c>
      <c r="M279" s="58" t="s">
        <v>1708</v>
      </c>
      <c r="N279" s="58" t="s">
        <v>1660</v>
      </c>
      <c r="O279" s="58" t="s">
        <v>526</v>
      </c>
      <c r="Q279" s="58" t="s">
        <v>527</v>
      </c>
    </row>
    <row r="280" spans="1:17">
      <c r="A280" s="58" t="s">
        <v>1693</v>
      </c>
      <c r="B280" s="58" t="s">
        <v>1709</v>
      </c>
      <c r="C280" s="58" t="s">
        <v>1695</v>
      </c>
      <c r="D280" s="58" t="s">
        <v>1706</v>
      </c>
      <c r="E280" s="58" t="s">
        <v>1707</v>
      </c>
      <c r="F280" s="58" t="s">
        <v>1698</v>
      </c>
      <c r="G280" s="58" t="s">
        <v>666</v>
      </c>
      <c r="H280" s="58" t="s">
        <v>1659</v>
      </c>
      <c r="L280" s="58" t="s">
        <v>252</v>
      </c>
      <c r="M280" s="58" t="s">
        <v>1708</v>
      </c>
      <c r="N280" s="58" t="s">
        <v>1700</v>
      </c>
      <c r="O280" s="58" t="s">
        <v>670</v>
      </c>
      <c r="Q280" s="58" t="s">
        <v>527</v>
      </c>
    </row>
    <row r="281" spans="1:17">
      <c r="A281" s="58" t="s">
        <v>1693</v>
      </c>
      <c r="B281" s="58" t="s">
        <v>1710</v>
      </c>
      <c r="C281" s="58" t="s">
        <v>1695</v>
      </c>
      <c r="D281" s="58" t="s">
        <v>712</v>
      </c>
      <c r="E281" s="58" t="s">
        <v>1711</v>
      </c>
      <c r="F281" s="58" t="s">
        <v>1698</v>
      </c>
      <c r="G281" s="58" t="s">
        <v>666</v>
      </c>
      <c r="H281" s="58" t="s">
        <v>1659</v>
      </c>
      <c r="L281" s="58" t="s">
        <v>252</v>
      </c>
      <c r="M281" s="58" t="s">
        <v>1712</v>
      </c>
      <c r="N281" s="58" t="s">
        <v>1700</v>
      </c>
      <c r="O281" s="58" t="s">
        <v>670</v>
      </c>
      <c r="Q281" s="58" t="s">
        <v>527</v>
      </c>
    </row>
    <row r="282" spans="1:17">
      <c r="A282" s="58" t="s">
        <v>1693</v>
      </c>
      <c r="B282" s="58" t="s">
        <v>1713</v>
      </c>
      <c r="C282" s="58" t="s">
        <v>1695</v>
      </c>
      <c r="D282" s="58" t="s">
        <v>1695</v>
      </c>
      <c r="E282" s="58" t="s">
        <v>1714</v>
      </c>
      <c r="F282" s="58" t="s">
        <v>1698</v>
      </c>
      <c r="G282" s="58" t="s">
        <v>666</v>
      </c>
      <c r="H282" s="58" t="s">
        <v>1659</v>
      </c>
      <c r="L282" s="58" t="s">
        <v>252</v>
      </c>
      <c r="M282" s="58" t="s">
        <v>1715</v>
      </c>
      <c r="N282" s="58" t="s">
        <v>1700</v>
      </c>
      <c r="O282" s="58" t="s">
        <v>670</v>
      </c>
      <c r="Q282" s="58" t="s">
        <v>527</v>
      </c>
    </row>
    <row r="283" spans="1:17">
      <c r="A283" s="58" t="s">
        <v>1656</v>
      </c>
      <c r="B283" s="58" t="s">
        <v>1716</v>
      </c>
      <c r="C283" s="58" t="s">
        <v>1695</v>
      </c>
      <c r="D283" s="58" t="s">
        <v>1695</v>
      </c>
      <c r="E283" s="58" t="s">
        <v>1714</v>
      </c>
      <c r="F283" s="58" t="s">
        <v>1658</v>
      </c>
      <c r="G283" s="58" t="s">
        <v>522</v>
      </c>
      <c r="H283" s="58" t="s">
        <v>1659</v>
      </c>
      <c r="L283" s="58" t="s">
        <v>252</v>
      </c>
      <c r="M283" s="58" t="s">
        <v>1715</v>
      </c>
      <c r="N283" s="58" t="s">
        <v>1660</v>
      </c>
      <c r="O283" s="58" t="s">
        <v>526</v>
      </c>
      <c r="Q283" s="58" t="s">
        <v>527</v>
      </c>
    </row>
    <row r="284" spans="1:17">
      <c r="A284" s="58" t="s">
        <v>1693</v>
      </c>
      <c r="B284" s="58" t="s">
        <v>1717</v>
      </c>
      <c r="C284" s="58" t="s">
        <v>1695</v>
      </c>
      <c r="D284" s="58" t="s">
        <v>1718</v>
      </c>
      <c r="E284" s="58" t="s">
        <v>1719</v>
      </c>
      <c r="F284" s="58" t="s">
        <v>1698</v>
      </c>
      <c r="G284" s="58" t="s">
        <v>666</v>
      </c>
      <c r="H284" s="58" t="s">
        <v>1659</v>
      </c>
      <c r="L284" s="58" t="s">
        <v>252</v>
      </c>
      <c r="M284" s="58" t="s">
        <v>1720</v>
      </c>
      <c r="N284" s="58" t="s">
        <v>1700</v>
      </c>
      <c r="O284" s="58" t="s">
        <v>670</v>
      </c>
      <c r="Q284" s="58" t="s">
        <v>527</v>
      </c>
    </row>
    <row r="285" spans="1:17">
      <c r="A285" s="58" t="s">
        <v>1656</v>
      </c>
      <c r="B285" s="58" t="s">
        <v>1721</v>
      </c>
      <c r="C285" s="58" t="s">
        <v>1695</v>
      </c>
      <c r="D285" s="58" t="s">
        <v>1722</v>
      </c>
      <c r="E285" s="58" t="s">
        <v>1723</v>
      </c>
      <c r="F285" s="58" t="s">
        <v>1658</v>
      </c>
      <c r="G285" s="58" t="s">
        <v>522</v>
      </c>
      <c r="H285" s="58" t="s">
        <v>1659</v>
      </c>
      <c r="L285" s="58" t="s">
        <v>252</v>
      </c>
      <c r="M285" s="58" t="s">
        <v>1724</v>
      </c>
      <c r="N285" s="58" t="s">
        <v>1660</v>
      </c>
      <c r="O285" s="58" t="s">
        <v>526</v>
      </c>
      <c r="Q285" s="58" t="s">
        <v>527</v>
      </c>
    </row>
    <row r="286" spans="1:17">
      <c r="A286" s="58" t="s">
        <v>1693</v>
      </c>
      <c r="B286" s="58" t="s">
        <v>1725</v>
      </c>
      <c r="C286" s="58" t="s">
        <v>1695</v>
      </c>
      <c r="D286" s="58" t="s">
        <v>1722</v>
      </c>
      <c r="E286" s="58" t="s">
        <v>1723</v>
      </c>
      <c r="F286" s="58" t="s">
        <v>1698</v>
      </c>
      <c r="G286" s="58" t="s">
        <v>666</v>
      </c>
      <c r="H286" s="58" t="s">
        <v>1659</v>
      </c>
      <c r="L286" s="58" t="s">
        <v>252</v>
      </c>
      <c r="M286" s="58" t="s">
        <v>1724</v>
      </c>
      <c r="N286" s="58" t="s">
        <v>1700</v>
      </c>
      <c r="O286" s="58" t="s">
        <v>670</v>
      </c>
      <c r="Q286" s="58" t="s">
        <v>527</v>
      </c>
    </row>
    <row r="287" spans="1:17">
      <c r="A287" s="58" t="s">
        <v>1693</v>
      </c>
      <c r="B287" s="58" t="s">
        <v>1726</v>
      </c>
      <c r="C287" s="58" t="s">
        <v>1695</v>
      </c>
      <c r="D287" s="58" t="s">
        <v>1727</v>
      </c>
      <c r="E287" s="58" t="s">
        <v>1728</v>
      </c>
      <c r="F287" s="58" t="s">
        <v>1698</v>
      </c>
      <c r="G287" s="58" t="s">
        <v>666</v>
      </c>
      <c r="H287" s="58" t="s">
        <v>1659</v>
      </c>
      <c r="L287" s="58" t="s">
        <v>252</v>
      </c>
      <c r="M287" s="58" t="s">
        <v>1729</v>
      </c>
      <c r="N287" s="58" t="s">
        <v>1700</v>
      </c>
      <c r="O287" s="58" t="s">
        <v>670</v>
      </c>
      <c r="Q287" s="58" t="s">
        <v>527</v>
      </c>
    </row>
    <row r="288" spans="1:17">
      <c r="A288" s="58" t="s">
        <v>1693</v>
      </c>
      <c r="B288" s="58" t="s">
        <v>1730</v>
      </c>
      <c r="C288" s="58" t="s">
        <v>1695</v>
      </c>
      <c r="D288" s="58" t="s">
        <v>1731</v>
      </c>
      <c r="E288" s="58" t="s">
        <v>1732</v>
      </c>
      <c r="F288" s="58" t="s">
        <v>1698</v>
      </c>
      <c r="G288" s="58" t="s">
        <v>666</v>
      </c>
      <c r="H288" s="58" t="s">
        <v>1659</v>
      </c>
      <c r="L288" s="58" t="s">
        <v>252</v>
      </c>
      <c r="M288" s="58" t="s">
        <v>1733</v>
      </c>
      <c r="N288" s="58" t="s">
        <v>1700</v>
      </c>
      <c r="O288" s="58" t="s">
        <v>670</v>
      </c>
      <c r="Q288" s="58" t="s">
        <v>527</v>
      </c>
    </row>
    <row r="289" spans="1:17">
      <c r="A289" s="58" t="s">
        <v>1734</v>
      </c>
      <c r="B289" s="58" t="s">
        <v>1735</v>
      </c>
      <c r="C289" s="58" t="s">
        <v>563</v>
      </c>
      <c r="D289" s="58" t="s">
        <v>563</v>
      </c>
      <c r="E289" s="58" t="s">
        <v>564</v>
      </c>
      <c r="F289" s="58" t="s">
        <v>1736</v>
      </c>
      <c r="G289" s="58" t="s">
        <v>839</v>
      </c>
      <c r="H289" s="58" t="s">
        <v>1737</v>
      </c>
      <c r="L289" s="58" t="s">
        <v>252</v>
      </c>
      <c r="M289" s="58" t="s">
        <v>565</v>
      </c>
      <c r="N289" s="58" t="s">
        <v>1738</v>
      </c>
      <c r="O289" s="58" t="s">
        <v>842</v>
      </c>
      <c r="Q289" s="58" t="s">
        <v>527</v>
      </c>
    </row>
    <row r="290" spans="1:17">
      <c r="A290" s="58" t="s">
        <v>1739</v>
      </c>
      <c r="B290" s="58" t="s">
        <v>1740</v>
      </c>
      <c r="C290" s="58" t="s">
        <v>1598</v>
      </c>
      <c r="D290" s="58" t="s">
        <v>1598</v>
      </c>
      <c r="E290" s="58" t="s">
        <v>1599</v>
      </c>
      <c r="F290" s="58" t="s">
        <v>1741</v>
      </c>
      <c r="G290" s="58" t="s">
        <v>666</v>
      </c>
      <c r="H290" s="58" t="s">
        <v>1742</v>
      </c>
      <c r="L290" s="58" t="s">
        <v>252</v>
      </c>
      <c r="M290" s="58" t="s">
        <v>1602</v>
      </c>
      <c r="N290" s="58" t="s">
        <v>1743</v>
      </c>
      <c r="O290" s="58" t="s">
        <v>670</v>
      </c>
      <c r="Q290" s="58" t="s">
        <v>527</v>
      </c>
    </row>
    <row r="291" spans="1:17">
      <c r="A291" s="58" t="s">
        <v>1744</v>
      </c>
      <c r="B291" s="58" t="s">
        <v>1745</v>
      </c>
      <c r="C291" s="58" t="s">
        <v>1746</v>
      </c>
      <c r="D291" s="58" t="s">
        <v>1747</v>
      </c>
      <c r="E291" s="58" t="s">
        <v>1748</v>
      </c>
      <c r="F291" s="58" t="s">
        <v>1749</v>
      </c>
      <c r="G291" s="58" t="s">
        <v>633</v>
      </c>
      <c r="H291" s="58" t="s">
        <v>1750</v>
      </c>
      <c r="L291" s="58" t="s">
        <v>252</v>
      </c>
      <c r="M291" s="58" t="s">
        <v>1751</v>
      </c>
      <c r="N291" s="58" t="s">
        <v>1752</v>
      </c>
      <c r="O291" s="58" t="s">
        <v>637</v>
      </c>
      <c r="Q291" s="58" t="s">
        <v>527</v>
      </c>
    </row>
    <row r="292" spans="1:17">
      <c r="A292" s="58" t="s">
        <v>1744</v>
      </c>
      <c r="B292" s="58" t="s">
        <v>1753</v>
      </c>
      <c r="C292" s="58" t="s">
        <v>1746</v>
      </c>
      <c r="D292" s="58" t="s">
        <v>1746</v>
      </c>
      <c r="E292" s="58" t="s">
        <v>1754</v>
      </c>
      <c r="F292" s="58" t="s">
        <v>1749</v>
      </c>
      <c r="G292" s="58" t="s">
        <v>633</v>
      </c>
      <c r="H292" s="58" t="s">
        <v>1750</v>
      </c>
      <c r="L292" s="58" t="s">
        <v>252</v>
      </c>
      <c r="M292" s="58" t="s">
        <v>1755</v>
      </c>
      <c r="N292" s="58" t="s">
        <v>1752</v>
      </c>
      <c r="O292" s="58" t="s">
        <v>637</v>
      </c>
      <c r="Q292" s="58" t="s">
        <v>527</v>
      </c>
    </row>
    <row r="293" spans="1:17">
      <c r="A293" s="58" t="s">
        <v>1744</v>
      </c>
      <c r="B293" s="58" t="s">
        <v>1756</v>
      </c>
      <c r="C293" s="58" t="s">
        <v>1746</v>
      </c>
      <c r="D293" s="58" t="s">
        <v>1757</v>
      </c>
      <c r="E293" s="58" t="s">
        <v>1758</v>
      </c>
      <c r="F293" s="58" t="s">
        <v>1749</v>
      </c>
      <c r="G293" s="58" t="s">
        <v>633</v>
      </c>
      <c r="H293" s="58" t="s">
        <v>1750</v>
      </c>
      <c r="L293" s="58" t="s">
        <v>252</v>
      </c>
      <c r="M293" s="58" t="s">
        <v>1759</v>
      </c>
      <c r="N293" s="58" t="s">
        <v>1752</v>
      </c>
      <c r="O293" s="58" t="s">
        <v>637</v>
      </c>
      <c r="Q293" s="58" t="s">
        <v>527</v>
      </c>
    </row>
    <row r="294" spans="1:17">
      <c r="A294" s="58" t="s">
        <v>1744</v>
      </c>
      <c r="B294" s="58" t="s">
        <v>1760</v>
      </c>
      <c r="C294" s="58" t="s">
        <v>1746</v>
      </c>
      <c r="D294" s="58" t="s">
        <v>1493</v>
      </c>
      <c r="E294" s="58" t="s">
        <v>1761</v>
      </c>
      <c r="F294" s="58" t="s">
        <v>1749</v>
      </c>
      <c r="G294" s="58" t="s">
        <v>633</v>
      </c>
      <c r="H294" s="58" t="s">
        <v>1750</v>
      </c>
      <c r="L294" s="58" t="s">
        <v>252</v>
      </c>
      <c r="M294" s="58" t="s">
        <v>1762</v>
      </c>
      <c r="N294" s="58" t="s">
        <v>1752</v>
      </c>
      <c r="O294" s="58" t="s">
        <v>637</v>
      </c>
      <c r="Q294" s="58" t="s">
        <v>527</v>
      </c>
    </row>
    <row r="295" spans="1:17">
      <c r="A295" s="58" t="s">
        <v>1744</v>
      </c>
      <c r="B295" s="58" t="s">
        <v>1763</v>
      </c>
      <c r="C295" s="58" t="s">
        <v>1746</v>
      </c>
      <c r="D295" s="58" t="s">
        <v>1764</v>
      </c>
      <c r="E295" s="58" t="s">
        <v>1765</v>
      </c>
      <c r="F295" s="58" t="s">
        <v>1749</v>
      </c>
      <c r="G295" s="58" t="s">
        <v>633</v>
      </c>
      <c r="H295" s="58" t="s">
        <v>1750</v>
      </c>
      <c r="L295" s="58" t="s">
        <v>252</v>
      </c>
      <c r="M295" s="58" t="s">
        <v>1766</v>
      </c>
      <c r="N295" s="58" t="s">
        <v>1752</v>
      </c>
      <c r="O295" s="58" t="s">
        <v>637</v>
      </c>
      <c r="Q295" s="58" t="s">
        <v>527</v>
      </c>
    </row>
    <row r="296" spans="1:17">
      <c r="A296" s="58" t="s">
        <v>1744</v>
      </c>
      <c r="B296" s="58" t="s">
        <v>1767</v>
      </c>
      <c r="C296" s="58" t="s">
        <v>1746</v>
      </c>
      <c r="D296" s="58" t="s">
        <v>1768</v>
      </c>
      <c r="E296" s="58" t="s">
        <v>1769</v>
      </c>
      <c r="F296" s="58" t="s">
        <v>1749</v>
      </c>
      <c r="G296" s="58" t="s">
        <v>633</v>
      </c>
      <c r="H296" s="58" t="s">
        <v>1750</v>
      </c>
      <c r="L296" s="58" t="s">
        <v>252</v>
      </c>
      <c r="M296" s="58" t="s">
        <v>1770</v>
      </c>
      <c r="N296" s="58" t="s">
        <v>1752</v>
      </c>
      <c r="O296" s="58" t="s">
        <v>637</v>
      </c>
      <c r="Q296" s="58" t="s">
        <v>527</v>
      </c>
    </row>
    <row r="297" spans="1:17">
      <c r="A297" s="58" t="s">
        <v>1744</v>
      </c>
      <c r="B297" s="58" t="s">
        <v>1771</v>
      </c>
      <c r="C297" s="58" t="s">
        <v>1746</v>
      </c>
      <c r="D297" s="58" t="s">
        <v>1772</v>
      </c>
      <c r="E297" s="58" t="s">
        <v>1773</v>
      </c>
      <c r="F297" s="58" t="s">
        <v>1749</v>
      </c>
      <c r="G297" s="58" t="s">
        <v>633</v>
      </c>
      <c r="H297" s="58" t="s">
        <v>1750</v>
      </c>
      <c r="L297" s="58" t="s">
        <v>252</v>
      </c>
      <c r="M297" s="58" t="s">
        <v>1774</v>
      </c>
      <c r="N297" s="58" t="s">
        <v>1752</v>
      </c>
      <c r="O297" s="58" t="s">
        <v>637</v>
      </c>
      <c r="Q297" s="58" t="s">
        <v>527</v>
      </c>
    </row>
    <row r="298" spans="1:17">
      <c r="A298" s="58" t="s">
        <v>1744</v>
      </c>
      <c r="B298" s="58" t="s">
        <v>1775</v>
      </c>
      <c r="C298" s="58" t="s">
        <v>1746</v>
      </c>
      <c r="D298" s="58" t="s">
        <v>1776</v>
      </c>
      <c r="E298" s="58" t="s">
        <v>1777</v>
      </c>
      <c r="F298" s="58" t="s">
        <v>1749</v>
      </c>
      <c r="G298" s="58" t="s">
        <v>633</v>
      </c>
      <c r="H298" s="58" t="s">
        <v>1750</v>
      </c>
      <c r="L298" s="58" t="s">
        <v>252</v>
      </c>
      <c r="M298" s="58" t="s">
        <v>1778</v>
      </c>
      <c r="N298" s="58" t="s">
        <v>1752</v>
      </c>
      <c r="O298" s="58" t="s">
        <v>637</v>
      </c>
      <c r="Q298" s="58" t="s">
        <v>527</v>
      </c>
    </row>
    <row r="299" spans="1:17">
      <c r="A299" s="58" t="s">
        <v>1744</v>
      </c>
      <c r="B299" s="58" t="s">
        <v>1779</v>
      </c>
      <c r="C299" s="58" t="s">
        <v>1746</v>
      </c>
      <c r="D299" s="58" t="s">
        <v>1780</v>
      </c>
      <c r="E299" s="58" t="s">
        <v>1781</v>
      </c>
      <c r="F299" s="58" t="s">
        <v>1749</v>
      </c>
      <c r="G299" s="58" t="s">
        <v>633</v>
      </c>
      <c r="H299" s="58" t="s">
        <v>1750</v>
      </c>
      <c r="L299" s="58" t="s">
        <v>252</v>
      </c>
      <c r="M299" s="58" t="s">
        <v>1782</v>
      </c>
      <c r="N299" s="58" t="s">
        <v>1752</v>
      </c>
      <c r="O299" s="58" t="s">
        <v>637</v>
      </c>
      <c r="Q299" s="58" t="s">
        <v>527</v>
      </c>
    </row>
    <row r="300" spans="1:17">
      <c r="A300" s="58" t="s">
        <v>1783</v>
      </c>
      <c r="B300" s="58" t="s">
        <v>1784</v>
      </c>
      <c r="C300" s="58" t="s">
        <v>519</v>
      </c>
      <c r="D300" s="58" t="s">
        <v>519</v>
      </c>
      <c r="E300" s="58" t="s">
        <v>520</v>
      </c>
      <c r="F300" s="58" t="s">
        <v>1785</v>
      </c>
      <c r="G300" s="58" t="s">
        <v>522</v>
      </c>
      <c r="H300" s="58" t="s">
        <v>1786</v>
      </c>
      <c r="L300" s="58" t="s">
        <v>252</v>
      </c>
      <c r="M300" s="58" t="s">
        <v>524</v>
      </c>
      <c r="N300" s="58" t="s">
        <v>1787</v>
      </c>
      <c r="O300" s="58" t="s">
        <v>526</v>
      </c>
      <c r="Q300" s="58" t="s">
        <v>527</v>
      </c>
    </row>
    <row r="301" spans="1:17">
      <c r="A301" s="58" t="s">
        <v>1788</v>
      </c>
      <c r="B301" s="58" t="s">
        <v>1789</v>
      </c>
      <c r="C301" s="58" t="s">
        <v>823</v>
      </c>
      <c r="D301" s="58" t="s">
        <v>1790</v>
      </c>
      <c r="E301" s="58" t="s">
        <v>1791</v>
      </c>
      <c r="F301" s="58" t="s">
        <v>1792</v>
      </c>
      <c r="G301" s="58" t="s">
        <v>633</v>
      </c>
      <c r="H301" s="58" t="s">
        <v>1793</v>
      </c>
      <c r="L301" s="58" t="s">
        <v>252</v>
      </c>
      <c r="M301" s="58" t="s">
        <v>1794</v>
      </c>
      <c r="N301" s="58" t="s">
        <v>1795</v>
      </c>
      <c r="O301" s="58" t="s">
        <v>637</v>
      </c>
      <c r="Q301" s="58" t="s">
        <v>527</v>
      </c>
    </row>
    <row r="302" spans="1:17">
      <c r="A302" s="58" t="s">
        <v>1788</v>
      </c>
      <c r="B302" s="58" t="s">
        <v>1796</v>
      </c>
      <c r="C302" s="58" t="s">
        <v>823</v>
      </c>
      <c r="D302" s="58" t="s">
        <v>824</v>
      </c>
      <c r="E302" s="58" t="s">
        <v>825</v>
      </c>
      <c r="F302" s="58" t="s">
        <v>1792</v>
      </c>
      <c r="G302" s="58" t="s">
        <v>633</v>
      </c>
      <c r="H302" s="58" t="s">
        <v>1793</v>
      </c>
      <c r="L302" s="58" t="s">
        <v>252</v>
      </c>
      <c r="M302" s="58" t="s">
        <v>826</v>
      </c>
      <c r="N302" s="58" t="s">
        <v>1795</v>
      </c>
      <c r="O302" s="58" t="s">
        <v>637</v>
      </c>
      <c r="Q302" s="58" t="s">
        <v>527</v>
      </c>
    </row>
    <row r="303" spans="1:17">
      <c r="A303" s="58" t="s">
        <v>1788</v>
      </c>
      <c r="B303" s="58" t="s">
        <v>1797</v>
      </c>
      <c r="C303" s="58" t="s">
        <v>823</v>
      </c>
      <c r="D303" s="58" t="s">
        <v>1798</v>
      </c>
      <c r="E303" s="58" t="s">
        <v>1799</v>
      </c>
      <c r="F303" s="58" t="s">
        <v>1792</v>
      </c>
      <c r="G303" s="58" t="s">
        <v>633</v>
      </c>
      <c r="H303" s="58" t="s">
        <v>1793</v>
      </c>
      <c r="L303" s="58" t="s">
        <v>252</v>
      </c>
      <c r="M303" s="58" t="s">
        <v>1800</v>
      </c>
      <c r="N303" s="58" t="s">
        <v>1795</v>
      </c>
      <c r="O303" s="58" t="s">
        <v>637</v>
      </c>
      <c r="Q303" s="58" t="s">
        <v>527</v>
      </c>
    </row>
    <row r="304" spans="1:17">
      <c r="A304" s="58" t="s">
        <v>1788</v>
      </c>
      <c r="B304" s="58" t="s">
        <v>1801</v>
      </c>
      <c r="C304" s="58" t="s">
        <v>823</v>
      </c>
      <c r="D304" s="58" t="s">
        <v>1802</v>
      </c>
      <c r="E304" s="58" t="s">
        <v>1803</v>
      </c>
      <c r="F304" s="58" t="s">
        <v>1792</v>
      </c>
      <c r="G304" s="58" t="s">
        <v>633</v>
      </c>
      <c r="H304" s="58" t="s">
        <v>1793</v>
      </c>
      <c r="L304" s="58" t="s">
        <v>252</v>
      </c>
      <c r="M304" s="58" t="s">
        <v>1804</v>
      </c>
      <c r="N304" s="58" t="s">
        <v>1795</v>
      </c>
      <c r="O304" s="58" t="s">
        <v>637</v>
      </c>
      <c r="Q304" s="58" t="s">
        <v>527</v>
      </c>
    </row>
    <row r="305" spans="1:17">
      <c r="A305" s="58" t="s">
        <v>1788</v>
      </c>
      <c r="B305" s="58" t="s">
        <v>1805</v>
      </c>
      <c r="C305" s="58" t="s">
        <v>823</v>
      </c>
      <c r="D305" s="58" t="s">
        <v>1806</v>
      </c>
      <c r="E305" s="58" t="s">
        <v>1807</v>
      </c>
      <c r="F305" s="58" t="s">
        <v>1792</v>
      </c>
      <c r="G305" s="58" t="s">
        <v>633</v>
      </c>
      <c r="H305" s="58" t="s">
        <v>1793</v>
      </c>
      <c r="L305" s="58" t="s">
        <v>252</v>
      </c>
      <c r="M305" s="58" t="s">
        <v>1808</v>
      </c>
      <c r="N305" s="58" t="s">
        <v>1795</v>
      </c>
      <c r="O305" s="58" t="s">
        <v>637</v>
      </c>
      <c r="Q305" s="58" t="s">
        <v>527</v>
      </c>
    </row>
    <row r="306" spans="1:17">
      <c r="A306" s="58" t="s">
        <v>1788</v>
      </c>
      <c r="B306" s="58" t="s">
        <v>1809</v>
      </c>
      <c r="C306" s="58" t="s">
        <v>823</v>
      </c>
      <c r="D306" s="58" t="s">
        <v>992</v>
      </c>
      <c r="E306" s="58" t="s">
        <v>1810</v>
      </c>
      <c r="F306" s="58" t="s">
        <v>1792</v>
      </c>
      <c r="G306" s="58" t="s">
        <v>633</v>
      </c>
      <c r="H306" s="58" t="s">
        <v>1793</v>
      </c>
      <c r="L306" s="58" t="s">
        <v>252</v>
      </c>
      <c r="M306" s="58" t="s">
        <v>1811</v>
      </c>
      <c r="N306" s="58" t="s">
        <v>1795</v>
      </c>
      <c r="O306" s="58" t="s">
        <v>637</v>
      </c>
      <c r="Q306" s="58" t="s">
        <v>527</v>
      </c>
    </row>
    <row r="307" spans="1:17">
      <c r="A307" s="58" t="s">
        <v>1788</v>
      </c>
      <c r="B307" s="58" t="s">
        <v>1812</v>
      </c>
      <c r="C307" s="58" t="s">
        <v>823</v>
      </c>
      <c r="D307" s="58" t="s">
        <v>823</v>
      </c>
      <c r="E307" s="58" t="s">
        <v>828</v>
      </c>
      <c r="F307" s="58" t="s">
        <v>1792</v>
      </c>
      <c r="G307" s="58" t="s">
        <v>633</v>
      </c>
      <c r="H307" s="58" t="s">
        <v>1793</v>
      </c>
      <c r="L307" s="58" t="s">
        <v>252</v>
      </c>
      <c r="M307" s="58" t="s">
        <v>829</v>
      </c>
      <c r="N307" s="58" t="s">
        <v>1795</v>
      </c>
      <c r="O307" s="58" t="s">
        <v>637</v>
      </c>
      <c r="Q307" s="58" t="s">
        <v>527</v>
      </c>
    </row>
    <row r="308" spans="1:17">
      <c r="A308" s="58" t="s">
        <v>1788</v>
      </c>
      <c r="B308" s="58" t="s">
        <v>1813</v>
      </c>
      <c r="C308" s="58" t="s">
        <v>823</v>
      </c>
      <c r="D308" s="58" t="s">
        <v>996</v>
      </c>
      <c r="E308" s="58" t="s">
        <v>1814</v>
      </c>
      <c r="F308" s="58" t="s">
        <v>1792</v>
      </c>
      <c r="G308" s="58" t="s">
        <v>633</v>
      </c>
      <c r="H308" s="58" t="s">
        <v>1793</v>
      </c>
      <c r="L308" s="58" t="s">
        <v>252</v>
      </c>
      <c r="M308" s="58" t="s">
        <v>1815</v>
      </c>
      <c r="N308" s="58" t="s">
        <v>1795</v>
      </c>
      <c r="O308" s="58" t="s">
        <v>637</v>
      </c>
      <c r="Q308" s="58" t="s">
        <v>527</v>
      </c>
    </row>
    <row r="309" spans="1:17">
      <c r="A309" s="58" t="s">
        <v>1816</v>
      </c>
      <c r="B309" s="58" t="s">
        <v>1817</v>
      </c>
      <c r="C309" s="58" t="s">
        <v>807</v>
      </c>
      <c r="D309" s="58" t="s">
        <v>807</v>
      </c>
      <c r="E309" s="58" t="s">
        <v>808</v>
      </c>
      <c r="F309" s="58" t="s">
        <v>1818</v>
      </c>
      <c r="G309" s="58" t="s">
        <v>666</v>
      </c>
      <c r="H309" s="58" t="s">
        <v>1819</v>
      </c>
      <c r="L309" s="58" t="s">
        <v>252</v>
      </c>
      <c r="M309" s="58" t="s">
        <v>809</v>
      </c>
      <c r="N309" s="58" t="s">
        <v>1820</v>
      </c>
      <c r="O309" s="58" t="s">
        <v>670</v>
      </c>
      <c r="Q309" s="58" t="s">
        <v>527</v>
      </c>
    </row>
    <row r="310" spans="1:17">
      <c r="A310" s="58" t="s">
        <v>1816</v>
      </c>
      <c r="B310" s="58" t="s">
        <v>1821</v>
      </c>
      <c r="C310" s="58" t="s">
        <v>807</v>
      </c>
      <c r="D310" s="58" t="s">
        <v>1822</v>
      </c>
      <c r="E310" s="58" t="s">
        <v>1823</v>
      </c>
      <c r="F310" s="58" t="s">
        <v>1818</v>
      </c>
      <c r="G310" s="58" t="s">
        <v>666</v>
      </c>
      <c r="H310" s="58" t="s">
        <v>1819</v>
      </c>
      <c r="L310" s="58" t="s">
        <v>252</v>
      </c>
      <c r="M310" s="58" t="s">
        <v>1824</v>
      </c>
      <c r="N310" s="58" t="s">
        <v>1820</v>
      </c>
      <c r="O310" s="58" t="s">
        <v>670</v>
      </c>
      <c r="Q310" s="58" t="s">
        <v>527</v>
      </c>
    </row>
    <row r="311" spans="1:17">
      <c r="A311" s="58" t="s">
        <v>1816</v>
      </c>
      <c r="B311" s="58" t="s">
        <v>1825</v>
      </c>
      <c r="C311" s="58" t="s">
        <v>807</v>
      </c>
      <c r="D311" s="58" t="s">
        <v>1826</v>
      </c>
      <c r="E311" s="58" t="s">
        <v>1827</v>
      </c>
      <c r="F311" s="58" t="s">
        <v>1818</v>
      </c>
      <c r="G311" s="58" t="s">
        <v>666</v>
      </c>
      <c r="H311" s="58" t="s">
        <v>1819</v>
      </c>
      <c r="L311" s="58" t="s">
        <v>252</v>
      </c>
      <c r="M311" s="58" t="s">
        <v>1828</v>
      </c>
      <c r="N311" s="58" t="s">
        <v>1820</v>
      </c>
      <c r="O311" s="58" t="s">
        <v>670</v>
      </c>
      <c r="Q311" s="58" t="s">
        <v>527</v>
      </c>
    </row>
    <row r="312" spans="1:17">
      <c r="A312" s="58" t="s">
        <v>1816</v>
      </c>
      <c r="B312" s="58" t="s">
        <v>1829</v>
      </c>
      <c r="C312" s="58" t="s">
        <v>807</v>
      </c>
      <c r="D312" s="58" t="s">
        <v>1830</v>
      </c>
      <c r="E312" s="58" t="s">
        <v>1831</v>
      </c>
      <c r="F312" s="58" t="s">
        <v>1818</v>
      </c>
      <c r="G312" s="58" t="s">
        <v>666</v>
      </c>
      <c r="H312" s="58" t="s">
        <v>1819</v>
      </c>
      <c r="L312" s="58" t="s">
        <v>252</v>
      </c>
      <c r="M312" s="58" t="s">
        <v>1832</v>
      </c>
      <c r="N312" s="58" t="s">
        <v>1820</v>
      </c>
      <c r="O312" s="58" t="s">
        <v>670</v>
      </c>
      <c r="Q312" s="58" t="s">
        <v>527</v>
      </c>
    </row>
    <row r="313" spans="1:17">
      <c r="A313" s="58" t="s">
        <v>1816</v>
      </c>
      <c r="B313" s="58" t="s">
        <v>1833</v>
      </c>
      <c r="C313" s="58" t="s">
        <v>807</v>
      </c>
      <c r="D313" s="58" t="s">
        <v>1834</v>
      </c>
      <c r="E313" s="58" t="s">
        <v>1835</v>
      </c>
      <c r="F313" s="58" t="s">
        <v>1818</v>
      </c>
      <c r="G313" s="58" t="s">
        <v>666</v>
      </c>
      <c r="H313" s="58" t="s">
        <v>1819</v>
      </c>
      <c r="L313" s="58" t="s">
        <v>252</v>
      </c>
      <c r="M313" s="58" t="s">
        <v>1836</v>
      </c>
      <c r="N313" s="58" t="s">
        <v>1820</v>
      </c>
      <c r="O313" s="58" t="s">
        <v>670</v>
      </c>
      <c r="Q313" s="58" t="s">
        <v>527</v>
      </c>
    </row>
    <row r="314" spans="1:17">
      <c r="A314" s="58" t="s">
        <v>1816</v>
      </c>
      <c r="B314" s="58" t="s">
        <v>1837</v>
      </c>
      <c r="C314" s="58" t="s">
        <v>807</v>
      </c>
      <c r="D314" s="58" t="s">
        <v>1838</v>
      </c>
      <c r="E314" s="58" t="s">
        <v>1839</v>
      </c>
      <c r="F314" s="58" t="s">
        <v>1818</v>
      </c>
      <c r="G314" s="58" t="s">
        <v>666</v>
      </c>
      <c r="H314" s="58" t="s">
        <v>1819</v>
      </c>
      <c r="L314" s="58" t="s">
        <v>252</v>
      </c>
      <c r="M314" s="58" t="s">
        <v>1840</v>
      </c>
      <c r="N314" s="58" t="s">
        <v>1820</v>
      </c>
      <c r="O314" s="58" t="s">
        <v>670</v>
      </c>
      <c r="Q314" s="58" t="s">
        <v>527</v>
      </c>
    </row>
    <row r="315" spans="1:17">
      <c r="A315" s="58" t="s">
        <v>1816</v>
      </c>
      <c r="B315" s="58" t="s">
        <v>1841</v>
      </c>
      <c r="C315" s="58" t="s">
        <v>807</v>
      </c>
      <c r="D315" s="58" t="s">
        <v>1842</v>
      </c>
      <c r="E315" s="58" t="s">
        <v>1843</v>
      </c>
      <c r="F315" s="58" t="s">
        <v>1818</v>
      </c>
      <c r="G315" s="58" t="s">
        <v>666</v>
      </c>
      <c r="H315" s="58" t="s">
        <v>1819</v>
      </c>
      <c r="L315" s="58" t="s">
        <v>252</v>
      </c>
      <c r="M315" s="58" t="s">
        <v>1844</v>
      </c>
      <c r="N315" s="58" t="s">
        <v>1820</v>
      </c>
      <c r="O315" s="58" t="s">
        <v>670</v>
      </c>
      <c r="Q315" s="58" t="s">
        <v>527</v>
      </c>
    </row>
    <row r="316" spans="1:17">
      <c r="A316" s="58" t="s">
        <v>1816</v>
      </c>
      <c r="B316" s="58" t="s">
        <v>1845</v>
      </c>
      <c r="C316" s="58" t="s">
        <v>807</v>
      </c>
      <c r="D316" s="58" t="s">
        <v>1846</v>
      </c>
      <c r="E316" s="58" t="s">
        <v>1847</v>
      </c>
      <c r="F316" s="58" t="s">
        <v>1818</v>
      </c>
      <c r="G316" s="58" t="s">
        <v>666</v>
      </c>
      <c r="H316" s="58" t="s">
        <v>1819</v>
      </c>
      <c r="L316" s="58" t="s">
        <v>252</v>
      </c>
      <c r="M316" s="58" t="s">
        <v>1848</v>
      </c>
      <c r="N316" s="58" t="s">
        <v>1820</v>
      </c>
      <c r="O316" s="58" t="s">
        <v>670</v>
      </c>
      <c r="Q316" s="58" t="s">
        <v>527</v>
      </c>
    </row>
    <row r="317" spans="1:17">
      <c r="A317" s="58" t="s">
        <v>1816</v>
      </c>
      <c r="B317" s="58" t="s">
        <v>1849</v>
      </c>
      <c r="C317" s="58" t="s">
        <v>807</v>
      </c>
      <c r="D317" s="58" t="s">
        <v>1850</v>
      </c>
      <c r="E317" s="58" t="s">
        <v>1851</v>
      </c>
      <c r="F317" s="58" t="s">
        <v>1818</v>
      </c>
      <c r="G317" s="58" t="s">
        <v>666</v>
      </c>
      <c r="H317" s="58" t="s">
        <v>1819</v>
      </c>
      <c r="L317" s="58" t="s">
        <v>252</v>
      </c>
      <c r="M317" s="58" t="s">
        <v>1852</v>
      </c>
      <c r="N317" s="58" t="s">
        <v>1820</v>
      </c>
      <c r="O317" s="58" t="s">
        <v>670</v>
      </c>
      <c r="Q317" s="58" t="s">
        <v>527</v>
      </c>
    </row>
    <row r="318" spans="1:17">
      <c r="A318" s="58" t="s">
        <v>1816</v>
      </c>
      <c r="B318" s="58" t="s">
        <v>1853</v>
      </c>
      <c r="C318" s="58" t="s">
        <v>807</v>
      </c>
      <c r="D318" s="58" t="s">
        <v>1854</v>
      </c>
      <c r="E318" s="58" t="s">
        <v>1855</v>
      </c>
      <c r="F318" s="58" t="s">
        <v>1818</v>
      </c>
      <c r="G318" s="58" t="s">
        <v>666</v>
      </c>
      <c r="H318" s="58" t="s">
        <v>1819</v>
      </c>
      <c r="L318" s="58" t="s">
        <v>252</v>
      </c>
      <c r="M318" s="58" t="s">
        <v>1856</v>
      </c>
      <c r="N318" s="58" t="s">
        <v>1820</v>
      </c>
      <c r="O318" s="58" t="s">
        <v>670</v>
      </c>
      <c r="Q318" s="58" t="s">
        <v>527</v>
      </c>
    </row>
    <row r="319" spans="1:17">
      <c r="A319" s="58" t="s">
        <v>1816</v>
      </c>
      <c r="B319" s="58" t="s">
        <v>1857</v>
      </c>
      <c r="C319" s="58" t="s">
        <v>807</v>
      </c>
      <c r="D319" s="58" t="s">
        <v>1858</v>
      </c>
      <c r="E319" s="58" t="s">
        <v>1859</v>
      </c>
      <c r="F319" s="58" t="s">
        <v>1818</v>
      </c>
      <c r="G319" s="58" t="s">
        <v>666</v>
      </c>
      <c r="H319" s="58" t="s">
        <v>1819</v>
      </c>
      <c r="L319" s="58" t="s">
        <v>252</v>
      </c>
      <c r="M319" s="58" t="s">
        <v>1860</v>
      </c>
      <c r="N319" s="58" t="s">
        <v>1820</v>
      </c>
      <c r="O319" s="58" t="s">
        <v>670</v>
      </c>
      <c r="Q319" s="58" t="s">
        <v>527</v>
      </c>
    </row>
    <row r="320" spans="1:17">
      <c r="A320" s="58" t="s">
        <v>1861</v>
      </c>
      <c r="B320" s="58" t="s">
        <v>1862</v>
      </c>
      <c r="C320" s="58" t="s">
        <v>519</v>
      </c>
      <c r="D320" s="58" t="s">
        <v>519</v>
      </c>
      <c r="E320" s="58" t="s">
        <v>520</v>
      </c>
      <c r="F320" s="58" t="s">
        <v>1863</v>
      </c>
      <c r="G320" s="58" t="s">
        <v>522</v>
      </c>
      <c r="H320" s="58" t="s">
        <v>1864</v>
      </c>
      <c r="L320" s="58" t="s">
        <v>252</v>
      </c>
      <c r="M320" s="58" t="s">
        <v>524</v>
      </c>
      <c r="N320" s="58" t="s">
        <v>1865</v>
      </c>
      <c r="O320" s="58" t="s">
        <v>526</v>
      </c>
      <c r="Q320" s="58" t="s">
        <v>527</v>
      </c>
    </row>
    <row r="321" spans="1:17">
      <c r="A321" s="58" t="s">
        <v>1866</v>
      </c>
      <c r="B321" s="58" t="s">
        <v>1867</v>
      </c>
      <c r="C321" s="58" t="s">
        <v>519</v>
      </c>
      <c r="D321" s="58" t="s">
        <v>519</v>
      </c>
      <c r="E321" s="58" t="s">
        <v>520</v>
      </c>
      <c r="F321" s="58" t="s">
        <v>1868</v>
      </c>
      <c r="G321" s="58" t="s">
        <v>522</v>
      </c>
      <c r="H321" s="58" t="s">
        <v>1869</v>
      </c>
      <c r="L321" s="58" t="s">
        <v>252</v>
      </c>
      <c r="M321" s="58" t="s">
        <v>524</v>
      </c>
      <c r="N321" s="58" t="s">
        <v>1870</v>
      </c>
      <c r="O321" s="58" t="s">
        <v>526</v>
      </c>
      <c r="Q321" s="58" t="s">
        <v>527</v>
      </c>
    </row>
    <row r="322" spans="1:17">
      <c r="A322" s="58" t="s">
        <v>1871</v>
      </c>
      <c r="B322" s="58" t="s">
        <v>1872</v>
      </c>
      <c r="C322" s="58" t="s">
        <v>519</v>
      </c>
      <c r="D322" s="58" t="s">
        <v>519</v>
      </c>
      <c r="E322" s="58" t="s">
        <v>520</v>
      </c>
      <c r="F322" s="58" t="s">
        <v>1873</v>
      </c>
      <c r="G322" s="58" t="s">
        <v>522</v>
      </c>
      <c r="H322" s="58" t="s">
        <v>1874</v>
      </c>
      <c r="L322" s="58" t="s">
        <v>252</v>
      </c>
      <c r="M322" s="58" t="s">
        <v>524</v>
      </c>
      <c r="N322" s="58" t="s">
        <v>1875</v>
      </c>
      <c r="O322" s="58" t="s">
        <v>526</v>
      </c>
      <c r="Q322" s="58" t="s">
        <v>527</v>
      </c>
    </row>
    <row r="323" spans="1:17">
      <c r="A323" s="58" t="s">
        <v>1876</v>
      </c>
      <c r="B323" s="58" t="s">
        <v>1877</v>
      </c>
      <c r="C323" s="58" t="s">
        <v>519</v>
      </c>
      <c r="D323" s="58" t="s">
        <v>519</v>
      </c>
      <c r="E323" s="58" t="s">
        <v>520</v>
      </c>
      <c r="F323" s="58" t="s">
        <v>1878</v>
      </c>
      <c r="G323" s="58" t="s">
        <v>522</v>
      </c>
      <c r="H323" s="58" t="s">
        <v>1879</v>
      </c>
      <c r="L323" s="58" t="s">
        <v>252</v>
      </c>
      <c r="M323" s="58" t="s">
        <v>524</v>
      </c>
      <c r="N323" s="58" t="s">
        <v>1880</v>
      </c>
      <c r="O323" s="58" t="s">
        <v>526</v>
      </c>
      <c r="Q323" s="58" t="s">
        <v>527</v>
      </c>
    </row>
    <row r="324" spans="1:17">
      <c r="A324" s="58" t="s">
        <v>1881</v>
      </c>
      <c r="B324" s="58" t="s">
        <v>1882</v>
      </c>
      <c r="C324" s="58" t="s">
        <v>519</v>
      </c>
      <c r="D324" s="58" t="s">
        <v>519</v>
      </c>
      <c r="E324" s="58" t="s">
        <v>520</v>
      </c>
      <c r="F324" s="58" t="s">
        <v>1883</v>
      </c>
      <c r="G324" s="58" t="s">
        <v>522</v>
      </c>
      <c r="H324" s="58" t="s">
        <v>1884</v>
      </c>
      <c r="L324" s="58" t="s">
        <v>252</v>
      </c>
      <c r="M324" s="58" t="s">
        <v>524</v>
      </c>
      <c r="N324" s="58" t="s">
        <v>1885</v>
      </c>
      <c r="O324" s="58" t="s">
        <v>526</v>
      </c>
      <c r="Q324" s="58" t="s">
        <v>527</v>
      </c>
    </row>
    <row r="325" spans="1:17">
      <c r="A325" s="58" t="s">
        <v>1886</v>
      </c>
      <c r="B325" s="58" t="s">
        <v>1887</v>
      </c>
      <c r="C325" s="58" t="s">
        <v>535</v>
      </c>
      <c r="D325" s="58" t="s">
        <v>551</v>
      </c>
      <c r="E325" s="58" t="s">
        <v>552</v>
      </c>
      <c r="F325" s="58" t="s">
        <v>1888</v>
      </c>
      <c r="G325" s="58" t="s">
        <v>522</v>
      </c>
      <c r="H325" s="58" t="s">
        <v>1889</v>
      </c>
      <c r="L325" s="58" t="s">
        <v>252</v>
      </c>
      <c r="M325" s="58" t="s">
        <v>553</v>
      </c>
      <c r="N325" s="58" t="s">
        <v>1890</v>
      </c>
      <c r="O325" s="58" t="s">
        <v>526</v>
      </c>
      <c r="Q325" s="58" t="s">
        <v>527</v>
      </c>
    </row>
    <row r="326" spans="1:17">
      <c r="A326" s="58" t="s">
        <v>1886</v>
      </c>
      <c r="B326" s="58" t="s">
        <v>1891</v>
      </c>
      <c r="C326" s="58" t="s">
        <v>519</v>
      </c>
      <c r="D326" s="58" t="s">
        <v>519</v>
      </c>
      <c r="E326" s="58" t="s">
        <v>520</v>
      </c>
      <c r="F326" s="58" t="s">
        <v>1888</v>
      </c>
      <c r="G326" s="58" t="s">
        <v>522</v>
      </c>
      <c r="H326" s="58" t="s">
        <v>1889</v>
      </c>
      <c r="L326" s="58" t="s">
        <v>252</v>
      </c>
      <c r="M326" s="58" t="s">
        <v>524</v>
      </c>
      <c r="N326" s="58" t="s">
        <v>1890</v>
      </c>
      <c r="O326" s="58" t="s">
        <v>526</v>
      </c>
      <c r="Q326" s="58" t="s">
        <v>527</v>
      </c>
    </row>
    <row r="327" spans="1:17">
      <c r="A327" s="58" t="s">
        <v>1892</v>
      </c>
      <c r="B327" s="58" t="s">
        <v>1893</v>
      </c>
      <c r="C327" s="58" t="s">
        <v>1894</v>
      </c>
      <c r="D327" s="58" t="s">
        <v>1895</v>
      </c>
      <c r="E327" s="58" t="s">
        <v>1896</v>
      </c>
      <c r="F327" s="58" t="s">
        <v>1897</v>
      </c>
      <c r="G327" s="58" t="s">
        <v>539</v>
      </c>
      <c r="H327" s="58" t="s">
        <v>1898</v>
      </c>
      <c r="L327" s="58" t="s">
        <v>252</v>
      </c>
      <c r="M327" s="58" t="s">
        <v>1899</v>
      </c>
      <c r="N327" s="58" t="s">
        <v>1900</v>
      </c>
      <c r="O327" s="58" t="s">
        <v>543</v>
      </c>
      <c r="Q327" s="58" t="s">
        <v>527</v>
      </c>
    </row>
    <row r="328" spans="1:17">
      <c r="A328" s="58" t="s">
        <v>1892</v>
      </c>
      <c r="B328" s="58" t="s">
        <v>1901</v>
      </c>
      <c r="C328" s="58" t="s">
        <v>1894</v>
      </c>
      <c r="D328" s="58" t="s">
        <v>1902</v>
      </c>
      <c r="E328" s="58" t="s">
        <v>1903</v>
      </c>
      <c r="F328" s="58" t="s">
        <v>1897</v>
      </c>
      <c r="G328" s="58" t="s">
        <v>539</v>
      </c>
      <c r="H328" s="58" t="s">
        <v>1898</v>
      </c>
      <c r="L328" s="58" t="s">
        <v>252</v>
      </c>
      <c r="M328" s="58" t="s">
        <v>1904</v>
      </c>
      <c r="N328" s="58" t="s">
        <v>1900</v>
      </c>
      <c r="O328" s="58" t="s">
        <v>543</v>
      </c>
      <c r="Q328" s="58" t="s">
        <v>527</v>
      </c>
    </row>
    <row r="329" spans="1:17">
      <c r="A329" s="58" t="s">
        <v>1892</v>
      </c>
      <c r="B329" s="58" t="s">
        <v>1905</v>
      </c>
      <c r="C329" s="58" t="s">
        <v>1894</v>
      </c>
      <c r="D329" s="58" t="s">
        <v>1906</v>
      </c>
      <c r="E329" s="58" t="s">
        <v>1907</v>
      </c>
      <c r="F329" s="58" t="s">
        <v>1897</v>
      </c>
      <c r="G329" s="58" t="s">
        <v>539</v>
      </c>
      <c r="H329" s="58" t="s">
        <v>1898</v>
      </c>
      <c r="L329" s="58" t="s">
        <v>252</v>
      </c>
      <c r="M329" s="58" t="s">
        <v>1908</v>
      </c>
      <c r="N329" s="58" t="s">
        <v>1900</v>
      </c>
      <c r="O329" s="58" t="s">
        <v>543</v>
      </c>
      <c r="Q329" s="58" t="s">
        <v>527</v>
      </c>
    </row>
    <row r="330" spans="1:17">
      <c r="A330" s="58" t="s">
        <v>1892</v>
      </c>
      <c r="B330" s="58" t="s">
        <v>1909</v>
      </c>
      <c r="C330" s="58" t="s">
        <v>1894</v>
      </c>
      <c r="D330" s="58" t="s">
        <v>1910</v>
      </c>
      <c r="E330" s="58" t="s">
        <v>1911</v>
      </c>
      <c r="F330" s="58" t="s">
        <v>1897</v>
      </c>
      <c r="G330" s="58" t="s">
        <v>539</v>
      </c>
      <c r="H330" s="58" t="s">
        <v>1898</v>
      </c>
      <c r="L330" s="58" t="s">
        <v>252</v>
      </c>
      <c r="M330" s="58" t="s">
        <v>1912</v>
      </c>
      <c r="N330" s="58" t="s">
        <v>1900</v>
      </c>
      <c r="O330" s="58" t="s">
        <v>543</v>
      </c>
      <c r="Q330" s="58" t="s">
        <v>527</v>
      </c>
    </row>
    <row r="331" spans="1:17">
      <c r="A331" s="58" t="s">
        <v>1892</v>
      </c>
      <c r="B331" s="58" t="s">
        <v>1913</v>
      </c>
      <c r="C331" s="58" t="s">
        <v>1894</v>
      </c>
      <c r="D331" s="58" t="s">
        <v>1914</v>
      </c>
      <c r="E331" s="58" t="s">
        <v>1915</v>
      </c>
      <c r="F331" s="58" t="s">
        <v>1897</v>
      </c>
      <c r="G331" s="58" t="s">
        <v>539</v>
      </c>
      <c r="H331" s="58" t="s">
        <v>1898</v>
      </c>
      <c r="L331" s="58" t="s">
        <v>252</v>
      </c>
      <c r="M331" s="58" t="s">
        <v>1916</v>
      </c>
      <c r="N331" s="58" t="s">
        <v>1900</v>
      </c>
      <c r="O331" s="58" t="s">
        <v>543</v>
      </c>
      <c r="Q331" s="58" t="s">
        <v>527</v>
      </c>
    </row>
    <row r="332" spans="1:17">
      <c r="A332" s="58" t="s">
        <v>1892</v>
      </c>
      <c r="B332" s="58" t="s">
        <v>1917</v>
      </c>
      <c r="C332" s="58" t="s">
        <v>1894</v>
      </c>
      <c r="D332" s="58" t="s">
        <v>1918</v>
      </c>
      <c r="E332" s="58" t="s">
        <v>1919</v>
      </c>
      <c r="F332" s="58" t="s">
        <v>1897</v>
      </c>
      <c r="G332" s="58" t="s">
        <v>539</v>
      </c>
      <c r="H332" s="58" t="s">
        <v>1898</v>
      </c>
      <c r="L332" s="58" t="s">
        <v>252</v>
      </c>
      <c r="M332" s="58" t="s">
        <v>1920</v>
      </c>
      <c r="N332" s="58" t="s">
        <v>1900</v>
      </c>
      <c r="O332" s="58" t="s">
        <v>543</v>
      </c>
      <c r="Q332" s="58" t="s">
        <v>527</v>
      </c>
    </row>
    <row r="333" spans="1:17">
      <c r="A333" s="58" t="s">
        <v>1892</v>
      </c>
      <c r="B333" s="58" t="s">
        <v>1921</v>
      </c>
      <c r="C333" s="58" t="s">
        <v>1894</v>
      </c>
      <c r="D333" s="58" t="s">
        <v>1922</v>
      </c>
      <c r="E333" s="58" t="s">
        <v>1923</v>
      </c>
      <c r="F333" s="58" t="s">
        <v>1897</v>
      </c>
      <c r="G333" s="58" t="s">
        <v>539</v>
      </c>
      <c r="H333" s="58" t="s">
        <v>1898</v>
      </c>
      <c r="L333" s="58" t="s">
        <v>252</v>
      </c>
      <c r="M333" s="58" t="s">
        <v>1924</v>
      </c>
      <c r="N333" s="58" t="s">
        <v>1900</v>
      </c>
      <c r="O333" s="58" t="s">
        <v>543</v>
      </c>
      <c r="Q333" s="58" t="s">
        <v>527</v>
      </c>
    </row>
    <row r="334" spans="1:17">
      <c r="A334" s="58" t="s">
        <v>1892</v>
      </c>
      <c r="B334" s="58" t="s">
        <v>1925</v>
      </c>
      <c r="C334" s="58" t="s">
        <v>1894</v>
      </c>
      <c r="D334" s="58" t="s">
        <v>1894</v>
      </c>
      <c r="E334" s="58" t="s">
        <v>1926</v>
      </c>
      <c r="F334" s="58" t="s">
        <v>1897</v>
      </c>
      <c r="G334" s="58" t="s">
        <v>539</v>
      </c>
      <c r="H334" s="58" t="s">
        <v>1898</v>
      </c>
      <c r="L334" s="58" t="s">
        <v>252</v>
      </c>
      <c r="M334" s="58" t="s">
        <v>1927</v>
      </c>
      <c r="N334" s="58" t="s">
        <v>1900</v>
      </c>
      <c r="O334" s="58" t="s">
        <v>543</v>
      </c>
      <c r="Q334" s="58" t="s">
        <v>527</v>
      </c>
    </row>
    <row r="335" spans="1:17">
      <c r="A335" s="58" t="s">
        <v>1892</v>
      </c>
      <c r="B335" s="58" t="s">
        <v>1928</v>
      </c>
      <c r="C335" s="58" t="s">
        <v>1894</v>
      </c>
      <c r="D335" s="58" t="s">
        <v>1929</v>
      </c>
      <c r="E335" s="58" t="s">
        <v>1930</v>
      </c>
      <c r="F335" s="58" t="s">
        <v>1897</v>
      </c>
      <c r="G335" s="58" t="s">
        <v>539</v>
      </c>
      <c r="H335" s="58" t="s">
        <v>1898</v>
      </c>
      <c r="L335" s="58" t="s">
        <v>252</v>
      </c>
      <c r="M335" s="58" t="s">
        <v>1931</v>
      </c>
      <c r="N335" s="58" t="s">
        <v>1900</v>
      </c>
      <c r="O335" s="58" t="s">
        <v>543</v>
      </c>
      <c r="Q335" s="58" t="s">
        <v>527</v>
      </c>
    </row>
    <row r="336" spans="1:17">
      <c r="A336" s="58" t="s">
        <v>1892</v>
      </c>
      <c r="B336" s="58" t="s">
        <v>1932</v>
      </c>
      <c r="C336" s="58" t="s">
        <v>1894</v>
      </c>
      <c r="D336" s="58" t="s">
        <v>1933</v>
      </c>
      <c r="E336" s="58" t="s">
        <v>1934</v>
      </c>
      <c r="F336" s="58" t="s">
        <v>1897</v>
      </c>
      <c r="G336" s="58" t="s">
        <v>539</v>
      </c>
      <c r="H336" s="58" t="s">
        <v>1898</v>
      </c>
      <c r="L336" s="58" t="s">
        <v>252</v>
      </c>
      <c r="M336" s="58" t="s">
        <v>1935</v>
      </c>
      <c r="N336" s="58" t="s">
        <v>1900</v>
      </c>
      <c r="O336" s="58" t="s">
        <v>543</v>
      </c>
      <c r="Q336" s="58" t="s">
        <v>527</v>
      </c>
    </row>
    <row r="337" spans="1:17">
      <c r="A337" s="58" t="s">
        <v>1892</v>
      </c>
      <c r="B337" s="58" t="s">
        <v>1936</v>
      </c>
      <c r="C337" s="58" t="s">
        <v>1894</v>
      </c>
      <c r="D337" s="58" t="s">
        <v>1937</v>
      </c>
      <c r="E337" s="58" t="s">
        <v>1938</v>
      </c>
      <c r="F337" s="58" t="s">
        <v>1897</v>
      </c>
      <c r="G337" s="58" t="s">
        <v>539</v>
      </c>
      <c r="H337" s="58" t="s">
        <v>1898</v>
      </c>
      <c r="L337" s="58" t="s">
        <v>252</v>
      </c>
      <c r="M337" s="58" t="s">
        <v>1939</v>
      </c>
      <c r="N337" s="58" t="s">
        <v>1900</v>
      </c>
      <c r="O337" s="58" t="s">
        <v>543</v>
      </c>
      <c r="Q337" s="58" t="s">
        <v>527</v>
      </c>
    </row>
    <row r="338" spans="1:17">
      <c r="A338" s="58" t="s">
        <v>1892</v>
      </c>
      <c r="B338" s="58" t="s">
        <v>1940</v>
      </c>
      <c r="C338" s="58" t="s">
        <v>1894</v>
      </c>
      <c r="D338" s="58" t="s">
        <v>1941</v>
      </c>
      <c r="E338" s="58" t="s">
        <v>1942</v>
      </c>
      <c r="F338" s="58" t="s">
        <v>1897</v>
      </c>
      <c r="G338" s="58" t="s">
        <v>539</v>
      </c>
      <c r="H338" s="58" t="s">
        <v>1898</v>
      </c>
      <c r="L338" s="58" t="s">
        <v>252</v>
      </c>
      <c r="M338" s="58" t="s">
        <v>1943</v>
      </c>
      <c r="N338" s="58" t="s">
        <v>1900</v>
      </c>
      <c r="O338" s="58" t="s">
        <v>543</v>
      </c>
      <c r="Q338" s="58" t="s">
        <v>527</v>
      </c>
    </row>
    <row r="339" spans="1:17">
      <c r="A339" s="58" t="s">
        <v>1892</v>
      </c>
      <c r="B339" s="58" t="s">
        <v>1944</v>
      </c>
      <c r="C339" s="58" t="s">
        <v>1894</v>
      </c>
      <c r="D339" s="58" t="s">
        <v>1945</v>
      </c>
      <c r="E339" s="58" t="s">
        <v>1946</v>
      </c>
      <c r="F339" s="58" t="s">
        <v>1897</v>
      </c>
      <c r="G339" s="58" t="s">
        <v>539</v>
      </c>
      <c r="H339" s="58" t="s">
        <v>1898</v>
      </c>
      <c r="L339" s="58" t="s">
        <v>252</v>
      </c>
      <c r="M339" s="58" t="s">
        <v>1947</v>
      </c>
      <c r="N339" s="58" t="s">
        <v>1900</v>
      </c>
      <c r="O339" s="58" t="s">
        <v>543</v>
      </c>
      <c r="Q339" s="58" t="s">
        <v>527</v>
      </c>
    </row>
    <row r="340" spans="1:17">
      <c r="A340" s="58" t="s">
        <v>1892</v>
      </c>
      <c r="B340" s="58" t="s">
        <v>1948</v>
      </c>
      <c r="C340" s="58" t="s">
        <v>1894</v>
      </c>
      <c r="D340" s="58" t="s">
        <v>1949</v>
      </c>
      <c r="E340" s="58" t="s">
        <v>1950</v>
      </c>
      <c r="F340" s="58" t="s">
        <v>1897</v>
      </c>
      <c r="G340" s="58" t="s">
        <v>539</v>
      </c>
      <c r="H340" s="58" t="s">
        <v>1898</v>
      </c>
      <c r="L340" s="58" t="s">
        <v>252</v>
      </c>
      <c r="M340" s="58" t="s">
        <v>1951</v>
      </c>
      <c r="N340" s="58" t="s">
        <v>1900</v>
      </c>
      <c r="O340" s="58" t="s">
        <v>543</v>
      </c>
      <c r="Q340" s="58" t="s">
        <v>527</v>
      </c>
    </row>
    <row r="341" spans="1:17">
      <c r="A341" s="58" t="s">
        <v>1892</v>
      </c>
      <c r="B341" s="58" t="s">
        <v>1952</v>
      </c>
      <c r="C341" s="58" t="s">
        <v>1894</v>
      </c>
      <c r="D341" s="58" t="s">
        <v>1953</v>
      </c>
      <c r="E341" s="58" t="s">
        <v>1954</v>
      </c>
      <c r="F341" s="58" t="s">
        <v>1897</v>
      </c>
      <c r="G341" s="58" t="s">
        <v>539</v>
      </c>
      <c r="H341" s="58" t="s">
        <v>1898</v>
      </c>
      <c r="L341" s="58" t="s">
        <v>252</v>
      </c>
      <c r="M341" s="58" t="s">
        <v>1955</v>
      </c>
      <c r="N341" s="58" t="s">
        <v>1900</v>
      </c>
      <c r="O341" s="58" t="s">
        <v>543</v>
      </c>
      <c r="Q341" s="58" t="s">
        <v>527</v>
      </c>
    </row>
    <row r="342" spans="1:17">
      <c r="A342" s="58" t="s">
        <v>1892</v>
      </c>
      <c r="B342" s="58" t="s">
        <v>1956</v>
      </c>
      <c r="C342" s="58" t="s">
        <v>1894</v>
      </c>
      <c r="D342" s="58" t="s">
        <v>1957</v>
      </c>
      <c r="E342" s="58" t="s">
        <v>1958</v>
      </c>
      <c r="F342" s="58" t="s">
        <v>1897</v>
      </c>
      <c r="G342" s="58" t="s">
        <v>539</v>
      </c>
      <c r="H342" s="58" t="s">
        <v>1898</v>
      </c>
      <c r="L342" s="58" t="s">
        <v>252</v>
      </c>
      <c r="M342" s="58" t="s">
        <v>1959</v>
      </c>
      <c r="N342" s="58" t="s">
        <v>1900</v>
      </c>
      <c r="O342" s="58" t="s">
        <v>543</v>
      </c>
      <c r="Q342" s="58" t="s">
        <v>527</v>
      </c>
    </row>
    <row r="343" spans="1:17">
      <c r="A343" s="58" t="s">
        <v>1960</v>
      </c>
      <c r="B343" s="58" t="s">
        <v>1961</v>
      </c>
      <c r="C343" s="58" t="s">
        <v>889</v>
      </c>
      <c r="D343" s="58" t="s">
        <v>889</v>
      </c>
      <c r="E343" s="58" t="s">
        <v>951</v>
      </c>
      <c r="F343" s="58" t="s">
        <v>1962</v>
      </c>
      <c r="G343" s="58" t="s">
        <v>644</v>
      </c>
      <c r="H343" s="58" t="s">
        <v>1963</v>
      </c>
      <c r="L343" s="58" t="s">
        <v>252</v>
      </c>
      <c r="M343" s="58" t="s">
        <v>952</v>
      </c>
      <c r="N343" s="58" t="s">
        <v>1964</v>
      </c>
      <c r="O343" s="58" t="s">
        <v>647</v>
      </c>
      <c r="Q343" s="58" t="s">
        <v>527</v>
      </c>
    </row>
    <row r="344" spans="1:17">
      <c r="A344" s="58" t="s">
        <v>1960</v>
      </c>
      <c r="B344" s="58" t="s">
        <v>1965</v>
      </c>
      <c r="C344" s="58" t="s">
        <v>559</v>
      </c>
      <c r="D344" s="58" t="s">
        <v>559</v>
      </c>
      <c r="E344" s="58" t="s">
        <v>560</v>
      </c>
      <c r="F344" s="58" t="s">
        <v>1962</v>
      </c>
      <c r="G344" s="58" t="s">
        <v>644</v>
      </c>
      <c r="H344" s="58" t="s">
        <v>1963</v>
      </c>
      <c r="L344" s="58" t="s">
        <v>252</v>
      </c>
      <c r="M344" s="58" t="s">
        <v>561</v>
      </c>
      <c r="N344" s="58" t="s">
        <v>1964</v>
      </c>
      <c r="O344" s="58" t="s">
        <v>647</v>
      </c>
      <c r="Q344" s="58" t="s">
        <v>527</v>
      </c>
    </row>
    <row r="345" spans="1:17">
      <c r="A345" s="58" t="s">
        <v>1966</v>
      </c>
      <c r="B345" s="58" t="s">
        <v>1967</v>
      </c>
      <c r="C345" s="58" t="s">
        <v>1037</v>
      </c>
      <c r="D345" s="58" t="s">
        <v>1968</v>
      </c>
      <c r="E345" s="58" t="s">
        <v>1969</v>
      </c>
      <c r="F345" s="58" t="s">
        <v>1970</v>
      </c>
      <c r="G345" s="58" t="s">
        <v>839</v>
      </c>
      <c r="H345" s="58" t="s">
        <v>1971</v>
      </c>
      <c r="L345" s="58" t="s">
        <v>252</v>
      </c>
      <c r="M345" s="58" t="s">
        <v>1972</v>
      </c>
      <c r="N345" s="58" t="s">
        <v>1973</v>
      </c>
      <c r="O345" s="58" t="s">
        <v>842</v>
      </c>
      <c r="Q345" s="58" t="s">
        <v>527</v>
      </c>
    </row>
    <row r="346" spans="1:17">
      <c r="A346" s="58" t="s">
        <v>1966</v>
      </c>
      <c r="B346" s="58" t="s">
        <v>1974</v>
      </c>
      <c r="C346" s="58" t="s">
        <v>1037</v>
      </c>
      <c r="D346" s="58" t="s">
        <v>1037</v>
      </c>
      <c r="E346" s="58" t="s">
        <v>1045</v>
      </c>
      <c r="F346" s="58" t="s">
        <v>1970</v>
      </c>
      <c r="G346" s="58" t="s">
        <v>839</v>
      </c>
      <c r="H346" s="58" t="s">
        <v>1971</v>
      </c>
      <c r="L346" s="58" t="s">
        <v>252</v>
      </c>
      <c r="M346" s="58" t="s">
        <v>1046</v>
      </c>
      <c r="N346" s="58" t="s">
        <v>1973</v>
      </c>
      <c r="O346" s="58" t="s">
        <v>842</v>
      </c>
      <c r="Q346" s="58" t="s">
        <v>527</v>
      </c>
    </row>
    <row r="347" spans="1:17">
      <c r="A347" s="58" t="s">
        <v>1975</v>
      </c>
      <c r="B347" s="58" t="s">
        <v>1976</v>
      </c>
      <c r="C347" s="58" t="s">
        <v>758</v>
      </c>
      <c r="D347" s="58" t="s">
        <v>759</v>
      </c>
      <c r="E347" s="58" t="s">
        <v>760</v>
      </c>
      <c r="F347" s="58" t="s">
        <v>1977</v>
      </c>
      <c r="G347" s="58" t="s">
        <v>633</v>
      </c>
      <c r="H347" s="58" t="s">
        <v>1978</v>
      </c>
      <c r="L347" s="58" t="s">
        <v>252</v>
      </c>
      <c r="M347" s="58" t="s">
        <v>764</v>
      </c>
      <c r="N347" s="58" t="s">
        <v>1979</v>
      </c>
      <c r="O347" s="58" t="s">
        <v>637</v>
      </c>
      <c r="Q347" s="58" t="s">
        <v>527</v>
      </c>
    </row>
    <row r="348" spans="1:17">
      <c r="A348" s="58" t="s">
        <v>1975</v>
      </c>
      <c r="B348" s="58" t="s">
        <v>1980</v>
      </c>
      <c r="C348" s="58" t="s">
        <v>758</v>
      </c>
      <c r="D348" s="58" t="s">
        <v>768</v>
      </c>
      <c r="E348" s="58" t="s">
        <v>769</v>
      </c>
      <c r="F348" s="58" t="s">
        <v>1977</v>
      </c>
      <c r="G348" s="58" t="s">
        <v>633</v>
      </c>
      <c r="H348" s="58" t="s">
        <v>1978</v>
      </c>
      <c r="L348" s="58" t="s">
        <v>252</v>
      </c>
      <c r="M348" s="58" t="s">
        <v>770</v>
      </c>
      <c r="N348" s="58" t="s">
        <v>1979</v>
      </c>
      <c r="O348" s="58" t="s">
        <v>637</v>
      </c>
      <c r="Q348" s="58" t="s">
        <v>527</v>
      </c>
    </row>
    <row r="349" spans="1:17">
      <c r="A349" s="58" t="s">
        <v>1975</v>
      </c>
      <c r="B349" s="58" t="s">
        <v>1981</v>
      </c>
      <c r="C349" s="58" t="s">
        <v>758</v>
      </c>
      <c r="D349" s="58" t="s">
        <v>772</v>
      </c>
      <c r="E349" s="58" t="s">
        <v>773</v>
      </c>
      <c r="F349" s="58" t="s">
        <v>1977</v>
      </c>
      <c r="G349" s="58" t="s">
        <v>633</v>
      </c>
      <c r="H349" s="58" t="s">
        <v>1978</v>
      </c>
      <c r="L349" s="58" t="s">
        <v>252</v>
      </c>
      <c r="M349" s="58" t="s">
        <v>774</v>
      </c>
      <c r="N349" s="58" t="s">
        <v>1979</v>
      </c>
      <c r="O349" s="58" t="s">
        <v>637</v>
      </c>
      <c r="Q349" s="58" t="s">
        <v>527</v>
      </c>
    </row>
    <row r="350" spans="1:17">
      <c r="A350" s="58" t="s">
        <v>1975</v>
      </c>
      <c r="B350" s="58" t="s">
        <v>1982</v>
      </c>
      <c r="C350" s="58" t="s">
        <v>758</v>
      </c>
      <c r="D350" s="58" t="s">
        <v>776</v>
      </c>
      <c r="E350" s="58" t="s">
        <v>777</v>
      </c>
      <c r="F350" s="58" t="s">
        <v>1977</v>
      </c>
      <c r="G350" s="58" t="s">
        <v>633</v>
      </c>
      <c r="H350" s="58" t="s">
        <v>1978</v>
      </c>
      <c r="L350" s="58" t="s">
        <v>252</v>
      </c>
      <c r="M350" s="58" t="s">
        <v>778</v>
      </c>
      <c r="N350" s="58" t="s">
        <v>1979</v>
      </c>
      <c r="O350" s="58" t="s">
        <v>637</v>
      </c>
      <c r="Q350" s="58" t="s">
        <v>527</v>
      </c>
    </row>
    <row r="351" spans="1:17">
      <c r="A351" s="58" t="s">
        <v>1975</v>
      </c>
      <c r="B351" s="58" t="s">
        <v>1983</v>
      </c>
      <c r="C351" s="58" t="s">
        <v>758</v>
      </c>
      <c r="D351" s="58" t="s">
        <v>779</v>
      </c>
      <c r="E351" s="58" t="s">
        <v>780</v>
      </c>
      <c r="F351" s="58" t="s">
        <v>1977</v>
      </c>
      <c r="G351" s="58" t="s">
        <v>633</v>
      </c>
      <c r="H351" s="58" t="s">
        <v>1978</v>
      </c>
      <c r="L351" s="58" t="s">
        <v>252</v>
      </c>
      <c r="M351" s="58" t="s">
        <v>781</v>
      </c>
      <c r="N351" s="58" t="s">
        <v>1979</v>
      </c>
      <c r="O351" s="58" t="s">
        <v>637</v>
      </c>
      <c r="Q351" s="58" t="s">
        <v>527</v>
      </c>
    </row>
    <row r="352" spans="1:17">
      <c r="A352" s="58" t="s">
        <v>1975</v>
      </c>
      <c r="B352" s="58" t="s">
        <v>1984</v>
      </c>
      <c r="C352" s="58" t="s">
        <v>758</v>
      </c>
      <c r="D352" s="58" t="s">
        <v>783</v>
      </c>
      <c r="E352" s="58" t="s">
        <v>784</v>
      </c>
      <c r="F352" s="58" t="s">
        <v>1977</v>
      </c>
      <c r="G352" s="58" t="s">
        <v>633</v>
      </c>
      <c r="H352" s="58" t="s">
        <v>1978</v>
      </c>
      <c r="L352" s="58" t="s">
        <v>252</v>
      </c>
      <c r="M352" s="58" t="s">
        <v>785</v>
      </c>
      <c r="N352" s="58" t="s">
        <v>1979</v>
      </c>
      <c r="O352" s="58" t="s">
        <v>637</v>
      </c>
      <c r="Q352" s="58" t="s">
        <v>527</v>
      </c>
    </row>
    <row r="353" spans="1:17">
      <c r="A353" s="58" t="s">
        <v>1975</v>
      </c>
      <c r="B353" s="58" t="s">
        <v>1985</v>
      </c>
      <c r="C353" s="58" t="s">
        <v>758</v>
      </c>
      <c r="D353" s="58" t="s">
        <v>787</v>
      </c>
      <c r="E353" s="58" t="s">
        <v>788</v>
      </c>
      <c r="F353" s="58" t="s">
        <v>1977</v>
      </c>
      <c r="G353" s="58" t="s">
        <v>633</v>
      </c>
      <c r="H353" s="58" t="s">
        <v>1978</v>
      </c>
      <c r="L353" s="58" t="s">
        <v>252</v>
      </c>
      <c r="M353" s="58" t="s">
        <v>789</v>
      </c>
      <c r="N353" s="58" t="s">
        <v>1979</v>
      </c>
      <c r="O353" s="58" t="s">
        <v>637</v>
      </c>
      <c r="Q353" s="58" t="s">
        <v>527</v>
      </c>
    </row>
    <row r="354" spans="1:17">
      <c r="A354" s="58" t="s">
        <v>1975</v>
      </c>
      <c r="B354" s="58" t="s">
        <v>1986</v>
      </c>
      <c r="C354" s="58" t="s">
        <v>758</v>
      </c>
      <c r="D354" s="58" t="s">
        <v>791</v>
      </c>
      <c r="E354" s="58" t="s">
        <v>792</v>
      </c>
      <c r="F354" s="58" t="s">
        <v>1977</v>
      </c>
      <c r="G354" s="58" t="s">
        <v>633</v>
      </c>
      <c r="H354" s="58" t="s">
        <v>1978</v>
      </c>
      <c r="L354" s="58" t="s">
        <v>252</v>
      </c>
      <c r="M354" s="58" t="s">
        <v>793</v>
      </c>
      <c r="N354" s="58" t="s">
        <v>1979</v>
      </c>
      <c r="O354" s="58" t="s">
        <v>637</v>
      </c>
      <c r="Q354" s="58" t="s">
        <v>527</v>
      </c>
    </row>
    <row r="355" spans="1:17">
      <c r="A355" s="58" t="s">
        <v>1975</v>
      </c>
      <c r="B355" s="58" t="s">
        <v>1987</v>
      </c>
      <c r="C355" s="58" t="s">
        <v>758</v>
      </c>
      <c r="D355" s="58" t="s">
        <v>795</v>
      </c>
      <c r="E355" s="58" t="s">
        <v>796</v>
      </c>
      <c r="F355" s="58" t="s">
        <v>1977</v>
      </c>
      <c r="G355" s="58" t="s">
        <v>633</v>
      </c>
      <c r="H355" s="58" t="s">
        <v>1978</v>
      </c>
      <c r="L355" s="58" t="s">
        <v>252</v>
      </c>
      <c r="M355" s="58" t="s">
        <v>797</v>
      </c>
      <c r="N355" s="58" t="s">
        <v>1979</v>
      </c>
      <c r="O355" s="58" t="s">
        <v>637</v>
      </c>
      <c r="Q355" s="58" t="s">
        <v>527</v>
      </c>
    </row>
    <row r="356" spans="1:17">
      <c r="A356" s="58" t="s">
        <v>1975</v>
      </c>
      <c r="B356" s="58" t="s">
        <v>1988</v>
      </c>
      <c r="C356" s="58" t="s">
        <v>758</v>
      </c>
      <c r="D356" s="58" t="s">
        <v>799</v>
      </c>
      <c r="E356" s="58" t="s">
        <v>800</v>
      </c>
      <c r="F356" s="58" t="s">
        <v>1977</v>
      </c>
      <c r="G356" s="58" t="s">
        <v>633</v>
      </c>
      <c r="H356" s="58" t="s">
        <v>1978</v>
      </c>
      <c r="L356" s="58" t="s">
        <v>252</v>
      </c>
      <c r="M356" s="58" t="s">
        <v>801</v>
      </c>
      <c r="N356" s="58" t="s">
        <v>1979</v>
      </c>
      <c r="O356" s="58" t="s">
        <v>637</v>
      </c>
      <c r="Q356" s="58" t="s">
        <v>527</v>
      </c>
    </row>
    <row r="357" spans="1:17">
      <c r="A357" s="58" t="s">
        <v>1975</v>
      </c>
      <c r="B357" s="58" t="s">
        <v>1989</v>
      </c>
      <c r="C357" s="58" t="s">
        <v>758</v>
      </c>
      <c r="D357" s="58" t="s">
        <v>803</v>
      </c>
      <c r="E357" s="58" t="s">
        <v>804</v>
      </c>
      <c r="F357" s="58" t="s">
        <v>1977</v>
      </c>
      <c r="G357" s="58" t="s">
        <v>633</v>
      </c>
      <c r="H357" s="58" t="s">
        <v>1978</v>
      </c>
      <c r="L357" s="58" t="s">
        <v>252</v>
      </c>
      <c r="M357" s="58" t="s">
        <v>805</v>
      </c>
      <c r="N357" s="58" t="s">
        <v>1979</v>
      </c>
      <c r="O357" s="58" t="s">
        <v>637</v>
      </c>
      <c r="Q357" s="58" t="s">
        <v>527</v>
      </c>
    </row>
    <row r="358" spans="1:17">
      <c r="A358" s="58" t="s">
        <v>1990</v>
      </c>
      <c r="B358" s="58" t="s">
        <v>1991</v>
      </c>
      <c r="C358" s="58" t="s">
        <v>519</v>
      </c>
      <c r="D358" s="58" t="s">
        <v>519</v>
      </c>
      <c r="E358" s="58" t="s">
        <v>520</v>
      </c>
      <c r="F358" s="58" t="s">
        <v>1992</v>
      </c>
      <c r="G358" s="58" t="s">
        <v>522</v>
      </c>
      <c r="H358" s="58" t="s">
        <v>1993</v>
      </c>
      <c r="L358" s="58" t="s">
        <v>252</v>
      </c>
      <c r="M358" s="58" t="s">
        <v>524</v>
      </c>
      <c r="N358" s="58" t="s">
        <v>1994</v>
      </c>
      <c r="O358" s="58" t="s">
        <v>526</v>
      </c>
      <c r="Q358" s="58" t="s">
        <v>527</v>
      </c>
    </row>
    <row r="359" spans="1:17">
      <c r="A359" s="58" t="s">
        <v>1995</v>
      </c>
      <c r="B359" s="58" t="s">
        <v>1996</v>
      </c>
      <c r="C359" s="58" t="s">
        <v>519</v>
      </c>
      <c r="D359" s="58" t="s">
        <v>519</v>
      </c>
      <c r="E359" s="58" t="s">
        <v>520</v>
      </c>
      <c r="F359" s="58" t="s">
        <v>1997</v>
      </c>
      <c r="G359" s="58" t="s">
        <v>522</v>
      </c>
      <c r="H359" s="58" t="s">
        <v>1998</v>
      </c>
      <c r="L359" s="58" t="s">
        <v>252</v>
      </c>
      <c r="M359" s="58" t="s">
        <v>524</v>
      </c>
      <c r="N359" s="58" t="s">
        <v>1999</v>
      </c>
      <c r="O359" s="58" t="s">
        <v>526</v>
      </c>
      <c r="Q359" s="58" t="s">
        <v>527</v>
      </c>
    </row>
    <row r="360" spans="1:17">
      <c r="A360" s="58" t="s">
        <v>2000</v>
      </c>
      <c r="B360" s="58" t="s">
        <v>2001</v>
      </c>
      <c r="C360" s="58" t="s">
        <v>519</v>
      </c>
      <c r="D360" s="58" t="s">
        <v>519</v>
      </c>
      <c r="E360" s="58" t="s">
        <v>520</v>
      </c>
      <c r="F360" s="58" t="s">
        <v>2002</v>
      </c>
      <c r="G360" s="58" t="s">
        <v>522</v>
      </c>
      <c r="H360" s="58" t="s">
        <v>2003</v>
      </c>
      <c r="L360" s="58" t="s">
        <v>252</v>
      </c>
      <c r="M360" s="58" t="s">
        <v>524</v>
      </c>
      <c r="N360" s="58" t="s">
        <v>2004</v>
      </c>
      <c r="O360" s="58" t="s">
        <v>526</v>
      </c>
      <c r="Q360" s="58" t="s">
        <v>527</v>
      </c>
    </row>
    <row r="361" spans="1:17">
      <c r="A361" s="58" t="s">
        <v>2005</v>
      </c>
      <c r="B361" s="58" t="s">
        <v>2006</v>
      </c>
      <c r="C361" s="58" t="s">
        <v>519</v>
      </c>
      <c r="D361" s="58" t="s">
        <v>519</v>
      </c>
      <c r="E361" s="58" t="s">
        <v>520</v>
      </c>
      <c r="F361" s="58" t="s">
        <v>2007</v>
      </c>
      <c r="G361" s="58" t="s">
        <v>839</v>
      </c>
      <c r="H361" s="58" t="s">
        <v>2008</v>
      </c>
      <c r="L361" s="58" t="s">
        <v>252</v>
      </c>
      <c r="M361" s="58" t="s">
        <v>524</v>
      </c>
      <c r="N361" s="58" t="s">
        <v>2009</v>
      </c>
      <c r="O361" s="58" t="s">
        <v>842</v>
      </c>
      <c r="Q361" s="58" t="s">
        <v>527</v>
      </c>
    </row>
    <row r="362" spans="1:17">
      <c r="A362" s="58" t="s">
        <v>2010</v>
      </c>
      <c r="B362" s="58" t="s">
        <v>2011</v>
      </c>
      <c r="C362" s="58" t="s">
        <v>1894</v>
      </c>
      <c r="D362" s="58" t="s">
        <v>1894</v>
      </c>
      <c r="E362" s="58" t="s">
        <v>1926</v>
      </c>
      <c r="F362" s="58" t="s">
        <v>2012</v>
      </c>
      <c r="G362" s="58" t="s">
        <v>522</v>
      </c>
      <c r="H362" s="58" t="s">
        <v>2013</v>
      </c>
      <c r="L362" s="58" t="s">
        <v>252</v>
      </c>
      <c r="M362" s="58" t="s">
        <v>1927</v>
      </c>
      <c r="N362" s="58" t="s">
        <v>2014</v>
      </c>
      <c r="O362" s="58" t="s">
        <v>526</v>
      </c>
      <c r="Q362" s="58" t="s">
        <v>527</v>
      </c>
    </row>
    <row r="363" spans="1:17">
      <c r="A363" s="58" t="s">
        <v>2010</v>
      </c>
      <c r="B363" s="58" t="s">
        <v>2015</v>
      </c>
      <c r="C363" s="58" t="s">
        <v>1894</v>
      </c>
      <c r="D363" s="58" t="s">
        <v>1949</v>
      </c>
      <c r="E363" s="58" t="s">
        <v>1950</v>
      </c>
      <c r="F363" s="58" t="s">
        <v>2012</v>
      </c>
      <c r="G363" s="58" t="s">
        <v>522</v>
      </c>
      <c r="H363" s="58" t="s">
        <v>2013</v>
      </c>
      <c r="L363" s="58" t="s">
        <v>252</v>
      </c>
      <c r="M363" s="58" t="s">
        <v>1951</v>
      </c>
      <c r="N363" s="58" t="s">
        <v>2014</v>
      </c>
      <c r="O363" s="58" t="s">
        <v>526</v>
      </c>
      <c r="Q363" s="58" t="s">
        <v>527</v>
      </c>
    </row>
    <row r="364" spans="1:17">
      <c r="A364" s="58" t="s">
        <v>2010</v>
      </c>
      <c r="B364" s="58" t="s">
        <v>2016</v>
      </c>
      <c r="C364" s="58" t="s">
        <v>535</v>
      </c>
      <c r="D364" s="58" t="s">
        <v>551</v>
      </c>
      <c r="E364" s="58" t="s">
        <v>552</v>
      </c>
      <c r="F364" s="58" t="s">
        <v>2012</v>
      </c>
      <c r="G364" s="58" t="s">
        <v>522</v>
      </c>
      <c r="H364" s="58" t="s">
        <v>2013</v>
      </c>
      <c r="L364" s="58" t="s">
        <v>252</v>
      </c>
      <c r="M364" s="58" t="s">
        <v>553</v>
      </c>
      <c r="N364" s="58" t="s">
        <v>2014</v>
      </c>
      <c r="O364" s="58" t="s">
        <v>526</v>
      </c>
      <c r="Q364" s="58" t="s">
        <v>527</v>
      </c>
    </row>
    <row r="365" spans="1:17">
      <c r="A365" s="58" t="s">
        <v>2010</v>
      </c>
      <c r="B365" s="58" t="s">
        <v>2017</v>
      </c>
      <c r="C365" s="58" t="s">
        <v>535</v>
      </c>
      <c r="D365" s="58" t="s">
        <v>535</v>
      </c>
      <c r="E365" s="58" t="s">
        <v>1650</v>
      </c>
      <c r="F365" s="58" t="s">
        <v>2012</v>
      </c>
      <c r="G365" s="58" t="s">
        <v>522</v>
      </c>
      <c r="H365" s="58" t="s">
        <v>2013</v>
      </c>
      <c r="L365" s="58" t="s">
        <v>252</v>
      </c>
      <c r="M365" s="58" t="s">
        <v>1653</v>
      </c>
      <c r="N365" s="58" t="s">
        <v>2014</v>
      </c>
      <c r="O365" s="58" t="s">
        <v>526</v>
      </c>
      <c r="Q365" s="58" t="s">
        <v>527</v>
      </c>
    </row>
    <row r="366" spans="1:17">
      <c r="A366" s="58" t="s">
        <v>2010</v>
      </c>
      <c r="B366" s="58" t="s">
        <v>2018</v>
      </c>
      <c r="C366" s="58" t="s">
        <v>535</v>
      </c>
      <c r="D366" s="58" t="s">
        <v>1032</v>
      </c>
      <c r="E366" s="58" t="s">
        <v>1033</v>
      </c>
      <c r="F366" s="58" t="s">
        <v>2012</v>
      </c>
      <c r="G366" s="58" t="s">
        <v>522</v>
      </c>
      <c r="H366" s="58" t="s">
        <v>2013</v>
      </c>
      <c r="L366" s="58" t="s">
        <v>252</v>
      </c>
      <c r="M366" s="58" t="s">
        <v>1034</v>
      </c>
      <c r="N366" s="58" t="s">
        <v>2014</v>
      </c>
      <c r="O366" s="58" t="s">
        <v>526</v>
      </c>
      <c r="Q366" s="58" t="s">
        <v>527</v>
      </c>
    </row>
    <row r="367" spans="1:17">
      <c r="A367" s="58" t="s">
        <v>2010</v>
      </c>
      <c r="B367" s="58" t="s">
        <v>2019</v>
      </c>
      <c r="C367" s="58" t="s">
        <v>519</v>
      </c>
      <c r="D367" s="58" t="s">
        <v>519</v>
      </c>
      <c r="E367" s="58" t="s">
        <v>520</v>
      </c>
      <c r="F367" s="58" t="s">
        <v>2012</v>
      </c>
      <c r="G367" s="58" t="s">
        <v>522</v>
      </c>
      <c r="H367" s="58" t="s">
        <v>2013</v>
      </c>
      <c r="L367" s="58" t="s">
        <v>252</v>
      </c>
      <c r="M367" s="58" t="s">
        <v>524</v>
      </c>
      <c r="N367" s="58" t="s">
        <v>2014</v>
      </c>
      <c r="O367" s="58" t="s">
        <v>526</v>
      </c>
      <c r="Q367" s="58" t="s">
        <v>527</v>
      </c>
    </row>
    <row r="368" spans="1:17">
      <c r="A368" s="58" t="s">
        <v>2020</v>
      </c>
      <c r="B368" s="58" t="s">
        <v>2021</v>
      </c>
      <c r="C368" s="58" t="s">
        <v>807</v>
      </c>
      <c r="D368" s="58" t="s">
        <v>807</v>
      </c>
      <c r="E368" s="58" t="s">
        <v>808</v>
      </c>
      <c r="F368" s="58" t="s">
        <v>2022</v>
      </c>
      <c r="G368" s="58" t="s">
        <v>666</v>
      </c>
      <c r="H368" s="58" t="s">
        <v>2023</v>
      </c>
      <c r="L368" s="58" t="s">
        <v>252</v>
      </c>
      <c r="M368" s="58" t="s">
        <v>809</v>
      </c>
      <c r="N368" s="58" t="s">
        <v>2024</v>
      </c>
      <c r="O368" s="58" t="s">
        <v>670</v>
      </c>
      <c r="Q368" s="58" t="s">
        <v>527</v>
      </c>
    </row>
    <row r="369" spans="1:17">
      <c r="A369" s="58" t="s">
        <v>2020</v>
      </c>
      <c r="B369" s="58" t="s">
        <v>2025</v>
      </c>
      <c r="C369" s="58" t="s">
        <v>807</v>
      </c>
      <c r="D369" s="58" t="s">
        <v>1822</v>
      </c>
      <c r="E369" s="58" t="s">
        <v>1823</v>
      </c>
      <c r="F369" s="58" t="s">
        <v>2022</v>
      </c>
      <c r="G369" s="58" t="s">
        <v>666</v>
      </c>
      <c r="H369" s="58" t="s">
        <v>2023</v>
      </c>
      <c r="L369" s="58" t="s">
        <v>252</v>
      </c>
      <c r="M369" s="58" t="s">
        <v>1824</v>
      </c>
      <c r="N369" s="58" t="s">
        <v>2024</v>
      </c>
      <c r="O369" s="58" t="s">
        <v>670</v>
      </c>
      <c r="Q369" s="58" t="s">
        <v>527</v>
      </c>
    </row>
    <row r="370" spans="1:17">
      <c r="A370" s="58" t="s">
        <v>2026</v>
      </c>
      <c r="B370" s="58" t="s">
        <v>2027</v>
      </c>
      <c r="C370" s="58" t="s">
        <v>519</v>
      </c>
      <c r="D370" s="58" t="s">
        <v>519</v>
      </c>
      <c r="E370" s="58" t="s">
        <v>520</v>
      </c>
      <c r="F370" s="58" t="s">
        <v>2028</v>
      </c>
      <c r="G370" s="58" t="s">
        <v>522</v>
      </c>
      <c r="H370" s="58" t="s">
        <v>2029</v>
      </c>
      <c r="L370" s="58" t="s">
        <v>252</v>
      </c>
      <c r="M370" s="58" t="s">
        <v>524</v>
      </c>
      <c r="N370" s="58" t="s">
        <v>2030</v>
      </c>
      <c r="O370" s="58" t="s">
        <v>526</v>
      </c>
      <c r="Q370" s="58" t="s">
        <v>527</v>
      </c>
    </row>
    <row r="371" spans="1:17">
      <c r="A371" s="58" t="s">
        <v>2031</v>
      </c>
      <c r="B371" s="58" t="s">
        <v>2032</v>
      </c>
      <c r="C371" s="58" t="s">
        <v>519</v>
      </c>
      <c r="D371" s="58" t="s">
        <v>519</v>
      </c>
      <c r="E371" s="58" t="s">
        <v>520</v>
      </c>
      <c r="F371" s="58" t="s">
        <v>2033</v>
      </c>
      <c r="G371" s="58" t="s">
        <v>522</v>
      </c>
      <c r="H371" s="58" t="s">
        <v>2034</v>
      </c>
      <c r="L371" s="58" t="s">
        <v>252</v>
      </c>
      <c r="M371" s="58" t="s">
        <v>524</v>
      </c>
      <c r="N371" s="58" t="s">
        <v>2035</v>
      </c>
      <c r="O371" s="58" t="s">
        <v>526</v>
      </c>
      <c r="Q371" s="58" t="s">
        <v>527</v>
      </c>
    </row>
    <row r="372" spans="1:17">
      <c r="A372" s="58" t="s">
        <v>2036</v>
      </c>
      <c r="B372" s="58" t="s">
        <v>2037</v>
      </c>
      <c r="C372" s="58" t="s">
        <v>519</v>
      </c>
      <c r="D372" s="58" t="s">
        <v>519</v>
      </c>
      <c r="E372" s="58" t="s">
        <v>520</v>
      </c>
      <c r="F372" s="58" t="s">
        <v>2038</v>
      </c>
      <c r="G372" s="58" t="s">
        <v>522</v>
      </c>
      <c r="H372" s="58" t="s">
        <v>2039</v>
      </c>
      <c r="L372" s="58" t="s">
        <v>252</v>
      </c>
      <c r="M372" s="58" t="s">
        <v>524</v>
      </c>
      <c r="N372" s="58" t="s">
        <v>2040</v>
      </c>
      <c r="O372" s="58" t="s">
        <v>526</v>
      </c>
      <c r="Q372" s="58" t="s">
        <v>527</v>
      </c>
    </row>
    <row r="373" spans="1:17">
      <c r="A373" s="58" t="s">
        <v>2041</v>
      </c>
      <c r="B373" s="58" t="s">
        <v>2042</v>
      </c>
      <c r="C373" s="58" t="s">
        <v>519</v>
      </c>
      <c r="D373" s="58" t="s">
        <v>519</v>
      </c>
      <c r="E373" s="58" t="s">
        <v>520</v>
      </c>
      <c r="F373" s="58" t="s">
        <v>2043</v>
      </c>
      <c r="G373" s="58" t="s">
        <v>522</v>
      </c>
      <c r="H373" s="58" t="s">
        <v>2044</v>
      </c>
      <c r="L373" s="58" t="s">
        <v>252</v>
      </c>
      <c r="M373" s="58" t="s">
        <v>524</v>
      </c>
      <c r="N373" s="58" t="s">
        <v>2045</v>
      </c>
      <c r="O373" s="58" t="s">
        <v>526</v>
      </c>
      <c r="Q373" s="58" t="s">
        <v>527</v>
      </c>
    </row>
    <row r="374" spans="1:17">
      <c r="A374" s="58" t="s">
        <v>2046</v>
      </c>
      <c r="B374" s="58" t="s">
        <v>2047</v>
      </c>
      <c r="C374" s="58" t="s">
        <v>956</v>
      </c>
      <c r="D374" s="58" t="s">
        <v>956</v>
      </c>
      <c r="E374" s="58" t="s">
        <v>1012</v>
      </c>
      <c r="F374" s="58" t="s">
        <v>2048</v>
      </c>
      <c r="G374" s="58" t="s">
        <v>522</v>
      </c>
      <c r="H374" s="58" t="s">
        <v>2049</v>
      </c>
      <c r="L374" s="58" t="s">
        <v>252</v>
      </c>
      <c r="M374" s="58" t="s">
        <v>1013</v>
      </c>
      <c r="N374" s="58" t="s">
        <v>2050</v>
      </c>
      <c r="O374" s="58" t="s">
        <v>526</v>
      </c>
      <c r="Q374" s="58" t="s">
        <v>527</v>
      </c>
    </row>
    <row r="375" spans="1:17">
      <c r="A375" s="58" t="s">
        <v>2051</v>
      </c>
      <c r="B375" s="58" t="s">
        <v>2052</v>
      </c>
      <c r="C375" s="58" t="s">
        <v>1746</v>
      </c>
      <c r="D375" s="58" t="s">
        <v>1747</v>
      </c>
      <c r="E375" s="58" t="s">
        <v>1748</v>
      </c>
      <c r="F375" s="58" t="s">
        <v>2053</v>
      </c>
      <c r="G375" s="58" t="s">
        <v>633</v>
      </c>
      <c r="H375" s="58" t="s">
        <v>2054</v>
      </c>
      <c r="L375" s="58" t="s">
        <v>252</v>
      </c>
      <c r="M375" s="58" t="s">
        <v>1751</v>
      </c>
      <c r="N375" s="58" t="s">
        <v>2055</v>
      </c>
      <c r="O375" s="58" t="s">
        <v>637</v>
      </c>
      <c r="Q375" s="58" t="s">
        <v>527</v>
      </c>
    </row>
    <row r="376" spans="1:17">
      <c r="A376" s="58" t="s">
        <v>2051</v>
      </c>
      <c r="B376" s="58" t="s">
        <v>2056</v>
      </c>
      <c r="C376" s="58" t="s">
        <v>1746</v>
      </c>
      <c r="D376" s="58" t="s">
        <v>2057</v>
      </c>
      <c r="E376" s="58" t="s">
        <v>2058</v>
      </c>
      <c r="F376" s="58" t="s">
        <v>2053</v>
      </c>
      <c r="G376" s="58" t="s">
        <v>633</v>
      </c>
      <c r="H376" s="58" t="s">
        <v>2054</v>
      </c>
      <c r="L376" s="58" t="s">
        <v>252</v>
      </c>
      <c r="M376" s="58" t="s">
        <v>2059</v>
      </c>
      <c r="N376" s="58" t="s">
        <v>2055</v>
      </c>
      <c r="O376" s="58" t="s">
        <v>637</v>
      </c>
      <c r="Q376" s="58" t="s">
        <v>527</v>
      </c>
    </row>
    <row r="377" spans="1:17">
      <c r="A377" s="58" t="s">
        <v>2051</v>
      </c>
      <c r="B377" s="58" t="s">
        <v>2060</v>
      </c>
      <c r="C377" s="58" t="s">
        <v>1746</v>
      </c>
      <c r="D377" s="58" t="s">
        <v>1746</v>
      </c>
      <c r="E377" s="58" t="s">
        <v>1754</v>
      </c>
      <c r="F377" s="58" t="s">
        <v>2053</v>
      </c>
      <c r="G377" s="58" t="s">
        <v>633</v>
      </c>
      <c r="H377" s="58" t="s">
        <v>2054</v>
      </c>
      <c r="L377" s="58" t="s">
        <v>252</v>
      </c>
      <c r="M377" s="58" t="s">
        <v>1755</v>
      </c>
      <c r="N377" s="58" t="s">
        <v>2055</v>
      </c>
      <c r="O377" s="58" t="s">
        <v>637</v>
      </c>
      <c r="Q377" s="58" t="s">
        <v>527</v>
      </c>
    </row>
    <row r="378" spans="1:17">
      <c r="A378" s="58" t="s">
        <v>2051</v>
      </c>
      <c r="B378" s="58" t="s">
        <v>2061</v>
      </c>
      <c r="C378" s="58" t="s">
        <v>1746</v>
      </c>
      <c r="D378" s="58" t="s">
        <v>1757</v>
      </c>
      <c r="E378" s="58" t="s">
        <v>1758</v>
      </c>
      <c r="F378" s="58" t="s">
        <v>2053</v>
      </c>
      <c r="G378" s="58" t="s">
        <v>633</v>
      </c>
      <c r="H378" s="58" t="s">
        <v>2054</v>
      </c>
      <c r="L378" s="58" t="s">
        <v>252</v>
      </c>
      <c r="M378" s="58" t="s">
        <v>1759</v>
      </c>
      <c r="N378" s="58" t="s">
        <v>2055</v>
      </c>
      <c r="O378" s="58" t="s">
        <v>637</v>
      </c>
      <c r="Q378" s="58" t="s">
        <v>527</v>
      </c>
    </row>
    <row r="379" spans="1:17">
      <c r="A379" s="58" t="s">
        <v>2051</v>
      </c>
      <c r="B379" s="58" t="s">
        <v>2062</v>
      </c>
      <c r="C379" s="58" t="s">
        <v>1746</v>
      </c>
      <c r="D379" s="58" t="s">
        <v>1493</v>
      </c>
      <c r="E379" s="58" t="s">
        <v>1761</v>
      </c>
      <c r="F379" s="58" t="s">
        <v>2053</v>
      </c>
      <c r="G379" s="58" t="s">
        <v>633</v>
      </c>
      <c r="H379" s="58" t="s">
        <v>2054</v>
      </c>
      <c r="L379" s="58" t="s">
        <v>252</v>
      </c>
      <c r="M379" s="58" t="s">
        <v>1762</v>
      </c>
      <c r="N379" s="58" t="s">
        <v>2055</v>
      </c>
      <c r="O379" s="58" t="s">
        <v>637</v>
      </c>
      <c r="Q379" s="58" t="s">
        <v>527</v>
      </c>
    </row>
    <row r="380" spans="1:17">
      <c r="A380" s="58" t="s">
        <v>2051</v>
      </c>
      <c r="B380" s="58" t="s">
        <v>2063</v>
      </c>
      <c r="C380" s="58" t="s">
        <v>1746</v>
      </c>
      <c r="D380" s="58" t="s">
        <v>2064</v>
      </c>
      <c r="E380" s="58" t="s">
        <v>2065</v>
      </c>
      <c r="F380" s="58" t="s">
        <v>2053</v>
      </c>
      <c r="G380" s="58" t="s">
        <v>633</v>
      </c>
      <c r="H380" s="58" t="s">
        <v>2054</v>
      </c>
      <c r="L380" s="58" t="s">
        <v>252</v>
      </c>
      <c r="M380" s="58" t="s">
        <v>2066</v>
      </c>
      <c r="N380" s="58" t="s">
        <v>2055</v>
      </c>
      <c r="O380" s="58" t="s">
        <v>637</v>
      </c>
      <c r="Q380" s="58" t="s">
        <v>527</v>
      </c>
    </row>
    <row r="381" spans="1:17">
      <c r="A381" s="58" t="s">
        <v>2051</v>
      </c>
      <c r="B381" s="58" t="s">
        <v>2067</v>
      </c>
      <c r="C381" s="58" t="s">
        <v>1746</v>
      </c>
      <c r="D381" s="58" t="s">
        <v>1764</v>
      </c>
      <c r="E381" s="58" t="s">
        <v>1765</v>
      </c>
      <c r="F381" s="58" t="s">
        <v>2053</v>
      </c>
      <c r="G381" s="58" t="s">
        <v>633</v>
      </c>
      <c r="H381" s="58" t="s">
        <v>2054</v>
      </c>
      <c r="L381" s="58" t="s">
        <v>252</v>
      </c>
      <c r="M381" s="58" t="s">
        <v>1766</v>
      </c>
      <c r="N381" s="58" t="s">
        <v>2055</v>
      </c>
      <c r="O381" s="58" t="s">
        <v>637</v>
      </c>
      <c r="Q381" s="58" t="s">
        <v>527</v>
      </c>
    </row>
    <row r="382" spans="1:17">
      <c r="A382" s="58" t="s">
        <v>2051</v>
      </c>
      <c r="B382" s="58" t="s">
        <v>2068</v>
      </c>
      <c r="C382" s="58" t="s">
        <v>1746</v>
      </c>
      <c r="D382" s="58" t="s">
        <v>2069</v>
      </c>
      <c r="E382" s="58" t="s">
        <v>2070</v>
      </c>
      <c r="F382" s="58" t="s">
        <v>2053</v>
      </c>
      <c r="G382" s="58" t="s">
        <v>633</v>
      </c>
      <c r="H382" s="58" t="s">
        <v>2054</v>
      </c>
      <c r="L382" s="58" t="s">
        <v>252</v>
      </c>
      <c r="M382" s="58" t="s">
        <v>2071</v>
      </c>
      <c r="N382" s="58" t="s">
        <v>2055</v>
      </c>
      <c r="O382" s="58" t="s">
        <v>637</v>
      </c>
      <c r="Q382" s="58" t="s">
        <v>527</v>
      </c>
    </row>
    <row r="383" spans="1:17">
      <c r="A383" s="58" t="s">
        <v>2051</v>
      </c>
      <c r="B383" s="58" t="s">
        <v>2072</v>
      </c>
      <c r="C383" s="58" t="s">
        <v>1746</v>
      </c>
      <c r="D383" s="58" t="s">
        <v>2073</v>
      </c>
      <c r="E383" s="58" t="s">
        <v>2074</v>
      </c>
      <c r="F383" s="58" t="s">
        <v>2053</v>
      </c>
      <c r="G383" s="58" t="s">
        <v>633</v>
      </c>
      <c r="H383" s="58" t="s">
        <v>2054</v>
      </c>
      <c r="L383" s="58" t="s">
        <v>252</v>
      </c>
      <c r="M383" s="58" t="s">
        <v>2075</v>
      </c>
      <c r="N383" s="58" t="s">
        <v>2055</v>
      </c>
      <c r="O383" s="58" t="s">
        <v>637</v>
      </c>
      <c r="Q383" s="58" t="s">
        <v>527</v>
      </c>
    </row>
    <row r="384" spans="1:17">
      <c r="A384" s="58" t="s">
        <v>2051</v>
      </c>
      <c r="B384" s="58" t="s">
        <v>2076</v>
      </c>
      <c r="C384" s="58" t="s">
        <v>1746</v>
      </c>
      <c r="D384" s="58" t="s">
        <v>2077</v>
      </c>
      <c r="E384" s="58" t="s">
        <v>2078</v>
      </c>
      <c r="F384" s="58" t="s">
        <v>2053</v>
      </c>
      <c r="G384" s="58" t="s">
        <v>633</v>
      </c>
      <c r="H384" s="58" t="s">
        <v>2054</v>
      </c>
      <c r="L384" s="58" t="s">
        <v>252</v>
      </c>
      <c r="M384" s="58" t="s">
        <v>2079</v>
      </c>
      <c r="N384" s="58" t="s">
        <v>2055</v>
      </c>
      <c r="O384" s="58" t="s">
        <v>637</v>
      </c>
      <c r="Q384" s="58" t="s">
        <v>527</v>
      </c>
    </row>
    <row r="385" spans="1:17">
      <c r="A385" s="58" t="s">
        <v>2051</v>
      </c>
      <c r="B385" s="58" t="s">
        <v>2080</v>
      </c>
      <c r="C385" s="58" t="s">
        <v>1746</v>
      </c>
      <c r="D385" s="58" t="s">
        <v>1768</v>
      </c>
      <c r="E385" s="58" t="s">
        <v>1769</v>
      </c>
      <c r="F385" s="58" t="s">
        <v>2053</v>
      </c>
      <c r="G385" s="58" t="s">
        <v>633</v>
      </c>
      <c r="H385" s="58" t="s">
        <v>2054</v>
      </c>
      <c r="L385" s="58" t="s">
        <v>252</v>
      </c>
      <c r="M385" s="58" t="s">
        <v>1770</v>
      </c>
      <c r="N385" s="58" t="s">
        <v>2055</v>
      </c>
      <c r="O385" s="58" t="s">
        <v>637</v>
      </c>
      <c r="Q385" s="58" t="s">
        <v>527</v>
      </c>
    </row>
    <row r="386" spans="1:17">
      <c r="A386" s="58" t="s">
        <v>2051</v>
      </c>
      <c r="B386" s="58" t="s">
        <v>2081</v>
      </c>
      <c r="C386" s="58" t="s">
        <v>1746</v>
      </c>
      <c r="D386" s="58" t="s">
        <v>1772</v>
      </c>
      <c r="E386" s="58" t="s">
        <v>1773</v>
      </c>
      <c r="F386" s="58" t="s">
        <v>2053</v>
      </c>
      <c r="G386" s="58" t="s">
        <v>633</v>
      </c>
      <c r="H386" s="58" t="s">
        <v>2054</v>
      </c>
      <c r="L386" s="58" t="s">
        <v>252</v>
      </c>
      <c r="M386" s="58" t="s">
        <v>1774</v>
      </c>
      <c r="N386" s="58" t="s">
        <v>2055</v>
      </c>
      <c r="O386" s="58" t="s">
        <v>637</v>
      </c>
      <c r="Q386" s="58" t="s">
        <v>527</v>
      </c>
    </row>
    <row r="387" spans="1:17">
      <c r="A387" s="58" t="s">
        <v>2051</v>
      </c>
      <c r="B387" s="58" t="s">
        <v>2082</v>
      </c>
      <c r="C387" s="58" t="s">
        <v>1746</v>
      </c>
      <c r="D387" s="58" t="s">
        <v>2083</v>
      </c>
      <c r="E387" s="58" t="s">
        <v>2084</v>
      </c>
      <c r="F387" s="58" t="s">
        <v>2053</v>
      </c>
      <c r="G387" s="58" t="s">
        <v>633</v>
      </c>
      <c r="H387" s="58" t="s">
        <v>2054</v>
      </c>
      <c r="L387" s="58" t="s">
        <v>252</v>
      </c>
      <c r="M387" s="58" t="s">
        <v>2085</v>
      </c>
      <c r="N387" s="58" t="s">
        <v>2055</v>
      </c>
      <c r="O387" s="58" t="s">
        <v>637</v>
      </c>
      <c r="Q387" s="58" t="s">
        <v>527</v>
      </c>
    </row>
    <row r="388" spans="1:17">
      <c r="A388" s="58" t="s">
        <v>2051</v>
      </c>
      <c r="B388" s="58" t="s">
        <v>2086</v>
      </c>
      <c r="C388" s="58" t="s">
        <v>1746</v>
      </c>
      <c r="D388" s="58" t="s">
        <v>1776</v>
      </c>
      <c r="E388" s="58" t="s">
        <v>1777</v>
      </c>
      <c r="F388" s="58" t="s">
        <v>2053</v>
      </c>
      <c r="G388" s="58" t="s">
        <v>633</v>
      </c>
      <c r="H388" s="58" t="s">
        <v>2054</v>
      </c>
      <c r="L388" s="58" t="s">
        <v>252</v>
      </c>
      <c r="M388" s="58" t="s">
        <v>1778</v>
      </c>
      <c r="N388" s="58" t="s">
        <v>2055</v>
      </c>
      <c r="O388" s="58" t="s">
        <v>637</v>
      </c>
      <c r="Q388" s="58" t="s">
        <v>527</v>
      </c>
    </row>
    <row r="389" spans="1:17">
      <c r="A389" s="58" t="s">
        <v>2051</v>
      </c>
      <c r="B389" s="58" t="s">
        <v>2087</v>
      </c>
      <c r="C389" s="58" t="s">
        <v>1746</v>
      </c>
      <c r="D389" s="58" t="s">
        <v>1780</v>
      </c>
      <c r="E389" s="58" t="s">
        <v>1781</v>
      </c>
      <c r="F389" s="58" t="s">
        <v>2053</v>
      </c>
      <c r="G389" s="58" t="s">
        <v>633</v>
      </c>
      <c r="H389" s="58" t="s">
        <v>2054</v>
      </c>
      <c r="L389" s="58" t="s">
        <v>252</v>
      </c>
      <c r="M389" s="58" t="s">
        <v>1782</v>
      </c>
      <c r="N389" s="58" t="s">
        <v>2055</v>
      </c>
      <c r="O389" s="58" t="s">
        <v>637</v>
      </c>
      <c r="Q389" s="58" t="s">
        <v>527</v>
      </c>
    </row>
    <row r="390" spans="1:17">
      <c r="A390" s="58" t="s">
        <v>2088</v>
      </c>
      <c r="B390" s="58" t="s">
        <v>2089</v>
      </c>
      <c r="C390" s="58" t="s">
        <v>559</v>
      </c>
      <c r="D390" s="58" t="s">
        <v>559</v>
      </c>
      <c r="E390" s="58" t="s">
        <v>560</v>
      </c>
      <c r="F390" s="58" t="s">
        <v>2090</v>
      </c>
      <c r="G390" s="58" t="s">
        <v>644</v>
      </c>
      <c r="H390" s="58" t="s">
        <v>2091</v>
      </c>
      <c r="L390" s="58" t="s">
        <v>252</v>
      </c>
      <c r="M390" s="58" t="s">
        <v>561</v>
      </c>
      <c r="N390" s="58" t="s">
        <v>2092</v>
      </c>
      <c r="O390" s="58" t="s">
        <v>647</v>
      </c>
      <c r="Q390" s="58" t="s">
        <v>527</v>
      </c>
    </row>
    <row r="391" spans="1:17">
      <c r="A391" s="58" t="s">
        <v>2093</v>
      </c>
      <c r="B391" s="58" t="s">
        <v>2094</v>
      </c>
      <c r="C391" s="58" t="s">
        <v>519</v>
      </c>
      <c r="D391" s="58" t="s">
        <v>519</v>
      </c>
      <c r="E391" s="58" t="s">
        <v>520</v>
      </c>
      <c r="F391" s="58" t="s">
        <v>2095</v>
      </c>
      <c r="G391" s="58" t="s">
        <v>530</v>
      </c>
      <c r="H391" s="58" t="s">
        <v>2096</v>
      </c>
      <c r="L391" s="58" t="s">
        <v>252</v>
      </c>
      <c r="M391" s="58" t="s">
        <v>524</v>
      </c>
      <c r="N391" s="58" t="s">
        <v>2097</v>
      </c>
      <c r="O391" s="58" t="s">
        <v>533</v>
      </c>
      <c r="Q391" s="58" t="s">
        <v>527</v>
      </c>
    </row>
    <row r="392" spans="1:17">
      <c r="A392" s="58" t="s">
        <v>2098</v>
      </c>
      <c r="B392" s="58" t="s">
        <v>2099</v>
      </c>
      <c r="C392" s="58" t="s">
        <v>535</v>
      </c>
      <c r="D392" s="58" t="s">
        <v>1531</v>
      </c>
      <c r="E392" s="58" t="s">
        <v>1532</v>
      </c>
      <c r="F392" s="58" t="s">
        <v>2100</v>
      </c>
      <c r="G392" s="58" t="s">
        <v>539</v>
      </c>
      <c r="H392" s="58" t="s">
        <v>2101</v>
      </c>
      <c r="L392" s="58" t="s">
        <v>252</v>
      </c>
      <c r="M392" s="58" t="s">
        <v>1533</v>
      </c>
      <c r="N392" s="58" t="s">
        <v>2102</v>
      </c>
      <c r="O392" s="58" t="s">
        <v>543</v>
      </c>
      <c r="Q392" s="58" t="s">
        <v>527</v>
      </c>
    </row>
    <row r="393" spans="1:17">
      <c r="A393" s="58" t="s">
        <v>2103</v>
      </c>
      <c r="B393" s="58" t="s">
        <v>2104</v>
      </c>
      <c r="C393" s="58" t="s">
        <v>519</v>
      </c>
      <c r="D393" s="58" t="s">
        <v>519</v>
      </c>
      <c r="E393" s="58" t="s">
        <v>520</v>
      </c>
      <c r="F393" s="58" t="s">
        <v>2105</v>
      </c>
      <c r="G393" s="58" t="s">
        <v>2106</v>
      </c>
      <c r="H393" s="58" t="s">
        <v>2107</v>
      </c>
      <c r="L393" s="58" t="s">
        <v>252</v>
      </c>
      <c r="M393" s="58" t="s">
        <v>524</v>
      </c>
      <c r="N393" s="58" t="s">
        <v>2108</v>
      </c>
      <c r="O393" s="58" t="s">
        <v>2109</v>
      </c>
      <c r="Q393" s="58" t="s">
        <v>527</v>
      </c>
    </row>
    <row r="394" spans="1:17">
      <c r="A394" s="58" t="s">
        <v>2110</v>
      </c>
      <c r="B394" s="58" t="s">
        <v>2111</v>
      </c>
      <c r="C394" s="58" t="s">
        <v>2112</v>
      </c>
      <c r="D394" s="58" t="s">
        <v>1790</v>
      </c>
      <c r="E394" s="58" t="s">
        <v>2113</v>
      </c>
      <c r="F394" s="58" t="s">
        <v>2114</v>
      </c>
      <c r="G394" s="58" t="s">
        <v>633</v>
      </c>
      <c r="H394" s="58" t="s">
        <v>2115</v>
      </c>
      <c r="L394" s="58" t="s">
        <v>252</v>
      </c>
      <c r="M394" s="58" t="s">
        <v>2116</v>
      </c>
      <c r="N394" s="58" t="s">
        <v>2117</v>
      </c>
      <c r="O394" s="58" t="s">
        <v>637</v>
      </c>
      <c r="Q394" s="58" t="s">
        <v>527</v>
      </c>
    </row>
    <row r="395" spans="1:17">
      <c r="A395" s="58" t="s">
        <v>2110</v>
      </c>
      <c r="B395" s="58" t="s">
        <v>2118</v>
      </c>
      <c r="C395" s="58" t="s">
        <v>2112</v>
      </c>
      <c r="D395" s="58" t="s">
        <v>2119</v>
      </c>
      <c r="E395" s="58" t="s">
        <v>2120</v>
      </c>
      <c r="F395" s="58" t="s">
        <v>2114</v>
      </c>
      <c r="G395" s="58" t="s">
        <v>633</v>
      </c>
      <c r="H395" s="58" t="s">
        <v>2115</v>
      </c>
      <c r="L395" s="58" t="s">
        <v>252</v>
      </c>
      <c r="M395" s="58" t="s">
        <v>2121</v>
      </c>
      <c r="N395" s="58" t="s">
        <v>2117</v>
      </c>
      <c r="O395" s="58" t="s">
        <v>637</v>
      </c>
      <c r="Q395" s="58" t="s">
        <v>527</v>
      </c>
    </row>
    <row r="396" spans="1:17">
      <c r="A396" s="58" t="s">
        <v>2110</v>
      </c>
      <c r="B396" s="58" t="s">
        <v>2122</v>
      </c>
      <c r="C396" s="58" t="s">
        <v>2112</v>
      </c>
      <c r="D396" s="58" t="s">
        <v>783</v>
      </c>
      <c r="E396" s="58" t="s">
        <v>2123</v>
      </c>
      <c r="F396" s="58" t="s">
        <v>2114</v>
      </c>
      <c r="G396" s="58" t="s">
        <v>633</v>
      </c>
      <c r="H396" s="58" t="s">
        <v>2115</v>
      </c>
      <c r="L396" s="58" t="s">
        <v>252</v>
      </c>
      <c r="M396" s="58" t="s">
        <v>2124</v>
      </c>
      <c r="N396" s="58" t="s">
        <v>2117</v>
      </c>
      <c r="O396" s="58" t="s">
        <v>637</v>
      </c>
      <c r="Q396" s="58" t="s">
        <v>527</v>
      </c>
    </row>
    <row r="397" spans="1:17">
      <c r="A397" s="58" t="s">
        <v>2110</v>
      </c>
      <c r="B397" s="58" t="s">
        <v>2125</v>
      </c>
      <c r="C397" s="58" t="s">
        <v>2112</v>
      </c>
      <c r="D397" s="58" t="s">
        <v>2126</v>
      </c>
      <c r="E397" s="58" t="s">
        <v>2127</v>
      </c>
      <c r="F397" s="58" t="s">
        <v>2114</v>
      </c>
      <c r="G397" s="58" t="s">
        <v>633</v>
      </c>
      <c r="H397" s="58" t="s">
        <v>2115</v>
      </c>
      <c r="L397" s="58" t="s">
        <v>252</v>
      </c>
      <c r="M397" s="58" t="s">
        <v>2128</v>
      </c>
      <c r="N397" s="58" t="s">
        <v>2117</v>
      </c>
      <c r="O397" s="58" t="s">
        <v>637</v>
      </c>
      <c r="Q397" s="58" t="s">
        <v>527</v>
      </c>
    </row>
    <row r="398" spans="1:17">
      <c r="A398" s="58" t="s">
        <v>2110</v>
      </c>
      <c r="B398" s="58" t="s">
        <v>2129</v>
      </c>
      <c r="C398" s="58" t="s">
        <v>2112</v>
      </c>
      <c r="D398" s="58" t="s">
        <v>2130</v>
      </c>
      <c r="E398" s="58" t="s">
        <v>2131</v>
      </c>
      <c r="F398" s="58" t="s">
        <v>2114</v>
      </c>
      <c r="G398" s="58" t="s">
        <v>633</v>
      </c>
      <c r="H398" s="58" t="s">
        <v>2115</v>
      </c>
      <c r="L398" s="58" t="s">
        <v>252</v>
      </c>
      <c r="M398" s="58" t="s">
        <v>2132</v>
      </c>
      <c r="N398" s="58" t="s">
        <v>2117</v>
      </c>
      <c r="O398" s="58" t="s">
        <v>637</v>
      </c>
      <c r="Q398" s="58" t="s">
        <v>527</v>
      </c>
    </row>
    <row r="399" spans="1:17">
      <c r="A399" s="58" t="s">
        <v>2110</v>
      </c>
      <c r="B399" s="58" t="s">
        <v>2133</v>
      </c>
      <c r="C399" s="58" t="s">
        <v>2112</v>
      </c>
      <c r="D399" s="58" t="s">
        <v>2134</v>
      </c>
      <c r="E399" s="58" t="s">
        <v>2135</v>
      </c>
      <c r="F399" s="58" t="s">
        <v>2114</v>
      </c>
      <c r="G399" s="58" t="s">
        <v>633</v>
      </c>
      <c r="H399" s="58" t="s">
        <v>2115</v>
      </c>
      <c r="L399" s="58" t="s">
        <v>252</v>
      </c>
      <c r="M399" s="58" t="s">
        <v>2136</v>
      </c>
      <c r="N399" s="58" t="s">
        <v>2117</v>
      </c>
      <c r="O399" s="58" t="s">
        <v>637</v>
      </c>
      <c r="Q399" s="58" t="s">
        <v>527</v>
      </c>
    </row>
    <row r="400" spans="1:17">
      <c r="A400" s="58" t="s">
        <v>2110</v>
      </c>
      <c r="B400" s="58" t="s">
        <v>2137</v>
      </c>
      <c r="C400" s="58" t="s">
        <v>2112</v>
      </c>
      <c r="D400" s="58" t="s">
        <v>2138</v>
      </c>
      <c r="E400" s="58" t="s">
        <v>2139</v>
      </c>
      <c r="F400" s="58" t="s">
        <v>2114</v>
      </c>
      <c r="G400" s="58" t="s">
        <v>633</v>
      </c>
      <c r="H400" s="58" t="s">
        <v>2115</v>
      </c>
      <c r="L400" s="58" t="s">
        <v>252</v>
      </c>
      <c r="M400" s="58" t="s">
        <v>2140</v>
      </c>
      <c r="N400" s="58" t="s">
        <v>2117</v>
      </c>
      <c r="O400" s="58" t="s">
        <v>637</v>
      </c>
      <c r="Q400" s="58" t="s">
        <v>527</v>
      </c>
    </row>
    <row r="401" spans="1:17">
      <c r="A401" s="58" t="s">
        <v>2110</v>
      </c>
      <c r="B401" s="58" t="s">
        <v>2141</v>
      </c>
      <c r="C401" s="58" t="s">
        <v>2112</v>
      </c>
      <c r="D401" s="58" t="s">
        <v>2112</v>
      </c>
      <c r="E401" s="58" t="s">
        <v>2142</v>
      </c>
      <c r="F401" s="58" t="s">
        <v>2114</v>
      </c>
      <c r="G401" s="58" t="s">
        <v>633</v>
      </c>
      <c r="H401" s="58" t="s">
        <v>2115</v>
      </c>
      <c r="L401" s="58" t="s">
        <v>252</v>
      </c>
      <c r="M401" s="58" t="s">
        <v>2143</v>
      </c>
      <c r="N401" s="58" t="s">
        <v>2117</v>
      </c>
      <c r="O401" s="58" t="s">
        <v>637</v>
      </c>
      <c r="Q401" s="58" t="s">
        <v>527</v>
      </c>
    </row>
    <row r="402" spans="1:17">
      <c r="A402" s="58" t="s">
        <v>2110</v>
      </c>
      <c r="B402" s="58" t="s">
        <v>2144</v>
      </c>
      <c r="C402" s="58" t="s">
        <v>2112</v>
      </c>
      <c r="D402" s="58" t="s">
        <v>2145</v>
      </c>
      <c r="E402" s="58" t="s">
        <v>2146</v>
      </c>
      <c r="F402" s="58" t="s">
        <v>2114</v>
      </c>
      <c r="G402" s="58" t="s">
        <v>633</v>
      </c>
      <c r="H402" s="58" t="s">
        <v>2115</v>
      </c>
      <c r="L402" s="58" t="s">
        <v>252</v>
      </c>
      <c r="M402" s="58" t="s">
        <v>2147</v>
      </c>
      <c r="N402" s="58" t="s">
        <v>2117</v>
      </c>
      <c r="O402" s="58" t="s">
        <v>637</v>
      </c>
      <c r="Q402" s="58" t="s">
        <v>527</v>
      </c>
    </row>
    <row r="403" spans="1:17">
      <c r="A403" s="58" t="s">
        <v>2110</v>
      </c>
      <c r="B403" s="58" t="s">
        <v>2148</v>
      </c>
      <c r="C403" s="58" t="s">
        <v>2112</v>
      </c>
      <c r="D403" s="58" t="s">
        <v>2149</v>
      </c>
      <c r="E403" s="58" t="s">
        <v>2150</v>
      </c>
      <c r="F403" s="58" t="s">
        <v>2114</v>
      </c>
      <c r="G403" s="58" t="s">
        <v>633</v>
      </c>
      <c r="H403" s="58" t="s">
        <v>2115</v>
      </c>
      <c r="L403" s="58" t="s">
        <v>252</v>
      </c>
      <c r="M403" s="58" t="s">
        <v>2151</v>
      </c>
      <c r="N403" s="58" t="s">
        <v>2117</v>
      </c>
      <c r="O403" s="58" t="s">
        <v>637</v>
      </c>
      <c r="Q403" s="58" t="s">
        <v>527</v>
      </c>
    </row>
    <row r="404" spans="1:17">
      <c r="A404" s="58" t="s">
        <v>2110</v>
      </c>
      <c r="B404" s="58" t="s">
        <v>2152</v>
      </c>
      <c r="C404" s="58" t="s">
        <v>2112</v>
      </c>
      <c r="D404" s="58" t="s">
        <v>2153</v>
      </c>
      <c r="E404" s="58" t="s">
        <v>2154</v>
      </c>
      <c r="F404" s="58" t="s">
        <v>2114</v>
      </c>
      <c r="G404" s="58" t="s">
        <v>633</v>
      </c>
      <c r="H404" s="58" t="s">
        <v>2115</v>
      </c>
      <c r="L404" s="58" t="s">
        <v>252</v>
      </c>
      <c r="M404" s="58" t="s">
        <v>2155</v>
      </c>
      <c r="N404" s="58" t="s">
        <v>2117</v>
      </c>
      <c r="O404" s="58" t="s">
        <v>637</v>
      </c>
      <c r="Q404" s="58" t="s">
        <v>527</v>
      </c>
    </row>
    <row r="405" spans="1:17">
      <c r="A405" s="58" t="s">
        <v>2156</v>
      </c>
      <c r="B405" s="58" t="s">
        <v>2157</v>
      </c>
      <c r="C405" s="58" t="s">
        <v>519</v>
      </c>
      <c r="D405" s="58" t="s">
        <v>519</v>
      </c>
      <c r="E405" s="58" t="s">
        <v>520</v>
      </c>
      <c r="F405" s="58" t="s">
        <v>2158</v>
      </c>
      <c r="G405" s="58" t="s">
        <v>522</v>
      </c>
      <c r="H405" s="58" t="s">
        <v>2159</v>
      </c>
      <c r="L405" s="58" t="s">
        <v>252</v>
      </c>
      <c r="M405" s="58" t="s">
        <v>524</v>
      </c>
      <c r="N405" s="58" t="s">
        <v>2160</v>
      </c>
      <c r="O405" s="58" t="s">
        <v>526</v>
      </c>
      <c r="Q405" s="58" t="s">
        <v>527</v>
      </c>
    </row>
    <row r="406" spans="1:17">
      <c r="A406" s="58" t="s">
        <v>2161</v>
      </c>
      <c r="B406" s="58" t="s">
        <v>2162</v>
      </c>
      <c r="C406" s="58" t="s">
        <v>1037</v>
      </c>
      <c r="D406" s="58" t="s">
        <v>1493</v>
      </c>
      <c r="E406" s="58" t="s">
        <v>1494</v>
      </c>
      <c r="F406" s="58" t="s">
        <v>2163</v>
      </c>
      <c r="G406" s="58" t="s">
        <v>2164</v>
      </c>
      <c r="H406" s="58" t="s">
        <v>2165</v>
      </c>
      <c r="L406" s="58" t="s">
        <v>252</v>
      </c>
      <c r="M406" s="58" t="s">
        <v>1495</v>
      </c>
      <c r="N406" s="58" t="s">
        <v>2166</v>
      </c>
      <c r="O406" s="58" t="s">
        <v>2167</v>
      </c>
      <c r="Q406" s="58" t="s">
        <v>527</v>
      </c>
    </row>
    <row r="407" spans="1:17">
      <c r="A407" s="58" t="s">
        <v>2161</v>
      </c>
      <c r="B407" s="58" t="s">
        <v>2168</v>
      </c>
      <c r="C407" s="58" t="s">
        <v>1037</v>
      </c>
      <c r="D407" s="58" t="s">
        <v>1037</v>
      </c>
      <c r="E407" s="58" t="s">
        <v>1045</v>
      </c>
      <c r="F407" s="58" t="s">
        <v>2163</v>
      </c>
      <c r="G407" s="58" t="s">
        <v>2164</v>
      </c>
      <c r="H407" s="58" t="s">
        <v>2165</v>
      </c>
      <c r="L407" s="58" t="s">
        <v>252</v>
      </c>
      <c r="M407" s="58" t="s">
        <v>1046</v>
      </c>
      <c r="N407" s="58" t="s">
        <v>2166</v>
      </c>
      <c r="O407" s="58" t="s">
        <v>2167</v>
      </c>
      <c r="Q407" s="58" t="s">
        <v>527</v>
      </c>
    </row>
    <row r="408" spans="1:17">
      <c r="A408" s="58" t="s">
        <v>2161</v>
      </c>
      <c r="B408" s="58" t="s">
        <v>2169</v>
      </c>
      <c r="C408" s="58" t="s">
        <v>554</v>
      </c>
      <c r="D408" s="58" t="s">
        <v>555</v>
      </c>
      <c r="E408" s="58" t="s">
        <v>556</v>
      </c>
      <c r="F408" s="58" t="s">
        <v>2163</v>
      </c>
      <c r="G408" s="58" t="s">
        <v>2164</v>
      </c>
      <c r="H408" s="58" t="s">
        <v>2165</v>
      </c>
      <c r="L408" s="58" t="s">
        <v>252</v>
      </c>
      <c r="M408" s="58" t="s">
        <v>557</v>
      </c>
      <c r="N408" s="58" t="s">
        <v>2166</v>
      </c>
      <c r="O408" s="58" t="s">
        <v>2167</v>
      </c>
      <c r="Q408" s="58" t="s">
        <v>527</v>
      </c>
    </row>
    <row r="409" spans="1:17">
      <c r="A409" s="58" t="s">
        <v>2161</v>
      </c>
      <c r="B409" s="58" t="s">
        <v>2170</v>
      </c>
      <c r="C409" s="58" t="s">
        <v>554</v>
      </c>
      <c r="D409" s="58" t="s">
        <v>871</v>
      </c>
      <c r="E409" s="58" t="s">
        <v>872</v>
      </c>
      <c r="F409" s="58" t="s">
        <v>2163</v>
      </c>
      <c r="G409" s="58" t="s">
        <v>2164</v>
      </c>
      <c r="H409" s="58" t="s">
        <v>2165</v>
      </c>
      <c r="L409" s="58" t="s">
        <v>252</v>
      </c>
      <c r="M409" s="58" t="s">
        <v>873</v>
      </c>
      <c r="N409" s="58" t="s">
        <v>2166</v>
      </c>
      <c r="O409" s="58" t="s">
        <v>2167</v>
      </c>
      <c r="Q409" s="58" t="s">
        <v>527</v>
      </c>
    </row>
    <row r="410" spans="1:17">
      <c r="A410" s="58" t="s">
        <v>2161</v>
      </c>
      <c r="B410" s="58" t="s">
        <v>2171</v>
      </c>
      <c r="C410" s="58" t="s">
        <v>554</v>
      </c>
      <c r="D410" s="58" t="s">
        <v>849</v>
      </c>
      <c r="E410" s="58" t="s">
        <v>850</v>
      </c>
      <c r="F410" s="58" t="s">
        <v>2163</v>
      </c>
      <c r="G410" s="58" t="s">
        <v>2164</v>
      </c>
      <c r="H410" s="58" t="s">
        <v>2165</v>
      </c>
      <c r="L410" s="58" t="s">
        <v>252</v>
      </c>
      <c r="M410" s="58" t="s">
        <v>851</v>
      </c>
      <c r="N410" s="58" t="s">
        <v>2166</v>
      </c>
      <c r="O410" s="58" t="s">
        <v>2167</v>
      </c>
      <c r="Q410" s="58" t="s">
        <v>527</v>
      </c>
    </row>
    <row r="411" spans="1:17">
      <c r="A411" s="58" t="s">
        <v>2172</v>
      </c>
      <c r="B411" s="58" t="s">
        <v>2173</v>
      </c>
      <c r="C411" s="58" t="s">
        <v>1331</v>
      </c>
      <c r="D411" s="58" t="s">
        <v>1331</v>
      </c>
      <c r="E411" s="58" t="s">
        <v>1359</v>
      </c>
      <c r="F411" s="58" t="s">
        <v>2163</v>
      </c>
      <c r="G411" s="58" t="s">
        <v>2174</v>
      </c>
      <c r="H411" s="58" t="s">
        <v>2175</v>
      </c>
      <c r="L411" s="58" t="s">
        <v>252</v>
      </c>
      <c r="M411" s="58" t="s">
        <v>1360</v>
      </c>
      <c r="N411" s="58" t="s">
        <v>2166</v>
      </c>
      <c r="O411" s="58" t="s">
        <v>2176</v>
      </c>
      <c r="Q411" s="58" t="s">
        <v>527</v>
      </c>
    </row>
    <row r="412" spans="1:17">
      <c r="A412" s="58" t="s">
        <v>2172</v>
      </c>
      <c r="B412" s="58" t="s">
        <v>2177</v>
      </c>
      <c r="C412" s="58" t="s">
        <v>1331</v>
      </c>
      <c r="D412" s="58" t="s">
        <v>1362</v>
      </c>
      <c r="E412" s="58" t="s">
        <v>1363</v>
      </c>
      <c r="F412" s="58" t="s">
        <v>2163</v>
      </c>
      <c r="G412" s="58" t="s">
        <v>2174</v>
      </c>
      <c r="H412" s="58" t="s">
        <v>2175</v>
      </c>
      <c r="L412" s="58" t="s">
        <v>252</v>
      </c>
      <c r="M412" s="58" t="s">
        <v>1364</v>
      </c>
      <c r="N412" s="58" t="s">
        <v>2166</v>
      </c>
      <c r="O412" s="58" t="s">
        <v>2176</v>
      </c>
      <c r="Q412" s="58" t="s">
        <v>527</v>
      </c>
    </row>
    <row r="413" spans="1:17">
      <c r="A413" s="58" t="s">
        <v>2172</v>
      </c>
      <c r="B413" s="58" t="s">
        <v>2178</v>
      </c>
      <c r="C413" s="58" t="s">
        <v>1894</v>
      </c>
      <c r="D413" s="58" t="s">
        <v>1918</v>
      </c>
      <c r="E413" s="58" t="s">
        <v>1919</v>
      </c>
      <c r="F413" s="58" t="s">
        <v>2163</v>
      </c>
      <c r="G413" s="58" t="s">
        <v>2174</v>
      </c>
      <c r="H413" s="58" t="s">
        <v>2175</v>
      </c>
      <c r="L413" s="58" t="s">
        <v>252</v>
      </c>
      <c r="M413" s="58" t="s">
        <v>1920</v>
      </c>
      <c r="N413" s="58" t="s">
        <v>2166</v>
      </c>
      <c r="O413" s="58" t="s">
        <v>2176</v>
      </c>
      <c r="Q413" s="58" t="s">
        <v>527</v>
      </c>
    </row>
    <row r="414" spans="1:17">
      <c r="A414" s="58" t="s">
        <v>2172</v>
      </c>
      <c r="B414" s="58" t="s">
        <v>2179</v>
      </c>
      <c r="C414" s="58" t="s">
        <v>1894</v>
      </c>
      <c r="D414" s="58" t="s">
        <v>1894</v>
      </c>
      <c r="E414" s="58" t="s">
        <v>1926</v>
      </c>
      <c r="F414" s="58" t="s">
        <v>2163</v>
      </c>
      <c r="G414" s="58" t="s">
        <v>2174</v>
      </c>
      <c r="H414" s="58" t="s">
        <v>2175</v>
      </c>
      <c r="L414" s="58" t="s">
        <v>252</v>
      </c>
      <c r="M414" s="58" t="s">
        <v>1927</v>
      </c>
      <c r="N414" s="58" t="s">
        <v>2166</v>
      </c>
      <c r="O414" s="58" t="s">
        <v>2176</v>
      </c>
      <c r="Q414" s="58" t="s">
        <v>527</v>
      </c>
    </row>
    <row r="415" spans="1:17">
      <c r="A415" s="58" t="s">
        <v>2172</v>
      </c>
      <c r="B415" s="58" t="s">
        <v>2180</v>
      </c>
      <c r="C415" s="58" t="s">
        <v>519</v>
      </c>
      <c r="D415" s="58" t="s">
        <v>519</v>
      </c>
      <c r="E415" s="58" t="s">
        <v>520</v>
      </c>
      <c r="F415" s="58" t="s">
        <v>2163</v>
      </c>
      <c r="G415" s="58" t="s">
        <v>2174</v>
      </c>
      <c r="H415" s="58" t="s">
        <v>2175</v>
      </c>
      <c r="L415" s="58" t="s">
        <v>252</v>
      </c>
      <c r="M415" s="58" t="s">
        <v>524</v>
      </c>
      <c r="N415" s="58" t="s">
        <v>2166</v>
      </c>
      <c r="O415" s="58" t="s">
        <v>2176</v>
      </c>
      <c r="Q415" s="58" t="s">
        <v>527</v>
      </c>
    </row>
    <row r="416" spans="1:17">
      <c r="A416" s="58" t="s">
        <v>2181</v>
      </c>
      <c r="B416" s="58" t="s">
        <v>2182</v>
      </c>
      <c r="C416" s="58" t="s">
        <v>519</v>
      </c>
      <c r="D416" s="58" t="s">
        <v>519</v>
      </c>
      <c r="E416" s="58" t="s">
        <v>520</v>
      </c>
      <c r="F416" s="58" t="s">
        <v>2183</v>
      </c>
      <c r="G416" s="58" t="s">
        <v>522</v>
      </c>
      <c r="H416" s="58" t="s">
        <v>2184</v>
      </c>
      <c r="L416" s="58" t="s">
        <v>252</v>
      </c>
      <c r="M416" s="58" t="s">
        <v>524</v>
      </c>
      <c r="N416" s="58" t="s">
        <v>2185</v>
      </c>
      <c r="O416" s="58" t="s">
        <v>526</v>
      </c>
      <c r="Q416" s="58" t="s">
        <v>527</v>
      </c>
    </row>
    <row r="417" spans="1:17">
      <c r="A417" s="58" t="s">
        <v>2186</v>
      </c>
      <c r="B417" s="58" t="s">
        <v>2187</v>
      </c>
      <c r="C417" s="58" t="s">
        <v>535</v>
      </c>
      <c r="D417" s="58" t="s">
        <v>1518</v>
      </c>
      <c r="E417" s="58" t="s">
        <v>1519</v>
      </c>
      <c r="F417" s="58" t="s">
        <v>2188</v>
      </c>
      <c r="G417" s="58" t="s">
        <v>2189</v>
      </c>
      <c r="H417" s="58" t="s">
        <v>2190</v>
      </c>
      <c r="L417" s="58" t="s">
        <v>252</v>
      </c>
      <c r="M417" s="58" t="s">
        <v>1520</v>
      </c>
      <c r="N417" s="58" t="s">
        <v>2191</v>
      </c>
      <c r="O417" s="58" t="s">
        <v>2192</v>
      </c>
      <c r="Q417" s="58" t="s">
        <v>527</v>
      </c>
    </row>
    <row r="418" spans="1:17">
      <c r="A418" s="58" t="s">
        <v>2186</v>
      </c>
      <c r="B418" s="58" t="s">
        <v>2193</v>
      </c>
      <c r="C418" s="58" t="s">
        <v>535</v>
      </c>
      <c r="D418" s="58" t="s">
        <v>535</v>
      </c>
      <c r="E418" s="58" t="s">
        <v>1650</v>
      </c>
      <c r="F418" s="58" t="s">
        <v>2188</v>
      </c>
      <c r="G418" s="58" t="s">
        <v>2189</v>
      </c>
      <c r="H418" s="58" t="s">
        <v>2190</v>
      </c>
      <c r="L418" s="58" t="s">
        <v>252</v>
      </c>
      <c r="M418" s="58" t="s">
        <v>1653</v>
      </c>
      <c r="N418" s="58" t="s">
        <v>2191</v>
      </c>
      <c r="O418" s="58" t="s">
        <v>2192</v>
      </c>
      <c r="Q418" s="58" t="s">
        <v>527</v>
      </c>
    </row>
    <row r="419" spans="1:17">
      <c r="A419" s="58" t="s">
        <v>2186</v>
      </c>
      <c r="B419" s="58" t="s">
        <v>2194</v>
      </c>
      <c r="C419" s="58" t="s">
        <v>519</v>
      </c>
      <c r="D419" s="58" t="s">
        <v>519</v>
      </c>
      <c r="E419" s="58" t="s">
        <v>520</v>
      </c>
      <c r="F419" s="58" t="s">
        <v>2188</v>
      </c>
      <c r="G419" s="58" t="s">
        <v>2189</v>
      </c>
      <c r="H419" s="58" t="s">
        <v>2190</v>
      </c>
      <c r="L419" s="58" t="s">
        <v>252</v>
      </c>
      <c r="M419" s="58" t="s">
        <v>524</v>
      </c>
      <c r="N419" s="58" t="s">
        <v>2191</v>
      </c>
      <c r="O419" s="58" t="s">
        <v>2192</v>
      </c>
      <c r="Q419" s="58" t="s">
        <v>527</v>
      </c>
    </row>
    <row r="420" spans="1:17">
      <c r="A420" s="58" t="s">
        <v>2195</v>
      </c>
      <c r="B420" s="58" t="s">
        <v>2196</v>
      </c>
      <c r="C420" s="58" t="s">
        <v>1210</v>
      </c>
      <c r="D420" s="58" t="s">
        <v>1210</v>
      </c>
      <c r="E420" s="58" t="s">
        <v>1252</v>
      </c>
      <c r="F420" s="58" t="s">
        <v>2197</v>
      </c>
      <c r="G420" s="58" t="s">
        <v>666</v>
      </c>
      <c r="H420" s="58" t="s">
        <v>2198</v>
      </c>
      <c r="L420" s="58" t="s">
        <v>252</v>
      </c>
      <c r="M420" s="58" t="s">
        <v>1253</v>
      </c>
      <c r="N420" s="58" t="s">
        <v>2199</v>
      </c>
      <c r="O420" s="58" t="s">
        <v>670</v>
      </c>
      <c r="Q420" s="58" t="s">
        <v>527</v>
      </c>
    </row>
    <row r="421" spans="1:17">
      <c r="A421" s="58" t="s">
        <v>2195</v>
      </c>
      <c r="B421" s="58" t="s">
        <v>2200</v>
      </c>
      <c r="C421" s="58" t="s">
        <v>1210</v>
      </c>
      <c r="D421" s="58" t="s">
        <v>1255</v>
      </c>
      <c r="E421" s="58" t="s">
        <v>1256</v>
      </c>
      <c r="F421" s="58" t="s">
        <v>2197</v>
      </c>
      <c r="G421" s="58" t="s">
        <v>666</v>
      </c>
      <c r="H421" s="58" t="s">
        <v>2198</v>
      </c>
      <c r="L421" s="58" t="s">
        <v>252</v>
      </c>
      <c r="M421" s="58" t="s">
        <v>1257</v>
      </c>
      <c r="N421" s="58" t="s">
        <v>2199</v>
      </c>
      <c r="O421" s="58" t="s">
        <v>670</v>
      </c>
      <c r="Q421" s="58" t="s">
        <v>527</v>
      </c>
    </row>
  </sheetData>
  <sheetProtection formatColumns="0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UNREG_LIST_ORG">
    <tabColor indexed="47"/>
  </sheetPr>
  <dimension ref="A1"/>
  <sheetViews>
    <sheetView zoomScaleNormal="100" workbookViewId="0"/>
  </sheetViews>
  <sheetFormatPr defaultColWidth="9.140625" defaultRowHeight="11.25"/>
  <cols>
    <col min="1" max="16384" width="9.140625" style="58"/>
  </cols>
  <sheetData/>
  <sheetProtection formatColumns="0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CEZONE_LIST_ORG">
    <tabColor indexed="47"/>
  </sheetPr>
  <dimension ref="A1"/>
  <sheetViews>
    <sheetView zoomScaleNormal="100" workbookViewId="0"/>
  </sheetViews>
  <sheetFormatPr defaultColWidth="9.140625" defaultRowHeight="11.25"/>
  <cols>
    <col min="1" max="16384" width="9.140625" style="58"/>
  </cols>
  <sheetData/>
  <sheetProtection formatColumns="0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CCESSIBILITY_LIST_ORG">
    <tabColor indexed="47"/>
  </sheetPr>
  <dimension ref="A1:D2"/>
  <sheetViews>
    <sheetView zoomScaleNormal="100" workbookViewId="0"/>
  </sheetViews>
  <sheetFormatPr defaultColWidth="9.140625" defaultRowHeight="11.25"/>
  <cols>
    <col min="1" max="16384" width="9.140625" style="58"/>
  </cols>
  <sheetData>
    <row r="1" spans="1:4">
      <c r="A1" s="58" t="s">
        <v>419</v>
      </c>
      <c r="B1" s="58" t="s">
        <v>420</v>
      </c>
      <c r="C1" s="58" t="s">
        <v>490</v>
      </c>
      <c r="D1" s="58" t="s">
        <v>492</v>
      </c>
    </row>
    <row r="2" spans="1:4">
      <c r="A2" s="58" t="s">
        <v>1738</v>
      </c>
      <c r="B2" s="58" t="s">
        <v>842</v>
      </c>
      <c r="C2" s="58" t="s">
        <v>2344</v>
      </c>
      <c r="D2" s="58" t="s">
        <v>2344</v>
      </c>
    </row>
  </sheetData>
  <sheetProtection formatColumns="0" formatRows="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MO">
    <tabColor indexed="47"/>
  </sheetPr>
  <dimension ref="A1:F301"/>
  <sheetViews>
    <sheetView showGridLines="0" zoomScaleNormal="100" workbookViewId="0"/>
  </sheetViews>
  <sheetFormatPr defaultColWidth="9.140625" defaultRowHeight="11.25"/>
  <cols>
    <col min="1" max="2" width="36.5703125" style="44" customWidth="1"/>
    <col min="3" max="3" width="12.5703125" style="44" customWidth="1"/>
    <col min="4" max="4" width="50.5703125" style="44" customWidth="1"/>
    <col min="5" max="5" width="36.5703125" style="44" customWidth="1"/>
    <col min="6" max="6" width="12.5703125" style="44" customWidth="1"/>
    <col min="7" max="16384" width="9.140625" style="44"/>
  </cols>
  <sheetData>
    <row r="1" spans="1:6">
      <c r="A1" s="44" t="s">
        <v>2281</v>
      </c>
      <c r="B1" s="44" t="s">
        <v>2282</v>
      </c>
      <c r="C1" s="44" t="s">
        <v>233</v>
      </c>
      <c r="D1" s="44" t="s">
        <v>2283</v>
      </c>
      <c r="E1" s="44" t="s">
        <v>2281</v>
      </c>
      <c r="F1" s="44" t="s">
        <v>2284</v>
      </c>
    </row>
    <row r="2" spans="1:6">
      <c r="A2" s="44" t="s">
        <v>758</v>
      </c>
      <c r="B2" s="44" t="s">
        <v>758</v>
      </c>
      <c r="C2" s="44" t="s">
        <v>2208</v>
      </c>
      <c r="D2" s="44" t="s">
        <v>2209</v>
      </c>
      <c r="E2" s="44" t="s">
        <v>758</v>
      </c>
      <c r="F2" s="44" t="s">
        <v>2255</v>
      </c>
    </row>
    <row r="3" spans="1:6">
      <c r="A3" s="44" t="s">
        <v>758</v>
      </c>
      <c r="B3" s="44" t="s">
        <v>759</v>
      </c>
      <c r="C3" s="44" t="s">
        <v>760</v>
      </c>
      <c r="D3" s="44" t="s">
        <v>2210</v>
      </c>
      <c r="E3" s="44" t="s">
        <v>663</v>
      </c>
      <c r="F3" s="44" t="s">
        <v>2256</v>
      </c>
    </row>
    <row r="4" spans="1:6">
      <c r="A4" s="44" t="s">
        <v>758</v>
      </c>
      <c r="B4" s="44" t="s">
        <v>768</v>
      </c>
      <c r="C4" s="44" t="s">
        <v>769</v>
      </c>
      <c r="D4" s="44" t="s">
        <v>2210</v>
      </c>
      <c r="E4" s="44" t="s">
        <v>807</v>
      </c>
      <c r="F4" s="44" t="s">
        <v>2257</v>
      </c>
    </row>
    <row r="5" spans="1:6">
      <c r="A5" s="44" t="s">
        <v>758</v>
      </c>
      <c r="B5" s="44" t="s">
        <v>772</v>
      </c>
      <c r="C5" s="44" t="s">
        <v>773</v>
      </c>
      <c r="D5" s="44" t="s">
        <v>2210</v>
      </c>
      <c r="E5" s="44" t="s">
        <v>687</v>
      </c>
      <c r="F5" s="44" t="s">
        <v>2258</v>
      </c>
    </row>
    <row r="6" spans="1:6">
      <c r="A6" s="44" t="s">
        <v>758</v>
      </c>
      <c r="B6" s="44" t="s">
        <v>776</v>
      </c>
      <c r="C6" s="44" t="s">
        <v>777</v>
      </c>
      <c r="D6" s="44" t="s">
        <v>2210</v>
      </c>
      <c r="E6" s="44" t="s">
        <v>815</v>
      </c>
      <c r="F6" s="44" t="s">
        <v>2259</v>
      </c>
    </row>
    <row r="7" spans="1:6">
      <c r="A7" s="44" t="s">
        <v>758</v>
      </c>
      <c r="B7" s="44" t="s">
        <v>779</v>
      </c>
      <c r="C7" s="44" t="s">
        <v>780</v>
      </c>
      <c r="D7" s="44" t="s">
        <v>2210</v>
      </c>
      <c r="E7" s="44" t="s">
        <v>1746</v>
      </c>
      <c r="F7" s="44" t="s">
        <v>2260</v>
      </c>
    </row>
    <row r="8" spans="1:6">
      <c r="A8" s="44" t="s">
        <v>758</v>
      </c>
      <c r="B8" s="44" t="s">
        <v>783</v>
      </c>
      <c r="C8" s="44" t="s">
        <v>784</v>
      </c>
      <c r="D8" s="44" t="s">
        <v>2210</v>
      </c>
      <c r="E8" s="44" t="s">
        <v>1598</v>
      </c>
      <c r="F8" s="44" t="s">
        <v>2261</v>
      </c>
    </row>
    <row r="9" spans="1:6">
      <c r="A9" s="44" t="s">
        <v>758</v>
      </c>
      <c r="B9" s="44" t="s">
        <v>787</v>
      </c>
      <c r="C9" s="44" t="s">
        <v>788</v>
      </c>
      <c r="D9" s="44" t="s">
        <v>2210</v>
      </c>
      <c r="E9" s="44" t="s">
        <v>545</v>
      </c>
      <c r="F9" s="44" t="s">
        <v>2262</v>
      </c>
    </row>
    <row r="10" spans="1:6">
      <c r="A10" s="44" t="s">
        <v>758</v>
      </c>
      <c r="B10" s="44" t="s">
        <v>791</v>
      </c>
      <c r="C10" s="44" t="s">
        <v>792</v>
      </c>
      <c r="D10" s="44" t="s">
        <v>2210</v>
      </c>
      <c r="E10" s="44" t="s">
        <v>1331</v>
      </c>
      <c r="F10" s="44" t="s">
        <v>2263</v>
      </c>
    </row>
    <row r="11" spans="1:6">
      <c r="A11" s="44" t="s">
        <v>758</v>
      </c>
      <c r="B11" s="44" t="s">
        <v>795</v>
      </c>
      <c r="C11" s="44" t="s">
        <v>796</v>
      </c>
      <c r="D11" s="44" t="s">
        <v>2210</v>
      </c>
      <c r="E11" s="44" t="s">
        <v>629</v>
      </c>
      <c r="F11" s="44" t="s">
        <v>2264</v>
      </c>
    </row>
    <row r="12" spans="1:6">
      <c r="A12" s="44" t="s">
        <v>758</v>
      </c>
      <c r="B12" s="44" t="s">
        <v>799</v>
      </c>
      <c r="C12" s="44" t="s">
        <v>800</v>
      </c>
      <c r="D12" s="44" t="s">
        <v>2210</v>
      </c>
      <c r="E12" s="44" t="s">
        <v>1419</v>
      </c>
      <c r="F12" s="44" t="s">
        <v>2265</v>
      </c>
    </row>
    <row r="13" spans="1:6">
      <c r="A13" s="44" t="s">
        <v>758</v>
      </c>
      <c r="B13" s="44" t="s">
        <v>803</v>
      </c>
      <c r="C13" s="44" t="s">
        <v>804</v>
      </c>
      <c r="D13" s="44" t="s">
        <v>2210</v>
      </c>
      <c r="E13" s="44" t="s">
        <v>1894</v>
      </c>
      <c r="F13" s="44" t="s">
        <v>2266</v>
      </c>
    </row>
    <row r="14" spans="1:6">
      <c r="A14" s="44" t="s">
        <v>663</v>
      </c>
      <c r="B14" s="44" t="s">
        <v>663</v>
      </c>
      <c r="C14" s="44" t="s">
        <v>664</v>
      </c>
      <c r="D14" s="44" t="s">
        <v>2209</v>
      </c>
      <c r="E14" s="44" t="s">
        <v>1695</v>
      </c>
      <c r="F14" s="44" t="s">
        <v>2267</v>
      </c>
    </row>
    <row r="15" spans="1:6">
      <c r="A15" s="44" t="s">
        <v>663</v>
      </c>
      <c r="B15" s="44" t="s">
        <v>672</v>
      </c>
      <c r="C15" s="44" t="s">
        <v>673</v>
      </c>
      <c r="D15" s="44" t="s">
        <v>2210</v>
      </c>
      <c r="E15" s="44" t="s">
        <v>2112</v>
      </c>
      <c r="F15" s="44" t="s">
        <v>2268</v>
      </c>
    </row>
    <row r="16" spans="1:6">
      <c r="A16" s="44" t="s">
        <v>663</v>
      </c>
      <c r="B16" s="44" t="s">
        <v>871</v>
      </c>
      <c r="C16" s="44" t="s">
        <v>1663</v>
      </c>
      <c r="D16" s="44" t="s">
        <v>2210</v>
      </c>
      <c r="E16" s="44" t="s">
        <v>823</v>
      </c>
      <c r="F16" s="44" t="s">
        <v>2269</v>
      </c>
    </row>
    <row r="17" spans="1:6">
      <c r="A17" s="44" t="s">
        <v>663</v>
      </c>
      <c r="B17" s="44" t="s">
        <v>1666</v>
      </c>
      <c r="C17" s="44" t="s">
        <v>1667</v>
      </c>
      <c r="D17" s="44" t="s">
        <v>2210</v>
      </c>
      <c r="E17" s="44" t="s">
        <v>1037</v>
      </c>
      <c r="F17" s="44" t="s">
        <v>2270</v>
      </c>
    </row>
    <row r="18" spans="1:6">
      <c r="A18" s="44" t="s">
        <v>663</v>
      </c>
      <c r="B18" s="44" t="s">
        <v>1670</v>
      </c>
      <c r="C18" s="44" t="s">
        <v>1671</v>
      </c>
      <c r="D18" s="44" t="s">
        <v>2210</v>
      </c>
      <c r="E18" s="44" t="s">
        <v>535</v>
      </c>
      <c r="F18" s="44" t="s">
        <v>2271</v>
      </c>
    </row>
    <row r="19" spans="1:6">
      <c r="A19" s="44" t="s">
        <v>663</v>
      </c>
      <c r="B19" s="44" t="s">
        <v>1674</v>
      </c>
      <c r="C19" s="44" t="s">
        <v>1675</v>
      </c>
      <c r="D19" s="44" t="s">
        <v>2210</v>
      </c>
      <c r="E19" s="44" t="s">
        <v>554</v>
      </c>
      <c r="F19" s="44" t="s">
        <v>2272</v>
      </c>
    </row>
    <row r="20" spans="1:6">
      <c r="A20" s="44" t="s">
        <v>663</v>
      </c>
      <c r="B20" s="44" t="s">
        <v>1678</v>
      </c>
      <c r="C20" s="44" t="s">
        <v>1679</v>
      </c>
      <c r="D20" s="44" t="s">
        <v>2210</v>
      </c>
      <c r="E20" s="44" t="s">
        <v>1132</v>
      </c>
      <c r="F20" s="44" t="s">
        <v>2273</v>
      </c>
    </row>
    <row r="21" spans="1:6">
      <c r="A21" s="44" t="s">
        <v>663</v>
      </c>
      <c r="B21" s="44" t="s">
        <v>1682</v>
      </c>
      <c r="C21" s="44" t="s">
        <v>1683</v>
      </c>
      <c r="D21" s="44" t="s">
        <v>2210</v>
      </c>
      <c r="E21" s="44" t="s">
        <v>1210</v>
      </c>
      <c r="F21" s="44" t="s">
        <v>2274</v>
      </c>
    </row>
    <row r="22" spans="1:6">
      <c r="A22" s="44" t="s">
        <v>663</v>
      </c>
      <c r="B22" s="44" t="s">
        <v>1686</v>
      </c>
      <c r="C22" s="44" t="s">
        <v>1687</v>
      </c>
      <c r="D22" s="44" t="s">
        <v>2210</v>
      </c>
      <c r="E22" s="44" t="s">
        <v>889</v>
      </c>
      <c r="F22" s="44" t="s">
        <v>2275</v>
      </c>
    </row>
    <row r="23" spans="1:6">
      <c r="A23" s="44" t="s">
        <v>663</v>
      </c>
      <c r="B23" s="44" t="s">
        <v>1690</v>
      </c>
      <c r="C23" s="44" t="s">
        <v>1691</v>
      </c>
      <c r="D23" s="44" t="s">
        <v>2210</v>
      </c>
      <c r="E23" s="44" t="s">
        <v>956</v>
      </c>
      <c r="F23" s="44" t="s">
        <v>2276</v>
      </c>
    </row>
    <row r="24" spans="1:6">
      <c r="A24" s="44" t="s">
        <v>807</v>
      </c>
      <c r="B24" s="44" t="s">
        <v>807</v>
      </c>
      <c r="C24" s="44" t="s">
        <v>808</v>
      </c>
      <c r="D24" s="44" t="s">
        <v>2209</v>
      </c>
      <c r="E24" s="44" t="s">
        <v>559</v>
      </c>
      <c r="F24" s="44" t="s">
        <v>2277</v>
      </c>
    </row>
    <row r="25" spans="1:6">
      <c r="A25" s="44" t="s">
        <v>807</v>
      </c>
      <c r="B25" s="44" t="s">
        <v>1822</v>
      </c>
      <c r="C25" s="44" t="s">
        <v>1823</v>
      </c>
      <c r="D25" s="44" t="s">
        <v>2210</v>
      </c>
      <c r="E25" s="44" t="s">
        <v>563</v>
      </c>
      <c r="F25" s="44" t="s">
        <v>2278</v>
      </c>
    </row>
    <row r="26" spans="1:6">
      <c r="A26" s="44" t="s">
        <v>807</v>
      </c>
      <c r="B26" s="44" t="s">
        <v>1826</v>
      </c>
      <c r="C26" s="44" t="s">
        <v>1827</v>
      </c>
      <c r="D26" s="44" t="s">
        <v>2210</v>
      </c>
      <c r="E26" s="44" t="s">
        <v>519</v>
      </c>
      <c r="F26" s="44" t="s">
        <v>2279</v>
      </c>
    </row>
    <row r="27" spans="1:6">
      <c r="A27" s="44" t="s">
        <v>807</v>
      </c>
      <c r="B27" s="44" t="s">
        <v>1830</v>
      </c>
      <c r="C27" s="44" t="s">
        <v>1831</v>
      </c>
      <c r="D27" s="44" t="s">
        <v>2210</v>
      </c>
      <c r="E27" s="44" t="s">
        <v>568</v>
      </c>
      <c r="F27" s="44" t="s">
        <v>2280</v>
      </c>
    </row>
    <row r="28" spans="1:6">
      <c r="A28" s="44" t="s">
        <v>807</v>
      </c>
      <c r="B28" s="44" t="s">
        <v>1834</v>
      </c>
      <c r="C28" s="44" t="s">
        <v>1835</v>
      </c>
      <c r="D28" s="44" t="s">
        <v>2210</v>
      </c>
    </row>
    <row r="29" spans="1:6">
      <c r="A29" s="44" t="s">
        <v>807</v>
      </c>
      <c r="B29" s="44" t="s">
        <v>1838</v>
      </c>
      <c r="C29" s="44" t="s">
        <v>1839</v>
      </c>
      <c r="D29" s="44" t="s">
        <v>2210</v>
      </c>
    </row>
    <row r="30" spans="1:6">
      <c r="A30" s="44" t="s">
        <v>807</v>
      </c>
      <c r="B30" s="44" t="s">
        <v>1842</v>
      </c>
      <c r="C30" s="44" t="s">
        <v>1843</v>
      </c>
      <c r="D30" s="44" t="s">
        <v>2210</v>
      </c>
    </row>
    <row r="31" spans="1:6">
      <c r="A31" s="44" t="s">
        <v>807</v>
      </c>
      <c r="B31" s="44" t="s">
        <v>811</v>
      </c>
      <c r="C31" s="44" t="s">
        <v>812</v>
      </c>
      <c r="D31" s="44" t="s">
        <v>2210</v>
      </c>
    </row>
    <row r="32" spans="1:6">
      <c r="A32" s="44" t="s">
        <v>807</v>
      </c>
      <c r="B32" s="44" t="s">
        <v>1846</v>
      </c>
      <c r="C32" s="44" t="s">
        <v>1847</v>
      </c>
      <c r="D32" s="44" t="s">
        <v>2210</v>
      </c>
    </row>
    <row r="33" spans="1:4">
      <c r="A33" s="44" t="s">
        <v>807</v>
      </c>
      <c r="B33" s="44" t="s">
        <v>1850</v>
      </c>
      <c r="C33" s="44" t="s">
        <v>1851</v>
      </c>
      <c r="D33" s="44" t="s">
        <v>2210</v>
      </c>
    </row>
    <row r="34" spans="1:4">
      <c r="A34" s="44" t="s">
        <v>807</v>
      </c>
      <c r="B34" s="44" t="s">
        <v>1854</v>
      </c>
      <c r="C34" s="44" t="s">
        <v>1855</v>
      </c>
      <c r="D34" s="44" t="s">
        <v>2210</v>
      </c>
    </row>
    <row r="35" spans="1:4">
      <c r="A35" s="44" t="s">
        <v>807</v>
      </c>
      <c r="B35" s="44" t="s">
        <v>1858</v>
      </c>
      <c r="C35" s="44" t="s">
        <v>1859</v>
      </c>
      <c r="D35" s="44" t="s">
        <v>2210</v>
      </c>
    </row>
    <row r="36" spans="1:4">
      <c r="A36" s="44" t="s">
        <v>687</v>
      </c>
      <c r="B36" s="44" t="s">
        <v>687</v>
      </c>
      <c r="C36" s="44" t="s">
        <v>688</v>
      </c>
      <c r="D36" s="44" t="s">
        <v>2209</v>
      </c>
    </row>
    <row r="37" spans="1:4">
      <c r="A37" s="44" t="s">
        <v>687</v>
      </c>
      <c r="B37" s="44" t="s">
        <v>696</v>
      </c>
      <c r="C37" s="44" t="s">
        <v>697</v>
      </c>
      <c r="D37" s="44" t="s">
        <v>2210</v>
      </c>
    </row>
    <row r="38" spans="1:4">
      <c r="A38" s="44" t="s">
        <v>687</v>
      </c>
      <c r="B38" s="44" t="s">
        <v>700</v>
      </c>
      <c r="C38" s="44" t="s">
        <v>701</v>
      </c>
      <c r="D38" s="44" t="s">
        <v>2210</v>
      </c>
    </row>
    <row r="39" spans="1:4">
      <c r="A39" s="44" t="s">
        <v>687</v>
      </c>
      <c r="B39" s="44" t="s">
        <v>704</v>
      </c>
      <c r="C39" s="44" t="s">
        <v>705</v>
      </c>
      <c r="D39" s="44" t="s">
        <v>2210</v>
      </c>
    </row>
    <row r="40" spans="1:4">
      <c r="A40" s="44" t="s">
        <v>687</v>
      </c>
      <c r="B40" s="44" t="s">
        <v>708</v>
      </c>
      <c r="C40" s="44" t="s">
        <v>709</v>
      </c>
      <c r="D40" s="44" t="s">
        <v>2210</v>
      </c>
    </row>
    <row r="41" spans="1:4">
      <c r="A41" s="44" t="s">
        <v>687</v>
      </c>
      <c r="B41" s="44" t="s">
        <v>712</v>
      </c>
      <c r="C41" s="44" t="s">
        <v>713</v>
      </c>
      <c r="D41" s="44" t="s">
        <v>2210</v>
      </c>
    </row>
    <row r="42" spans="1:4">
      <c r="A42" s="44" t="s">
        <v>687</v>
      </c>
      <c r="B42" s="44" t="s">
        <v>716</v>
      </c>
      <c r="C42" s="44" t="s">
        <v>717</v>
      </c>
      <c r="D42" s="44" t="s">
        <v>2210</v>
      </c>
    </row>
    <row r="43" spans="1:4">
      <c r="A43" s="44" t="s">
        <v>687</v>
      </c>
      <c r="B43" s="44" t="s">
        <v>720</v>
      </c>
      <c r="C43" s="44" t="s">
        <v>721</v>
      </c>
      <c r="D43" s="44" t="s">
        <v>2210</v>
      </c>
    </row>
    <row r="44" spans="1:4">
      <c r="A44" s="44" t="s">
        <v>687</v>
      </c>
      <c r="B44" s="44" t="s">
        <v>724</v>
      </c>
      <c r="C44" s="44" t="s">
        <v>725</v>
      </c>
      <c r="D44" s="44" t="s">
        <v>2210</v>
      </c>
    </row>
    <row r="45" spans="1:4">
      <c r="A45" s="44" t="s">
        <v>687</v>
      </c>
      <c r="B45" s="44" t="s">
        <v>728</v>
      </c>
      <c r="C45" s="44" t="s">
        <v>729</v>
      </c>
      <c r="D45" s="44" t="s">
        <v>2210</v>
      </c>
    </row>
    <row r="46" spans="1:4">
      <c r="A46" s="44" t="s">
        <v>815</v>
      </c>
      <c r="B46" s="44" t="s">
        <v>1260</v>
      </c>
      <c r="C46" s="44" t="s">
        <v>1261</v>
      </c>
      <c r="D46" s="44" t="s">
        <v>2210</v>
      </c>
    </row>
    <row r="47" spans="1:4">
      <c r="A47" s="44" t="s">
        <v>815</v>
      </c>
      <c r="B47" s="44" t="s">
        <v>1267</v>
      </c>
      <c r="C47" s="44" t="s">
        <v>1268</v>
      </c>
      <c r="D47" s="44" t="s">
        <v>2210</v>
      </c>
    </row>
    <row r="48" spans="1:4">
      <c r="A48" s="44" t="s">
        <v>815</v>
      </c>
      <c r="B48" s="44" t="s">
        <v>815</v>
      </c>
      <c r="C48" s="44" t="s">
        <v>816</v>
      </c>
      <c r="D48" s="44" t="s">
        <v>2209</v>
      </c>
    </row>
    <row r="49" spans="1:4">
      <c r="A49" s="44" t="s">
        <v>815</v>
      </c>
      <c r="B49" s="44" t="s">
        <v>1272</v>
      </c>
      <c r="C49" s="44" t="s">
        <v>1273</v>
      </c>
      <c r="D49" s="44" t="s">
        <v>2210</v>
      </c>
    </row>
    <row r="50" spans="1:4">
      <c r="A50" s="44" t="s">
        <v>815</v>
      </c>
      <c r="B50" s="44" t="s">
        <v>968</v>
      </c>
      <c r="C50" s="44" t="s">
        <v>1276</v>
      </c>
      <c r="D50" s="44" t="s">
        <v>2210</v>
      </c>
    </row>
    <row r="51" spans="1:4">
      <c r="A51" s="44" t="s">
        <v>815</v>
      </c>
      <c r="B51" s="44" t="s">
        <v>819</v>
      </c>
      <c r="C51" s="44" t="s">
        <v>820</v>
      </c>
      <c r="D51" s="44" t="s">
        <v>2210</v>
      </c>
    </row>
    <row r="52" spans="1:4">
      <c r="A52" s="44" t="s">
        <v>815</v>
      </c>
      <c r="B52" s="44" t="s">
        <v>1280</v>
      </c>
      <c r="C52" s="44" t="s">
        <v>1281</v>
      </c>
      <c r="D52" s="44" t="s">
        <v>2210</v>
      </c>
    </row>
    <row r="53" spans="1:4">
      <c r="A53" s="44" t="s">
        <v>815</v>
      </c>
      <c r="B53" s="44" t="s">
        <v>1284</v>
      </c>
      <c r="C53" s="44" t="s">
        <v>1285</v>
      </c>
      <c r="D53" s="44" t="s">
        <v>2210</v>
      </c>
    </row>
    <row r="54" spans="1:4">
      <c r="A54" s="44" t="s">
        <v>815</v>
      </c>
      <c r="B54" s="44" t="s">
        <v>1201</v>
      </c>
      <c r="C54" s="44" t="s">
        <v>1202</v>
      </c>
      <c r="D54" s="44" t="s">
        <v>2210</v>
      </c>
    </row>
    <row r="55" spans="1:4">
      <c r="A55" s="44" t="s">
        <v>815</v>
      </c>
      <c r="B55" s="44" t="s">
        <v>1289</v>
      </c>
      <c r="C55" s="44" t="s">
        <v>1290</v>
      </c>
      <c r="D55" s="44" t="s">
        <v>2210</v>
      </c>
    </row>
    <row r="56" spans="1:4">
      <c r="A56" s="44" t="s">
        <v>815</v>
      </c>
      <c r="B56" s="44" t="s">
        <v>1205</v>
      </c>
      <c r="C56" s="44" t="s">
        <v>1206</v>
      </c>
      <c r="D56" s="44" t="s">
        <v>2210</v>
      </c>
    </row>
    <row r="57" spans="1:4">
      <c r="A57" s="44" t="s">
        <v>815</v>
      </c>
      <c r="B57" s="44" t="s">
        <v>1294</v>
      </c>
      <c r="C57" s="44" t="s">
        <v>1295</v>
      </c>
      <c r="D57" s="44" t="s">
        <v>2210</v>
      </c>
    </row>
    <row r="58" spans="1:4">
      <c r="A58" s="44" t="s">
        <v>815</v>
      </c>
      <c r="B58" s="44" t="s">
        <v>1298</v>
      </c>
      <c r="C58" s="44" t="s">
        <v>1299</v>
      </c>
      <c r="D58" s="44" t="s">
        <v>2210</v>
      </c>
    </row>
    <row r="59" spans="1:4">
      <c r="A59" s="44" t="s">
        <v>815</v>
      </c>
      <c r="B59" s="44" t="s">
        <v>1302</v>
      </c>
      <c r="C59" s="44" t="s">
        <v>1303</v>
      </c>
      <c r="D59" s="44" t="s">
        <v>2210</v>
      </c>
    </row>
    <row r="60" spans="1:4">
      <c r="A60" s="44" t="s">
        <v>815</v>
      </c>
      <c r="B60" s="44" t="s">
        <v>1306</v>
      </c>
      <c r="C60" s="44" t="s">
        <v>1307</v>
      </c>
      <c r="D60" s="44" t="s">
        <v>2210</v>
      </c>
    </row>
    <row r="61" spans="1:4">
      <c r="A61" s="44" t="s">
        <v>815</v>
      </c>
      <c r="B61" s="44" t="s">
        <v>1310</v>
      </c>
      <c r="C61" s="44" t="s">
        <v>1311</v>
      </c>
      <c r="D61" s="44" t="s">
        <v>2210</v>
      </c>
    </row>
    <row r="62" spans="1:4">
      <c r="A62" s="44" t="s">
        <v>815</v>
      </c>
      <c r="B62" s="44" t="s">
        <v>1314</v>
      </c>
      <c r="C62" s="44" t="s">
        <v>1315</v>
      </c>
      <c r="D62" s="44" t="s">
        <v>2210</v>
      </c>
    </row>
    <row r="63" spans="1:4">
      <c r="A63" s="44" t="s">
        <v>815</v>
      </c>
      <c r="B63" s="44" t="s">
        <v>1318</v>
      </c>
      <c r="C63" s="44" t="s">
        <v>1319</v>
      </c>
      <c r="D63" s="44" t="s">
        <v>2210</v>
      </c>
    </row>
    <row r="64" spans="1:4">
      <c r="A64" s="44" t="s">
        <v>815</v>
      </c>
      <c r="B64" s="44" t="s">
        <v>1322</v>
      </c>
      <c r="C64" s="44" t="s">
        <v>1323</v>
      </c>
      <c r="D64" s="44" t="s">
        <v>2210</v>
      </c>
    </row>
    <row r="65" spans="1:4">
      <c r="A65" s="44" t="s">
        <v>815</v>
      </c>
      <c r="B65" s="44" t="s">
        <v>1326</v>
      </c>
      <c r="C65" s="44" t="s">
        <v>1327</v>
      </c>
      <c r="D65" s="44" t="s">
        <v>2210</v>
      </c>
    </row>
    <row r="66" spans="1:4">
      <c r="A66" s="44" t="s">
        <v>1746</v>
      </c>
      <c r="B66" s="44" t="s">
        <v>1747</v>
      </c>
      <c r="C66" s="44" t="s">
        <v>1748</v>
      </c>
      <c r="D66" s="44" t="s">
        <v>2210</v>
      </c>
    </row>
    <row r="67" spans="1:4">
      <c r="A67" s="44" t="s">
        <v>1746</v>
      </c>
      <c r="B67" s="44" t="s">
        <v>2057</v>
      </c>
      <c r="C67" s="44" t="s">
        <v>2058</v>
      </c>
      <c r="D67" s="44" t="s">
        <v>2210</v>
      </c>
    </row>
    <row r="68" spans="1:4">
      <c r="A68" s="44" t="s">
        <v>1746</v>
      </c>
      <c r="B68" s="44" t="s">
        <v>1746</v>
      </c>
      <c r="C68" s="44" t="s">
        <v>1754</v>
      </c>
      <c r="D68" s="44" t="s">
        <v>2209</v>
      </c>
    </row>
    <row r="69" spans="1:4">
      <c r="A69" s="44" t="s">
        <v>1746</v>
      </c>
      <c r="B69" s="44" t="s">
        <v>1757</v>
      </c>
      <c r="C69" s="44" t="s">
        <v>1758</v>
      </c>
      <c r="D69" s="44" t="s">
        <v>2210</v>
      </c>
    </row>
    <row r="70" spans="1:4">
      <c r="A70" s="44" t="s">
        <v>1746</v>
      </c>
      <c r="B70" s="44" t="s">
        <v>1493</v>
      </c>
      <c r="C70" s="44" t="s">
        <v>1761</v>
      </c>
      <c r="D70" s="44" t="s">
        <v>2210</v>
      </c>
    </row>
    <row r="71" spans="1:4">
      <c r="A71" s="44" t="s">
        <v>1746</v>
      </c>
      <c r="B71" s="44" t="s">
        <v>2064</v>
      </c>
      <c r="C71" s="44" t="s">
        <v>2065</v>
      </c>
      <c r="D71" s="44" t="s">
        <v>2210</v>
      </c>
    </row>
    <row r="72" spans="1:4">
      <c r="A72" s="44" t="s">
        <v>1746</v>
      </c>
      <c r="B72" s="44" t="s">
        <v>1764</v>
      </c>
      <c r="C72" s="44" t="s">
        <v>1765</v>
      </c>
      <c r="D72" s="44" t="s">
        <v>2210</v>
      </c>
    </row>
    <row r="73" spans="1:4">
      <c r="A73" s="44" t="s">
        <v>1746</v>
      </c>
      <c r="B73" s="44" t="s">
        <v>2069</v>
      </c>
      <c r="C73" s="44" t="s">
        <v>2070</v>
      </c>
      <c r="D73" s="44" t="s">
        <v>2210</v>
      </c>
    </row>
    <row r="74" spans="1:4">
      <c r="A74" s="44" t="s">
        <v>1746</v>
      </c>
      <c r="B74" s="44" t="s">
        <v>2073</v>
      </c>
      <c r="C74" s="44" t="s">
        <v>2074</v>
      </c>
      <c r="D74" s="44" t="s">
        <v>2210</v>
      </c>
    </row>
    <row r="75" spans="1:4">
      <c r="A75" s="44" t="s">
        <v>1746</v>
      </c>
      <c r="B75" s="44" t="s">
        <v>2077</v>
      </c>
      <c r="C75" s="44" t="s">
        <v>2078</v>
      </c>
      <c r="D75" s="44" t="s">
        <v>2210</v>
      </c>
    </row>
    <row r="76" spans="1:4">
      <c r="A76" s="44" t="s">
        <v>1746</v>
      </c>
      <c r="B76" s="44" t="s">
        <v>1768</v>
      </c>
      <c r="C76" s="44" t="s">
        <v>1769</v>
      </c>
      <c r="D76" s="44" t="s">
        <v>2210</v>
      </c>
    </row>
    <row r="77" spans="1:4">
      <c r="A77" s="44" t="s">
        <v>1746</v>
      </c>
      <c r="B77" s="44" t="s">
        <v>1772</v>
      </c>
      <c r="C77" s="44" t="s">
        <v>1773</v>
      </c>
      <c r="D77" s="44" t="s">
        <v>2210</v>
      </c>
    </row>
    <row r="78" spans="1:4">
      <c r="A78" s="44" t="s">
        <v>1746</v>
      </c>
      <c r="B78" s="44" t="s">
        <v>2083</v>
      </c>
      <c r="C78" s="44" t="s">
        <v>2084</v>
      </c>
      <c r="D78" s="44" t="s">
        <v>2210</v>
      </c>
    </row>
    <row r="79" spans="1:4">
      <c r="A79" s="44" t="s">
        <v>1746</v>
      </c>
      <c r="B79" s="44" t="s">
        <v>1776</v>
      </c>
      <c r="C79" s="44" t="s">
        <v>1777</v>
      </c>
      <c r="D79" s="44" t="s">
        <v>2210</v>
      </c>
    </row>
    <row r="80" spans="1:4">
      <c r="A80" s="44" t="s">
        <v>1746</v>
      </c>
      <c r="B80" s="44" t="s">
        <v>1780</v>
      </c>
      <c r="C80" s="44" t="s">
        <v>1781</v>
      </c>
      <c r="D80" s="44" t="s">
        <v>2210</v>
      </c>
    </row>
    <row r="81" spans="1:4">
      <c r="A81" s="44" t="s">
        <v>1598</v>
      </c>
      <c r="B81" s="44" t="s">
        <v>1598</v>
      </c>
      <c r="C81" s="44" t="s">
        <v>1599</v>
      </c>
      <c r="D81" s="44" t="s">
        <v>2211</v>
      </c>
    </row>
    <row r="82" spans="1:4">
      <c r="A82" s="44" t="s">
        <v>545</v>
      </c>
      <c r="B82" s="44" t="s">
        <v>545</v>
      </c>
      <c r="C82" s="44" t="s">
        <v>546</v>
      </c>
      <c r="D82" s="44" t="s">
        <v>2211</v>
      </c>
    </row>
    <row r="83" spans="1:4">
      <c r="A83" s="44" t="s">
        <v>1331</v>
      </c>
      <c r="B83" s="44" t="s">
        <v>1332</v>
      </c>
      <c r="C83" s="44" t="s">
        <v>1333</v>
      </c>
      <c r="D83" s="44" t="s">
        <v>2210</v>
      </c>
    </row>
    <row r="84" spans="1:4">
      <c r="A84" s="44" t="s">
        <v>1331</v>
      </c>
      <c r="B84" s="44" t="s">
        <v>1339</v>
      </c>
      <c r="C84" s="44" t="s">
        <v>1340</v>
      </c>
      <c r="D84" s="44" t="s">
        <v>2210</v>
      </c>
    </row>
    <row r="85" spans="1:4">
      <c r="A85" s="44" t="s">
        <v>1331</v>
      </c>
      <c r="B85" s="44" t="s">
        <v>1343</v>
      </c>
      <c r="C85" s="44" t="s">
        <v>1344</v>
      </c>
      <c r="D85" s="44" t="s">
        <v>2210</v>
      </c>
    </row>
    <row r="86" spans="1:4">
      <c r="A86" s="44" t="s">
        <v>1331</v>
      </c>
      <c r="B86" s="44" t="s">
        <v>1347</v>
      </c>
      <c r="C86" s="44" t="s">
        <v>1348</v>
      </c>
      <c r="D86" s="44" t="s">
        <v>2210</v>
      </c>
    </row>
    <row r="87" spans="1:4">
      <c r="A87" s="44" t="s">
        <v>1331</v>
      </c>
      <c r="B87" s="44" t="s">
        <v>1351</v>
      </c>
      <c r="C87" s="44" t="s">
        <v>1352</v>
      </c>
      <c r="D87" s="44" t="s">
        <v>2210</v>
      </c>
    </row>
    <row r="88" spans="1:4">
      <c r="A88" s="44" t="s">
        <v>1331</v>
      </c>
      <c r="B88" s="44" t="s">
        <v>1355</v>
      </c>
      <c r="C88" s="44" t="s">
        <v>1356</v>
      </c>
      <c r="D88" s="44" t="s">
        <v>2210</v>
      </c>
    </row>
    <row r="89" spans="1:4">
      <c r="A89" s="44" t="s">
        <v>1331</v>
      </c>
      <c r="B89" s="44" t="s">
        <v>1331</v>
      </c>
      <c r="C89" s="44" t="s">
        <v>1359</v>
      </c>
      <c r="D89" s="44" t="s">
        <v>2209</v>
      </c>
    </row>
    <row r="90" spans="1:4">
      <c r="A90" s="44" t="s">
        <v>1331</v>
      </c>
      <c r="B90" s="44" t="s">
        <v>1362</v>
      </c>
      <c r="C90" s="44" t="s">
        <v>1363</v>
      </c>
      <c r="D90" s="44" t="s">
        <v>2210</v>
      </c>
    </row>
    <row r="91" spans="1:4">
      <c r="A91" s="44" t="s">
        <v>1331</v>
      </c>
      <c r="B91" s="44" t="s">
        <v>1366</v>
      </c>
      <c r="C91" s="44" t="s">
        <v>1367</v>
      </c>
      <c r="D91" s="44" t="s">
        <v>2210</v>
      </c>
    </row>
    <row r="92" spans="1:4">
      <c r="A92" s="44" t="s">
        <v>1331</v>
      </c>
      <c r="B92" s="44" t="s">
        <v>1370</v>
      </c>
      <c r="C92" s="44" t="s">
        <v>1371</v>
      </c>
      <c r="D92" s="44" t="s">
        <v>2210</v>
      </c>
    </row>
    <row r="93" spans="1:4">
      <c r="A93" s="44" t="s">
        <v>1331</v>
      </c>
      <c r="B93" s="44" t="s">
        <v>1374</v>
      </c>
      <c r="C93" s="44" t="s">
        <v>1375</v>
      </c>
      <c r="D93" s="44" t="s">
        <v>2210</v>
      </c>
    </row>
    <row r="94" spans="1:4">
      <c r="A94" s="44" t="s">
        <v>1331</v>
      </c>
      <c r="B94" s="44" t="s">
        <v>1378</v>
      </c>
      <c r="C94" s="44" t="s">
        <v>1379</v>
      </c>
      <c r="D94" s="44" t="s">
        <v>2210</v>
      </c>
    </row>
    <row r="95" spans="1:4">
      <c r="A95" s="44" t="s">
        <v>1331</v>
      </c>
      <c r="B95" s="44" t="s">
        <v>1382</v>
      </c>
      <c r="C95" s="44" t="s">
        <v>1383</v>
      </c>
      <c r="D95" s="44" t="s">
        <v>2210</v>
      </c>
    </row>
    <row r="96" spans="1:4">
      <c r="A96" s="44" t="s">
        <v>1331</v>
      </c>
      <c r="B96" s="44" t="s">
        <v>1386</v>
      </c>
      <c r="C96" s="44" t="s">
        <v>1387</v>
      </c>
      <c r="D96" s="44" t="s">
        <v>2210</v>
      </c>
    </row>
    <row r="97" spans="1:4">
      <c r="A97" s="44" t="s">
        <v>1331</v>
      </c>
      <c r="B97" s="44" t="s">
        <v>1390</v>
      </c>
      <c r="C97" s="44" t="s">
        <v>1391</v>
      </c>
      <c r="D97" s="44" t="s">
        <v>2210</v>
      </c>
    </row>
    <row r="98" spans="1:4">
      <c r="A98" s="44" t="s">
        <v>1331</v>
      </c>
      <c r="B98" s="44" t="s">
        <v>1394</v>
      </c>
      <c r="C98" s="44" t="s">
        <v>1395</v>
      </c>
      <c r="D98" s="44" t="s">
        <v>2210</v>
      </c>
    </row>
    <row r="99" spans="1:4">
      <c r="A99" s="44" t="s">
        <v>1331</v>
      </c>
      <c r="B99" s="44" t="s">
        <v>1398</v>
      </c>
      <c r="C99" s="44" t="s">
        <v>1399</v>
      </c>
      <c r="D99" s="44" t="s">
        <v>2210</v>
      </c>
    </row>
    <row r="100" spans="1:4">
      <c r="A100" s="44" t="s">
        <v>629</v>
      </c>
      <c r="B100" s="44" t="s">
        <v>1049</v>
      </c>
      <c r="C100" s="44" t="s">
        <v>1050</v>
      </c>
      <c r="D100" s="44" t="s">
        <v>2210</v>
      </c>
    </row>
    <row r="101" spans="1:4">
      <c r="A101" s="44" t="s">
        <v>629</v>
      </c>
      <c r="B101" s="44" t="s">
        <v>1056</v>
      </c>
      <c r="C101" s="44" t="s">
        <v>1057</v>
      </c>
      <c r="D101" s="44" t="s">
        <v>2210</v>
      </c>
    </row>
    <row r="102" spans="1:4">
      <c r="A102" s="44" t="s">
        <v>629</v>
      </c>
      <c r="B102" s="44" t="s">
        <v>2212</v>
      </c>
      <c r="C102" s="44" t="s">
        <v>2213</v>
      </c>
      <c r="D102" s="44" t="s">
        <v>2210</v>
      </c>
    </row>
    <row r="103" spans="1:4">
      <c r="A103" s="44" t="s">
        <v>629</v>
      </c>
      <c r="B103" s="44" t="s">
        <v>1060</v>
      </c>
      <c r="C103" s="44" t="s">
        <v>1061</v>
      </c>
      <c r="D103" s="44" t="s">
        <v>2210</v>
      </c>
    </row>
    <row r="104" spans="1:4">
      <c r="A104" s="44" t="s">
        <v>629</v>
      </c>
      <c r="B104" s="44" t="s">
        <v>1064</v>
      </c>
      <c r="C104" s="44" t="s">
        <v>1065</v>
      </c>
      <c r="D104" s="44" t="s">
        <v>2210</v>
      </c>
    </row>
    <row r="105" spans="1:4">
      <c r="A105" s="44" t="s">
        <v>629</v>
      </c>
      <c r="B105" s="44" t="s">
        <v>630</v>
      </c>
      <c r="C105" s="44" t="s">
        <v>631</v>
      </c>
      <c r="D105" s="44" t="s">
        <v>2210</v>
      </c>
    </row>
    <row r="106" spans="1:4">
      <c r="A106" s="44" t="s">
        <v>629</v>
      </c>
      <c r="B106" s="44" t="s">
        <v>629</v>
      </c>
      <c r="C106" s="44" t="s">
        <v>639</v>
      </c>
      <c r="D106" s="44" t="s">
        <v>2209</v>
      </c>
    </row>
    <row r="107" spans="1:4">
      <c r="A107" s="44" t="s">
        <v>629</v>
      </c>
      <c r="B107" s="44" t="s">
        <v>1070</v>
      </c>
      <c r="C107" s="44" t="s">
        <v>1071</v>
      </c>
      <c r="D107" s="44" t="s">
        <v>2210</v>
      </c>
    </row>
    <row r="108" spans="1:4">
      <c r="A108" s="44" t="s">
        <v>629</v>
      </c>
      <c r="B108" s="44" t="s">
        <v>1074</v>
      </c>
      <c r="C108" s="44" t="s">
        <v>1075</v>
      </c>
      <c r="D108" s="44" t="s">
        <v>2210</v>
      </c>
    </row>
    <row r="109" spans="1:4">
      <c r="A109" s="44" t="s">
        <v>629</v>
      </c>
      <c r="B109" s="44" t="s">
        <v>1078</v>
      </c>
      <c r="C109" s="44" t="s">
        <v>1079</v>
      </c>
      <c r="D109" s="44" t="s">
        <v>2210</v>
      </c>
    </row>
    <row r="110" spans="1:4">
      <c r="A110" s="44" t="s">
        <v>629</v>
      </c>
      <c r="B110" s="44" t="s">
        <v>737</v>
      </c>
      <c r="C110" s="44" t="s">
        <v>738</v>
      </c>
      <c r="D110" s="44" t="s">
        <v>2210</v>
      </c>
    </row>
    <row r="111" spans="1:4">
      <c r="A111" s="44" t="s">
        <v>629</v>
      </c>
      <c r="B111" s="44" t="s">
        <v>741</v>
      </c>
      <c r="C111" s="44" t="s">
        <v>742</v>
      </c>
      <c r="D111" s="44" t="s">
        <v>2210</v>
      </c>
    </row>
    <row r="112" spans="1:4">
      <c r="A112" s="44" t="s">
        <v>629</v>
      </c>
      <c r="B112" s="44" t="s">
        <v>745</v>
      </c>
      <c r="C112" s="44" t="s">
        <v>746</v>
      </c>
      <c r="D112" s="44" t="s">
        <v>2210</v>
      </c>
    </row>
    <row r="113" spans="1:4">
      <c r="A113" s="44" t="s">
        <v>629</v>
      </c>
      <c r="B113" s="44" t="s">
        <v>1082</v>
      </c>
      <c r="C113" s="44" t="s">
        <v>1083</v>
      </c>
      <c r="D113" s="44" t="s">
        <v>2210</v>
      </c>
    </row>
    <row r="114" spans="1:4">
      <c r="A114" s="44" t="s">
        <v>629</v>
      </c>
      <c r="B114" s="44" t="s">
        <v>1086</v>
      </c>
      <c r="C114" s="44" t="s">
        <v>1087</v>
      </c>
      <c r="D114" s="44" t="s">
        <v>2210</v>
      </c>
    </row>
    <row r="115" spans="1:4">
      <c r="A115" s="44" t="s">
        <v>629</v>
      </c>
      <c r="B115" s="44" t="s">
        <v>1090</v>
      </c>
      <c r="C115" s="44" t="s">
        <v>1091</v>
      </c>
      <c r="D115" s="44" t="s">
        <v>2210</v>
      </c>
    </row>
    <row r="116" spans="1:4">
      <c r="A116" s="44" t="s">
        <v>629</v>
      </c>
      <c r="B116" s="44" t="s">
        <v>1094</v>
      </c>
      <c r="C116" s="44" t="s">
        <v>1095</v>
      </c>
      <c r="D116" s="44" t="s">
        <v>2210</v>
      </c>
    </row>
    <row r="117" spans="1:4">
      <c r="A117" s="44" t="s">
        <v>629</v>
      </c>
      <c r="B117" s="44" t="s">
        <v>749</v>
      </c>
      <c r="C117" s="44" t="s">
        <v>750</v>
      </c>
      <c r="D117" s="44" t="s">
        <v>2210</v>
      </c>
    </row>
    <row r="118" spans="1:4">
      <c r="A118" s="44" t="s">
        <v>629</v>
      </c>
      <c r="B118" s="44" t="s">
        <v>753</v>
      </c>
      <c r="C118" s="44" t="s">
        <v>754</v>
      </c>
      <c r="D118" s="44" t="s">
        <v>2210</v>
      </c>
    </row>
    <row r="119" spans="1:4">
      <c r="A119" s="44" t="s">
        <v>629</v>
      </c>
      <c r="B119" s="44" t="s">
        <v>1099</v>
      </c>
      <c r="C119" s="44" t="s">
        <v>1100</v>
      </c>
      <c r="D119" s="44" t="s">
        <v>2210</v>
      </c>
    </row>
    <row r="120" spans="1:4">
      <c r="A120" s="44" t="s">
        <v>629</v>
      </c>
      <c r="B120" s="44" t="s">
        <v>1103</v>
      </c>
      <c r="C120" s="44" t="s">
        <v>1104</v>
      </c>
      <c r="D120" s="44" t="s">
        <v>2210</v>
      </c>
    </row>
    <row r="121" spans="1:4">
      <c r="A121" s="44" t="s">
        <v>629</v>
      </c>
      <c r="B121" s="44" t="s">
        <v>1107</v>
      </c>
      <c r="C121" s="44" t="s">
        <v>1108</v>
      </c>
      <c r="D121" s="44" t="s">
        <v>2210</v>
      </c>
    </row>
    <row r="122" spans="1:4">
      <c r="A122" s="44" t="s">
        <v>629</v>
      </c>
      <c r="B122" s="44" t="s">
        <v>1111</v>
      </c>
      <c r="C122" s="44" t="s">
        <v>1112</v>
      </c>
      <c r="D122" s="44" t="s">
        <v>2210</v>
      </c>
    </row>
    <row r="123" spans="1:4">
      <c r="A123" s="44" t="s">
        <v>1419</v>
      </c>
      <c r="B123" s="44" t="s">
        <v>1420</v>
      </c>
      <c r="C123" s="44" t="s">
        <v>1421</v>
      </c>
      <c r="D123" s="44" t="s">
        <v>2210</v>
      </c>
    </row>
    <row r="124" spans="1:4">
      <c r="A124" s="44" t="s">
        <v>1419</v>
      </c>
      <c r="B124" s="44" t="s">
        <v>1427</v>
      </c>
      <c r="C124" s="44" t="s">
        <v>1428</v>
      </c>
      <c r="D124" s="44" t="s">
        <v>2210</v>
      </c>
    </row>
    <row r="125" spans="1:4">
      <c r="A125" s="44" t="s">
        <v>1419</v>
      </c>
      <c r="B125" s="44" t="s">
        <v>1431</v>
      </c>
      <c r="C125" s="44" t="s">
        <v>1432</v>
      </c>
      <c r="D125" s="44" t="s">
        <v>2210</v>
      </c>
    </row>
    <row r="126" spans="1:4">
      <c r="A126" s="44" t="s">
        <v>1419</v>
      </c>
      <c r="B126" s="44" t="s">
        <v>1435</v>
      </c>
      <c r="C126" s="44" t="s">
        <v>1436</v>
      </c>
      <c r="D126" s="44" t="s">
        <v>2210</v>
      </c>
    </row>
    <row r="127" spans="1:4">
      <c r="A127" s="44" t="s">
        <v>1419</v>
      </c>
      <c r="B127" s="44" t="s">
        <v>1439</v>
      </c>
      <c r="C127" s="44" t="s">
        <v>1440</v>
      </c>
      <c r="D127" s="44" t="s">
        <v>2210</v>
      </c>
    </row>
    <row r="128" spans="1:4">
      <c r="A128" s="44" t="s">
        <v>1419</v>
      </c>
      <c r="B128" s="44" t="s">
        <v>1443</v>
      </c>
      <c r="C128" s="44" t="s">
        <v>1444</v>
      </c>
      <c r="D128" s="44" t="s">
        <v>2210</v>
      </c>
    </row>
    <row r="129" spans="1:4">
      <c r="A129" s="44" t="s">
        <v>1419</v>
      </c>
      <c r="B129" s="44" t="s">
        <v>1419</v>
      </c>
      <c r="C129" s="44" t="s">
        <v>1447</v>
      </c>
      <c r="D129" s="44" t="s">
        <v>2209</v>
      </c>
    </row>
    <row r="130" spans="1:4">
      <c r="A130" s="44" t="s">
        <v>1419</v>
      </c>
      <c r="B130" s="44" t="s">
        <v>1280</v>
      </c>
      <c r="C130" s="44" t="s">
        <v>1450</v>
      </c>
      <c r="D130" s="44" t="s">
        <v>2210</v>
      </c>
    </row>
    <row r="131" spans="1:4">
      <c r="A131" s="44" t="s">
        <v>1419</v>
      </c>
      <c r="B131" s="44" t="s">
        <v>1453</v>
      </c>
      <c r="C131" s="44" t="s">
        <v>1454</v>
      </c>
      <c r="D131" s="44" t="s">
        <v>2210</v>
      </c>
    </row>
    <row r="132" spans="1:4">
      <c r="A132" s="44" t="s">
        <v>1419</v>
      </c>
      <c r="B132" s="44" t="s">
        <v>1457</v>
      </c>
      <c r="C132" s="44" t="s">
        <v>1458</v>
      </c>
      <c r="D132" s="44" t="s">
        <v>2210</v>
      </c>
    </row>
    <row r="133" spans="1:4">
      <c r="A133" s="44" t="s">
        <v>1419</v>
      </c>
      <c r="B133" s="44" t="s">
        <v>1461</v>
      </c>
      <c r="C133" s="44" t="s">
        <v>1462</v>
      </c>
      <c r="D133" s="44" t="s">
        <v>2210</v>
      </c>
    </row>
    <row r="134" spans="1:4">
      <c r="A134" s="44" t="s">
        <v>1419</v>
      </c>
      <c r="B134" s="44" t="s">
        <v>1465</v>
      </c>
      <c r="C134" s="44" t="s">
        <v>1466</v>
      </c>
      <c r="D134" s="44" t="s">
        <v>2210</v>
      </c>
    </row>
    <row r="135" spans="1:4">
      <c r="A135" s="44" t="s">
        <v>1419</v>
      </c>
      <c r="B135" s="44" t="s">
        <v>1469</v>
      </c>
      <c r="C135" s="44" t="s">
        <v>1470</v>
      </c>
      <c r="D135" s="44" t="s">
        <v>2210</v>
      </c>
    </row>
    <row r="136" spans="1:4">
      <c r="A136" s="44" t="s">
        <v>1419</v>
      </c>
      <c r="B136" s="44" t="s">
        <v>1473</v>
      </c>
      <c r="C136" s="44" t="s">
        <v>1474</v>
      </c>
      <c r="D136" s="44" t="s">
        <v>2210</v>
      </c>
    </row>
    <row r="137" spans="1:4">
      <c r="A137" s="44" t="s">
        <v>1894</v>
      </c>
      <c r="B137" s="44" t="s">
        <v>1895</v>
      </c>
      <c r="C137" s="44" t="s">
        <v>1896</v>
      </c>
      <c r="D137" s="44" t="s">
        <v>2210</v>
      </c>
    </row>
    <row r="138" spans="1:4">
      <c r="A138" s="44" t="s">
        <v>1894</v>
      </c>
      <c r="B138" s="44" t="s">
        <v>2214</v>
      </c>
      <c r="C138" s="44" t="s">
        <v>2215</v>
      </c>
      <c r="D138" s="44" t="s">
        <v>2210</v>
      </c>
    </row>
    <row r="139" spans="1:4">
      <c r="A139" s="44" t="s">
        <v>1894</v>
      </c>
      <c r="B139" s="44" t="s">
        <v>1902</v>
      </c>
      <c r="C139" s="44" t="s">
        <v>1903</v>
      </c>
      <c r="D139" s="44" t="s">
        <v>2210</v>
      </c>
    </row>
    <row r="140" spans="1:4">
      <c r="A140" s="44" t="s">
        <v>1894</v>
      </c>
      <c r="B140" s="44" t="s">
        <v>1906</v>
      </c>
      <c r="C140" s="44" t="s">
        <v>1907</v>
      </c>
      <c r="D140" s="44" t="s">
        <v>2210</v>
      </c>
    </row>
    <row r="141" spans="1:4">
      <c r="A141" s="44" t="s">
        <v>1894</v>
      </c>
      <c r="B141" s="44" t="s">
        <v>1910</v>
      </c>
      <c r="C141" s="44" t="s">
        <v>1911</v>
      </c>
      <c r="D141" s="44" t="s">
        <v>2210</v>
      </c>
    </row>
    <row r="142" spans="1:4">
      <c r="A142" s="44" t="s">
        <v>1894</v>
      </c>
      <c r="B142" s="44" t="s">
        <v>1914</v>
      </c>
      <c r="C142" s="44" t="s">
        <v>1915</v>
      </c>
      <c r="D142" s="44" t="s">
        <v>2210</v>
      </c>
    </row>
    <row r="143" spans="1:4">
      <c r="A143" s="44" t="s">
        <v>1894</v>
      </c>
      <c r="B143" s="44" t="s">
        <v>2216</v>
      </c>
      <c r="C143" s="44" t="s">
        <v>2217</v>
      </c>
      <c r="D143" s="44" t="s">
        <v>2210</v>
      </c>
    </row>
    <row r="144" spans="1:4">
      <c r="A144" s="44" t="s">
        <v>1894</v>
      </c>
      <c r="B144" s="44" t="s">
        <v>1918</v>
      </c>
      <c r="C144" s="44" t="s">
        <v>1919</v>
      </c>
      <c r="D144" s="44" t="s">
        <v>2210</v>
      </c>
    </row>
    <row r="145" spans="1:4">
      <c r="A145" s="44" t="s">
        <v>1894</v>
      </c>
      <c r="B145" s="44" t="s">
        <v>1922</v>
      </c>
      <c r="C145" s="44" t="s">
        <v>1923</v>
      </c>
      <c r="D145" s="44" t="s">
        <v>2210</v>
      </c>
    </row>
    <row r="146" spans="1:4">
      <c r="A146" s="44" t="s">
        <v>1894</v>
      </c>
      <c r="B146" s="44" t="s">
        <v>1894</v>
      </c>
      <c r="C146" s="44" t="s">
        <v>1926</v>
      </c>
      <c r="D146" s="44" t="s">
        <v>2209</v>
      </c>
    </row>
    <row r="147" spans="1:4">
      <c r="A147" s="44" t="s">
        <v>1894</v>
      </c>
      <c r="B147" s="44" t="s">
        <v>1929</v>
      </c>
      <c r="C147" s="44" t="s">
        <v>1930</v>
      </c>
      <c r="D147" s="44" t="s">
        <v>2210</v>
      </c>
    </row>
    <row r="148" spans="1:4">
      <c r="A148" s="44" t="s">
        <v>1894</v>
      </c>
      <c r="B148" s="44" t="s">
        <v>1933</v>
      </c>
      <c r="C148" s="44" t="s">
        <v>1934</v>
      </c>
      <c r="D148" s="44" t="s">
        <v>2210</v>
      </c>
    </row>
    <row r="149" spans="1:4">
      <c r="A149" s="44" t="s">
        <v>1894</v>
      </c>
      <c r="B149" s="44" t="s">
        <v>1937</v>
      </c>
      <c r="C149" s="44" t="s">
        <v>1938</v>
      </c>
      <c r="D149" s="44" t="s">
        <v>2210</v>
      </c>
    </row>
    <row r="150" spans="1:4">
      <c r="A150" s="44" t="s">
        <v>1894</v>
      </c>
      <c r="B150" s="44" t="s">
        <v>1941</v>
      </c>
      <c r="C150" s="44" t="s">
        <v>1942</v>
      </c>
      <c r="D150" s="44" t="s">
        <v>2210</v>
      </c>
    </row>
    <row r="151" spans="1:4">
      <c r="A151" s="44" t="s">
        <v>1894</v>
      </c>
      <c r="B151" s="44" t="s">
        <v>1945</v>
      </c>
      <c r="C151" s="44" t="s">
        <v>1946</v>
      </c>
      <c r="D151" s="44" t="s">
        <v>2210</v>
      </c>
    </row>
    <row r="152" spans="1:4">
      <c r="A152" s="44" t="s">
        <v>1894</v>
      </c>
      <c r="B152" s="44" t="s">
        <v>1949</v>
      </c>
      <c r="C152" s="44" t="s">
        <v>1950</v>
      </c>
      <c r="D152" s="44" t="s">
        <v>2210</v>
      </c>
    </row>
    <row r="153" spans="1:4">
      <c r="A153" s="44" t="s">
        <v>1894</v>
      </c>
      <c r="B153" s="44" t="s">
        <v>1953</v>
      </c>
      <c r="C153" s="44" t="s">
        <v>1954</v>
      </c>
      <c r="D153" s="44" t="s">
        <v>2210</v>
      </c>
    </row>
    <row r="154" spans="1:4">
      <c r="A154" s="44" t="s">
        <v>1894</v>
      </c>
      <c r="B154" s="44" t="s">
        <v>1957</v>
      </c>
      <c r="C154" s="44" t="s">
        <v>1958</v>
      </c>
      <c r="D154" s="44" t="s">
        <v>2210</v>
      </c>
    </row>
    <row r="155" spans="1:4">
      <c r="A155" s="44" t="s">
        <v>1695</v>
      </c>
      <c r="B155" s="44" t="s">
        <v>1696</v>
      </c>
      <c r="C155" s="44" t="s">
        <v>1697</v>
      </c>
      <c r="D155" s="44" t="s">
        <v>2210</v>
      </c>
    </row>
    <row r="156" spans="1:4">
      <c r="A156" s="44" t="s">
        <v>1695</v>
      </c>
      <c r="B156" s="44" t="s">
        <v>1702</v>
      </c>
      <c r="C156" s="44" t="s">
        <v>1703</v>
      </c>
      <c r="D156" s="44" t="s">
        <v>2210</v>
      </c>
    </row>
    <row r="157" spans="1:4">
      <c r="A157" s="44" t="s">
        <v>1695</v>
      </c>
      <c r="B157" s="44" t="s">
        <v>1706</v>
      </c>
      <c r="C157" s="44" t="s">
        <v>1707</v>
      </c>
      <c r="D157" s="44" t="s">
        <v>2210</v>
      </c>
    </row>
    <row r="158" spans="1:4">
      <c r="A158" s="44" t="s">
        <v>1695</v>
      </c>
      <c r="B158" s="44" t="s">
        <v>712</v>
      </c>
      <c r="C158" s="44" t="s">
        <v>1711</v>
      </c>
      <c r="D158" s="44" t="s">
        <v>2210</v>
      </c>
    </row>
    <row r="159" spans="1:4">
      <c r="A159" s="44" t="s">
        <v>1695</v>
      </c>
      <c r="B159" s="44" t="s">
        <v>1695</v>
      </c>
      <c r="C159" s="44" t="s">
        <v>1714</v>
      </c>
      <c r="D159" s="44" t="s">
        <v>2209</v>
      </c>
    </row>
    <row r="160" spans="1:4">
      <c r="A160" s="44" t="s">
        <v>1695</v>
      </c>
      <c r="B160" s="44" t="s">
        <v>1718</v>
      </c>
      <c r="C160" s="44" t="s">
        <v>1719</v>
      </c>
      <c r="D160" s="44" t="s">
        <v>2210</v>
      </c>
    </row>
    <row r="161" spans="1:4">
      <c r="A161" s="44" t="s">
        <v>1695</v>
      </c>
      <c r="B161" s="44" t="s">
        <v>1722</v>
      </c>
      <c r="C161" s="44" t="s">
        <v>1723</v>
      </c>
      <c r="D161" s="44" t="s">
        <v>2210</v>
      </c>
    </row>
    <row r="162" spans="1:4">
      <c r="A162" s="44" t="s">
        <v>1695</v>
      </c>
      <c r="B162" s="44" t="s">
        <v>1727</v>
      </c>
      <c r="C162" s="44" t="s">
        <v>1728</v>
      </c>
      <c r="D162" s="44" t="s">
        <v>2210</v>
      </c>
    </row>
    <row r="163" spans="1:4">
      <c r="A163" s="44" t="s">
        <v>1695</v>
      </c>
      <c r="B163" s="44" t="s">
        <v>1731</v>
      </c>
      <c r="C163" s="44" t="s">
        <v>1732</v>
      </c>
      <c r="D163" s="44" t="s">
        <v>2210</v>
      </c>
    </row>
    <row r="164" spans="1:4">
      <c r="A164" s="44" t="s">
        <v>2112</v>
      </c>
      <c r="B164" s="44" t="s">
        <v>1790</v>
      </c>
      <c r="C164" s="44" t="s">
        <v>2113</v>
      </c>
      <c r="D164" s="44" t="s">
        <v>2210</v>
      </c>
    </row>
    <row r="165" spans="1:4">
      <c r="A165" s="44" t="s">
        <v>2112</v>
      </c>
      <c r="B165" s="44" t="s">
        <v>2119</v>
      </c>
      <c r="C165" s="44" t="s">
        <v>2120</v>
      </c>
      <c r="D165" s="44" t="s">
        <v>2210</v>
      </c>
    </row>
    <row r="166" spans="1:4">
      <c r="A166" s="44" t="s">
        <v>2112</v>
      </c>
      <c r="B166" s="44" t="s">
        <v>783</v>
      </c>
      <c r="C166" s="44" t="s">
        <v>2123</v>
      </c>
      <c r="D166" s="44" t="s">
        <v>2210</v>
      </c>
    </row>
    <row r="167" spans="1:4">
      <c r="A167" s="44" t="s">
        <v>2112</v>
      </c>
      <c r="B167" s="44" t="s">
        <v>2126</v>
      </c>
      <c r="C167" s="44" t="s">
        <v>2127</v>
      </c>
      <c r="D167" s="44" t="s">
        <v>2210</v>
      </c>
    </row>
    <row r="168" spans="1:4">
      <c r="A168" s="44" t="s">
        <v>2112</v>
      </c>
      <c r="B168" s="44" t="s">
        <v>2130</v>
      </c>
      <c r="C168" s="44" t="s">
        <v>2131</v>
      </c>
      <c r="D168" s="44" t="s">
        <v>2210</v>
      </c>
    </row>
    <row r="169" spans="1:4">
      <c r="A169" s="44" t="s">
        <v>2112</v>
      </c>
      <c r="B169" s="44" t="s">
        <v>2134</v>
      </c>
      <c r="C169" s="44" t="s">
        <v>2135</v>
      </c>
      <c r="D169" s="44" t="s">
        <v>2210</v>
      </c>
    </row>
    <row r="170" spans="1:4">
      <c r="A170" s="44" t="s">
        <v>2112</v>
      </c>
      <c r="B170" s="44" t="s">
        <v>2138</v>
      </c>
      <c r="C170" s="44" t="s">
        <v>2139</v>
      </c>
      <c r="D170" s="44" t="s">
        <v>2210</v>
      </c>
    </row>
    <row r="171" spans="1:4">
      <c r="A171" s="44" t="s">
        <v>2112</v>
      </c>
      <c r="B171" s="44" t="s">
        <v>2112</v>
      </c>
      <c r="C171" s="44" t="s">
        <v>2142</v>
      </c>
      <c r="D171" s="44" t="s">
        <v>2209</v>
      </c>
    </row>
    <row r="172" spans="1:4">
      <c r="A172" s="44" t="s">
        <v>2112</v>
      </c>
      <c r="B172" s="44" t="s">
        <v>2145</v>
      </c>
      <c r="C172" s="44" t="s">
        <v>2146</v>
      </c>
      <c r="D172" s="44" t="s">
        <v>2210</v>
      </c>
    </row>
    <row r="173" spans="1:4">
      <c r="A173" s="44" t="s">
        <v>2112</v>
      </c>
      <c r="B173" s="44" t="s">
        <v>2149</v>
      </c>
      <c r="C173" s="44" t="s">
        <v>2150</v>
      </c>
      <c r="D173" s="44" t="s">
        <v>2210</v>
      </c>
    </row>
    <row r="174" spans="1:4">
      <c r="A174" s="44" t="s">
        <v>2112</v>
      </c>
      <c r="B174" s="44" t="s">
        <v>2153</v>
      </c>
      <c r="C174" s="44" t="s">
        <v>2154</v>
      </c>
      <c r="D174" s="44" t="s">
        <v>2210</v>
      </c>
    </row>
    <row r="175" spans="1:4">
      <c r="A175" s="44" t="s">
        <v>823</v>
      </c>
      <c r="B175" s="44" t="s">
        <v>1790</v>
      </c>
      <c r="C175" s="44" t="s">
        <v>1791</v>
      </c>
      <c r="D175" s="44" t="s">
        <v>2210</v>
      </c>
    </row>
    <row r="176" spans="1:4">
      <c r="A176" s="44" t="s">
        <v>823</v>
      </c>
      <c r="B176" s="44" t="s">
        <v>824</v>
      </c>
      <c r="C176" s="44" t="s">
        <v>825</v>
      </c>
      <c r="D176" s="44" t="s">
        <v>2210</v>
      </c>
    </row>
    <row r="177" spans="1:4">
      <c r="A177" s="44" t="s">
        <v>823</v>
      </c>
      <c r="B177" s="44" t="s">
        <v>1798</v>
      </c>
      <c r="C177" s="44" t="s">
        <v>1799</v>
      </c>
      <c r="D177" s="44" t="s">
        <v>2210</v>
      </c>
    </row>
    <row r="178" spans="1:4">
      <c r="A178" s="44" t="s">
        <v>823</v>
      </c>
      <c r="B178" s="44" t="s">
        <v>1802</v>
      </c>
      <c r="C178" s="44" t="s">
        <v>1803</v>
      </c>
      <c r="D178" s="44" t="s">
        <v>2210</v>
      </c>
    </row>
    <row r="179" spans="1:4">
      <c r="A179" s="44" t="s">
        <v>823</v>
      </c>
      <c r="B179" s="44" t="s">
        <v>1806</v>
      </c>
      <c r="C179" s="44" t="s">
        <v>1807</v>
      </c>
      <c r="D179" s="44" t="s">
        <v>2210</v>
      </c>
    </row>
    <row r="180" spans="1:4">
      <c r="A180" s="44" t="s">
        <v>823</v>
      </c>
      <c r="B180" s="44" t="s">
        <v>992</v>
      </c>
      <c r="C180" s="44" t="s">
        <v>1810</v>
      </c>
      <c r="D180" s="44" t="s">
        <v>2210</v>
      </c>
    </row>
    <row r="181" spans="1:4">
      <c r="A181" s="44" t="s">
        <v>823</v>
      </c>
      <c r="B181" s="44" t="s">
        <v>823</v>
      </c>
      <c r="C181" s="44" t="s">
        <v>828</v>
      </c>
      <c r="D181" s="44" t="s">
        <v>2209</v>
      </c>
    </row>
    <row r="182" spans="1:4">
      <c r="A182" s="44" t="s">
        <v>823</v>
      </c>
      <c r="B182" s="44" t="s">
        <v>996</v>
      </c>
      <c r="C182" s="44" t="s">
        <v>1814</v>
      </c>
      <c r="D182" s="44" t="s">
        <v>2210</v>
      </c>
    </row>
    <row r="183" spans="1:4">
      <c r="A183" s="44" t="s">
        <v>1037</v>
      </c>
      <c r="B183" s="44" t="s">
        <v>1478</v>
      </c>
      <c r="C183" s="44" t="s">
        <v>1479</v>
      </c>
      <c r="D183" s="44" t="s">
        <v>2210</v>
      </c>
    </row>
    <row r="184" spans="1:4">
      <c r="A184" s="44" t="s">
        <v>1037</v>
      </c>
      <c r="B184" s="44" t="s">
        <v>2218</v>
      </c>
      <c r="C184" s="44" t="s">
        <v>2219</v>
      </c>
      <c r="D184" s="44" t="s">
        <v>2210</v>
      </c>
    </row>
    <row r="185" spans="1:4">
      <c r="A185" s="44" t="s">
        <v>1037</v>
      </c>
      <c r="B185" s="44" t="s">
        <v>1038</v>
      </c>
      <c r="C185" s="44" t="s">
        <v>1039</v>
      </c>
      <c r="D185" s="44" t="s">
        <v>2210</v>
      </c>
    </row>
    <row r="186" spans="1:4">
      <c r="A186" s="44" t="s">
        <v>1037</v>
      </c>
      <c r="B186" s="44" t="s">
        <v>1485</v>
      </c>
      <c r="C186" s="44" t="s">
        <v>1486</v>
      </c>
      <c r="D186" s="44" t="s">
        <v>2210</v>
      </c>
    </row>
    <row r="187" spans="1:4">
      <c r="A187" s="44" t="s">
        <v>1037</v>
      </c>
      <c r="B187" s="44" t="s">
        <v>2220</v>
      </c>
      <c r="C187" s="44" t="s">
        <v>2221</v>
      </c>
      <c r="D187" s="44" t="s">
        <v>2210</v>
      </c>
    </row>
    <row r="188" spans="1:4">
      <c r="A188" s="44" t="s">
        <v>1037</v>
      </c>
      <c r="B188" s="44" t="s">
        <v>2222</v>
      </c>
      <c r="C188" s="44" t="s">
        <v>2223</v>
      </c>
      <c r="D188" s="44" t="s">
        <v>2210</v>
      </c>
    </row>
    <row r="189" spans="1:4">
      <c r="A189" s="44" t="s">
        <v>1037</v>
      </c>
      <c r="B189" s="44" t="s">
        <v>1489</v>
      </c>
      <c r="C189" s="44" t="s">
        <v>1490</v>
      </c>
      <c r="D189" s="44" t="s">
        <v>2210</v>
      </c>
    </row>
    <row r="190" spans="1:4">
      <c r="A190" s="44" t="s">
        <v>1037</v>
      </c>
      <c r="B190" s="44" t="s">
        <v>2224</v>
      </c>
      <c r="C190" s="44" t="s">
        <v>2225</v>
      </c>
      <c r="D190" s="44" t="s">
        <v>2210</v>
      </c>
    </row>
    <row r="191" spans="1:4">
      <c r="A191" s="44" t="s">
        <v>1037</v>
      </c>
      <c r="B191" s="44" t="s">
        <v>1493</v>
      </c>
      <c r="C191" s="44" t="s">
        <v>1494</v>
      </c>
      <c r="D191" s="44" t="s">
        <v>2210</v>
      </c>
    </row>
    <row r="192" spans="1:4">
      <c r="A192" s="44" t="s">
        <v>1037</v>
      </c>
      <c r="B192" s="44" t="s">
        <v>2226</v>
      </c>
      <c r="C192" s="44" t="s">
        <v>2227</v>
      </c>
      <c r="D192" s="44" t="s">
        <v>2210</v>
      </c>
    </row>
    <row r="193" spans="1:4">
      <c r="A193" s="44" t="s">
        <v>1037</v>
      </c>
      <c r="B193" s="44" t="s">
        <v>2228</v>
      </c>
      <c r="C193" s="44" t="s">
        <v>2229</v>
      </c>
      <c r="D193" s="44" t="s">
        <v>2210</v>
      </c>
    </row>
    <row r="194" spans="1:4">
      <c r="A194" s="44" t="s">
        <v>1037</v>
      </c>
      <c r="B194" s="44" t="s">
        <v>2230</v>
      </c>
      <c r="C194" s="44" t="s">
        <v>2231</v>
      </c>
      <c r="D194" s="44" t="s">
        <v>2210</v>
      </c>
    </row>
    <row r="195" spans="1:4">
      <c r="A195" s="44" t="s">
        <v>1037</v>
      </c>
      <c r="B195" s="44" t="s">
        <v>2232</v>
      </c>
      <c r="C195" s="44" t="s">
        <v>2233</v>
      </c>
      <c r="D195" s="44" t="s">
        <v>2210</v>
      </c>
    </row>
    <row r="196" spans="1:4">
      <c r="A196" s="44" t="s">
        <v>1037</v>
      </c>
      <c r="B196" s="44" t="s">
        <v>1497</v>
      </c>
      <c r="C196" s="44" t="s">
        <v>1498</v>
      </c>
      <c r="D196" s="44" t="s">
        <v>2210</v>
      </c>
    </row>
    <row r="197" spans="1:4">
      <c r="A197" s="44" t="s">
        <v>1037</v>
      </c>
      <c r="B197" s="44" t="s">
        <v>1501</v>
      </c>
      <c r="C197" s="44" t="s">
        <v>1502</v>
      </c>
      <c r="D197" s="44" t="s">
        <v>2210</v>
      </c>
    </row>
    <row r="198" spans="1:4">
      <c r="A198" s="44" t="s">
        <v>1037</v>
      </c>
      <c r="B198" s="44" t="s">
        <v>2234</v>
      </c>
      <c r="C198" s="44" t="s">
        <v>2235</v>
      </c>
      <c r="D198" s="44" t="s">
        <v>2210</v>
      </c>
    </row>
    <row r="199" spans="1:4">
      <c r="A199" s="44" t="s">
        <v>1037</v>
      </c>
      <c r="B199" s="44" t="s">
        <v>2236</v>
      </c>
      <c r="C199" s="44" t="s">
        <v>2237</v>
      </c>
      <c r="D199" s="44" t="s">
        <v>2210</v>
      </c>
    </row>
    <row r="200" spans="1:4">
      <c r="A200" s="44" t="s">
        <v>1037</v>
      </c>
      <c r="B200" s="44" t="s">
        <v>1968</v>
      </c>
      <c r="C200" s="44" t="s">
        <v>1969</v>
      </c>
      <c r="D200" s="44" t="s">
        <v>2210</v>
      </c>
    </row>
    <row r="201" spans="1:4">
      <c r="A201" s="44" t="s">
        <v>1037</v>
      </c>
      <c r="B201" s="44" t="s">
        <v>2238</v>
      </c>
      <c r="C201" s="44" t="s">
        <v>2239</v>
      </c>
      <c r="D201" s="44" t="s">
        <v>2210</v>
      </c>
    </row>
    <row r="202" spans="1:4">
      <c r="A202" s="44" t="s">
        <v>1037</v>
      </c>
      <c r="B202" s="44" t="s">
        <v>1505</v>
      </c>
      <c r="C202" s="44" t="s">
        <v>1506</v>
      </c>
      <c r="D202" s="44" t="s">
        <v>2210</v>
      </c>
    </row>
    <row r="203" spans="1:4">
      <c r="A203" s="44" t="s">
        <v>1037</v>
      </c>
      <c r="B203" s="44" t="s">
        <v>1037</v>
      </c>
      <c r="C203" s="44" t="s">
        <v>1045</v>
      </c>
      <c r="D203" s="44" t="s">
        <v>2209</v>
      </c>
    </row>
    <row r="204" spans="1:4">
      <c r="A204" s="44" t="s">
        <v>1037</v>
      </c>
      <c r="B204" s="44" t="s">
        <v>2240</v>
      </c>
      <c r="C204" s="44" t="s">
        <v>2241</v>
      </c>
      <c r="D204" s="44" t="s">
        <v>2210</v>
      </c>
    </row>
    <row r="205" spans="1:4">
      <c r="A205" s="44" t="s">
        <v>1037</v>
      </c>
      <c r="B205" s="44" t="s">
        <v>2242</v>
      </c>
      <c r="C205" s="44" t="s">
        <v>2243</v>
      </c>
      <c r="D205" s="44" t="s">
        <v>2210</v>
      </c>
    </row>
    <row r="206" spans="1:4">
      <c r="A206" s="44" t="s">
        <v>535</v>
      </c>
      <c r="B206" s="44" t="s">
        <v>1511</v>
      </c>
      <c r="C206" s="44" t="s">
        <v>1512</v>
      </c>
      <c r="D206" s="44" t="s">
        <v>2210</v>
      </c>
    </row>
    <row r="207" spans="1:4">
      <c r="A207" s="44" t="s">
        <v>535</v>
      </c>
      <c r="B207" s="44" t="s">
        <v>1518</v>
      </c>
      <c r="C207" s="44" t="s">
        <v>1519</v>
      </c>
      <c r="D207" s="44" t="s">
        <v>2210</v>
      </c>
    </row>
    <row r="208" spans="1:4">
      <c r="A208" s="44" t="s">
        <v>535</v>
      </c>
      <c r="B208" s="44" t="s">
        <v>1522</v>
      </c>
      <c r="C208" s="44" t="s">
        <v>1523</v>
      </c>
      <c r="D208" s="44" t="s">
        <v>2210</v>
      </c>
    </row>
    <row r="209" spans="1:4">
      <c r="A209" s="44" t="s">
        <v>535</v>
      </c>
      <c r="B209" s="44" t="s">
        <v>1403</v>
      </c>
      <c r="C209" s="44" t="s">
        <v>1404</v>
      </c>
      <c r="D209" s="44" t="s">
        <v>2210</v>
      </c>
    </row>
    <row r="210" spans="1:4">
      <c r="A210" s="44" t="s">
        <v>535</v>
      </c>
      <c r="B210" s="44" t="s">
        <v>573</v>
      </c>
      <c r="C210" s="44" t="s">
        <v>574</v>
      </c>
      <c r="D210" s="44" t="s">
        <v>2210</v>
      </c>
    </row>
    <row r="211" spans="1:4">
      <c r="A211" s="44" t="s">
        <v>535</v>
      </c>
      <c r="B211" s="44" t="s">
        <v>1410</v>
      </c>
      <c r="C211" s="44" t="s">
        <v>1411</v>
      </c>
      <c r="D211" s="44" t="s">
        <v>2210</v>
      </c>
    </row>
    <row r="212" spans="1:4">
      <c r="A212" s="44" t="s">
        <v>535</v>
      </c>
      <c r="B212" s="44" t="s">
        <v>536</v>
      </c>
      <c r="C212" s="44" t="s">
        <v>537</v>
      </c>
      <c r="D212" s="44" t="s">
        <v>2210</v>
      </c>
    </row>
    <row r="213" spans="1:4">
      <c r="A213" s="44" t="s">
        <v>535</v>
      </c>
      <c r="B213" s="44" t="s">
        <v>1414</v>
      </c>
      <c r="C213" s="44" t="s">
        <v>1415</v>
      </c>
      <c r="D213" s="44" t="s">
        <v>2210</v>
      </c>
    </row>
    <row r="214" spans="1:4">
      <c r="A214" s="44" t="s">
        <v>535</v>
      </c>
      <c r="B214" s="44" t="s">
        <v>1526</v>
      </c>
      <c r="C214" s="44" t="s">
        <v>1527</v>
      </c>
      <c r="D214" s="44" t="s">
        <v>2210</v>
      </c>
    </row>
    <row r="215" spans="1:4">
      <c r="A215" s="44" t="s">
        <v>535</v>
      </c>
      <c r="B215" s="44" t="s">
        <v>551</v>
      </c>
      <c r="C215" s="44" t="s">
        <v>552</v>
      </c>
      <c r="D215" s="44" t="s">
        <v>2210</v>
      </c>
    </row>
    <row r="216" spans="1:4">
      <c r="A216" s="44" t="s">
        <v>535</v>
      </c>
      <c r="B216" s="44" t="s">
        <v>2244</v>
      </c>
      <c r="C216" s="44" t="s">
        <v>2245</v>
      </c>
      <c r="D216" s="44" t="s">
        <v>2210</v>
      </c>
    </row>
    <row r="217" spans="1:4">
      <c r="A217" s="44" t="s">
        <v>535</v>
      </c>
      <c r="B217" s="44" t="s">
        <v>1116</v>
      </c>
      <c r="C217" s="44" t="s">
        <v>1117</v>
      </c>
      <c r="D217" s="44" t="s">
        <v>2210</v>
      </c>
    </row>
    <row r="218" spans="1:4">
      <c r="A218" s="44" t="s">
        <v>535</v>
      </c>
      <c r="B218" s="44" t="s">
        <v>1123</v>
      </c>
      <c r="C218" s="44" t="s">
        <v>1124</v>
      </c>
      <c r="D218" s="44" t="s">
        <v>2210</v>
      </c>
    </row>
    <row r="219" spans="1:4">
      <c r="A219" s="44" t="s">
        <v>535</v>
      </c>
      <c r="B219" s="44" t="s">
        <v>1020</v>
      </c>
      <c r="C219" s="44" t="s">
        <v>1021</v>
      </c>
      <c r="D219" s="44" t="s">
        <v>2210</v>
      </c>
    </row>
    <row r="220" spans="1:4">
      <c r="A220" s="44" t="s">
        <v>535</v>
      </c>
      <c r="B220" s="44" t="s">
        <v>1027</v>
      </c>
      <c r="C220" s="44" t="s">
        <v>1028</v>
      </c>
      <c r="D220" s="44" t="s">
        <v>2210</v>
      </c>
    </row>
    <row r="221" spans="1:4">
      <c r="A221" s="44" t="s">
        <v>535</v>
      </c>
      <c r="B221" s="44" t="s">
        <v>1127</v>
      </c>
      <c r="C221" s="44" t="s">
        <v>1128</v>
      </c>
      <c r="D221" s="44" t="s">
        <v>2210</v>
      </c>
    </row>
    <row r="222" spans="1:4">
      <c r="A222" s="44" t="s">
        <v>535</v>
      </c>
      <c r="B222" s="44" t="s">
        <v>535</v>
      </c>
      <c r="C222" s="44" t="s">
        <v>1650</v>
      </c>
      <c r="D222" s="44" t="s">
        <v>2209</v>
      </c>
    </row>
    <row r="223" spans="1:4">
      <c r="A223" s="44" t="s">
        <v>535</v>
      </c>
      <c r="B223" s="44" t="s">
        <v>621</v>
      </c>
      <c r="C223" s="44" t="s">
        <v>622</v>
      </c>
      <c r="D223" s="44" t="s">
        <v>2210</v>
      </c>
    </row>
    <row r="224" spans="1:4">
      <c r="A224" s="44" t="s">
        <v>535</v>
      </c>
      <c r="B224" s="44" t="s">
        <v>1032</v>
      </c>
      <c r="C224" s="44" t="s">
        <v>1033</v>
      </c>
      <c r="D224" s="44" t="s">
        <v>2210</v>
      </c>
    </row>
    <row r="225" spans="1:4">
      <c r="A225" s="44" t="s">
        <v>535</v>
      </c>
      <c r="B225" s="44" t="s">
        <v>650</v>
      </c>
      <c r="C225" s="44" t="s">
        <v>651</v>
      </c>
      <c r="D225" s="44" t="s">
        <v>2210</v>
      </c>
    </row>
    <row r="226" spans="1:4">
      <c r="A226" s="44" t="s">
        <v>535</v>
      </c>
      <c r="B226" s="44" t="s">
        <v>1531</v>
      </c>
      <c r="C226" s="44" t="s">
        <v>1532</v>
      </c>
      <c r="D226" s="44" t="s">
        <v>2210</v>
      </c>
    </row>
    <row r="227" spans="1:4">
      <c r="A227" s="44" t="s">
        <v>554</v>
      </c>
      <c r="B227" s="44" t="s">
        <v>862</v>
      </c>
      <c r="C227" s="44" t="s">
        <v>863</v>
      </c>
      <c r="D227" s="44" t="s">
        <v>2210</v>
      </c>
    </row>
    <row r="228" spans="1:4">
      <c r="A228" s="44" t="s">
        <v>554</v>
      </c>
      <c r="B228" s="44" t="s">
        <v>1536</v>
      </c>
      <c r="C228" s="44" t="s">
        <v>1537</v>
      </c>
      <c r="D228" s="44" t="s">
        <v>2210</v>
      </c>
    </row>
    <row r="229" spans="1:4">
      <c r="A229" s="44" t="s">
        <v>554</v>
      </c>
      <c r="B229" s="44" t="s">
        <v>555</v>
      </c>
      <c r="C229" s="44" t="s">
        <v>556</v>
      </c>
      <c r="D229" s="44" t="s">
        <v>2210</v>
      </c>
    </row>
    <row r="230" spans="1:4">
      <c r="A230" s="44" t="s">
        <v>554</v>
      </c>
      <c r="B230" s="44" t="s">
        <v>871</v>
      </c>
      <c r="C230" s="44" t="s">
        <v>872</v>
      </c>
      <c r="D230" s="44" t="s">
        <v>2210</v>
      </c>
    </row>
    <row r="231" spans="1:4">
      <c r="A231" s="44" t="s">
        <v>554</v>
      </c>
      <c r="B231" s="44" t="s">
        <v>875</v>
      </c>
      <c r="C231" s="44" t="s">
        <v>876</v>
      </c>
      <c r="D231" s="44" t="s">
        <v>2210</v>
      </c>
    </row>
    <row r="232" spans="1:4">
      <c r="A232" s="44" t="s">
        <v>554</v>
      </c>
      <c r="B232" s="44" t="s">
        <v>2246</v>
      </c>
      <c r="C232" s="44" t="s">
        <v>2247</v>
      </c>
      <c r="D232" s="44" t="s">
        <v>2248</v>
      </c>
    </row>
    <row r="233" spans="1:4">
      <c r="A233" s="44" t="s">
        <v>554</v>
      </c>
      <c r="B233" s="44" t="s">
        <v>879</v>
      </c>
      <c r="C233" s="44" t="s">
        <v>880</v>
      </c>
      <c r="D233" s="44" t="s">
        <v>2210</v>
      </c>
    </row>
    <row r="234" spans="1:4">
      <c r="A234" s="44" t="s">
        <v>554</v>
      </c>
      <c r="B234" s="44" t="s">
        <v>849</v>
      </c>
      <c r="C234" s="44" t="s">
        <v>850</v>
      </c>
      <c r="D234" s="44" t="s">
        <v>2210</v>
      </c>
    </row>
    <row r="235" spans="1:4">
      <c r="A235" s="44" t="s">
        <v>554</v>
      </c>
      <c r="B235" s="44" t="s">
        <v>2249</v>
      </c>
      <c r="C235" s="44" t="s">
        <v>2250</v>
      </c>
      <c r="D235" s="44" t="s">
        <v>2210</v>
      </c>
    </row>
    <row r="236" spans="1:4">
      <c r="A236" s="44" t="s">
        <v>554</v>
      </c>
      <c r="B236" s="44" t="s">
        <v>1543</v>
      </c>
      <c r="C236" s="44" t="s">
        <v>1544</v>
      </c>
      <c r="D236" s="44" t="s">
        <v>2210</v>
      </c>
    </row>
    <row r="237" spans="1:4">
      <c r="A237" s="44" t="s">
        <v>554</v>
      </c>
      <c r="B237" s="44" t="s">
        <v>554</v>
      </c>
      <c r="C237" s="44" t="s">
        <v>853</v>
      </c>
      <c r="D237" s="44" t="s">
        <v>2209</v>
      </c>
    </row>
    <row r="238" spans="1:4">
      <c r="A238" s="44" t="s">
        <v>554</v>
      </c>
      <c r="B238" s="44" t="s">
        <v>884</v>
      </c>
      <c r="C238" s="44" t="s">
        <v>885</v>
      </c>
      <c r="D238" s="44" t="s">
        <v>2210</v>
      </c>
    </row>
    <row r="239" spans="1:4">
      <c r="A239" s="44" t="s">
        <v>554</v>
      </c>
      <c r="B239" s="44" t="s">
        <v>2251</v>
      </c>
      <c r="C239" s="44" t="s">
        <v>2252</v>
      </c>
      <c r="D239" s="44" t="s">
        <v>2210</v>
      </c>
    </row>
    <row r="240" spans="1:4">
      <c r="A240" s="44" t="s">
        <v>554</v>
      </c>
      <c r="B240" s="44" t="s">
        <v>2253</v>
      </c>
      <c r="C240" s="44" t="s">
        <v>2254</v>
      </c>
      <c r="D240" s="44" t="s">
        <v>2210</v>
      </c>
    </row>
    <row r="241" spans="1:4">
      <c r="A241" s="44" t="s">
        <v>1132</v>
      </c>
      <c r="B241" s="44" t="s">
        <v>1133</v>
      </c>
      <c r="C241" s="44" t="s">
        <v>1134</v>
      </c>
      <c r="D241" s="44" t="s">
        <v>2210</v>
      </c>
    </row>
    <row r="242" spans="1:4">
      <c r="A242" s="44" t="s">
        <v>1132</v>
      </c>
      <c r="B242" s="44" t="s">
        <v>1140</v>
      </c>
      <c r="C242" s="44" t="s">
        <v>1141</v>
      </c>
      <c r="D242" s="44" t="s">
        <v>2210</v>
      </c>
    </row>
    <row r="243" spans="1:4">
      <c r="A243" s="44" t="s">
        <v>1132</v>
      </c>
      <c r="B243" s="44" t="s">
        <v>1144</v>
      </c>
      <c r="C243" s="44" t="s">
        <v>1145</v>
      </c>
      <c r="D243" s="44" t="s">
        <v>2210</v>
      </c>
    </row>
    <row r="244" spans="1:4">
      <c r="A244" s="44" t="s">
        <v>1132</v>
      </c>
      <c r="B244" s="44" t="s">
        <v>1148</v>
      </c>
      <c r="C244" s="44" t="s">
        <v>1149</v>
      </c>
      <c r="D244" s="44" t="s">
        <v>2210</v>
      </c>
    </row>
    <row r="245" spans="1:4">
      <c r="A245" s="44" t="s">
        <v>1132</v>
      </c>
      <c r="B245" s="44" t="s">
        <v>1152</v>
      </c>
      <c r="C245" s="44" t="s">
        <v>1153</v>
      </c>
      <c r="D245" s="44" t="s">
        <v>2210</v>
      </c>
    </row>
    <row r="246" spans="1:4">
      <c r="A246" s="44" t="s">
        <v>1132</v>
      </c>
      <c r="B246" s="44" t="s">
        <v>1156</v>
      </c>
      <c r="C246" s="44" t="s">
        <v>1157</v>
      </c>
      <c r="D246" s="44" t="s">
        <v>2210</v>
      </c>
    </row>
    <row r="247" spans="1:4">
      <c r="A247" s="44" t="s">
        <v>1132</v>
      </c>
      <c r="B247" s="44" t="s">
        <v>1160</v>
      </c>
      <c r="C247" s="44" t="s">
        <v>1161</v>
      </c>
      <c r="D247" s="44" t="s">
        <v>2210</v>
      </c>
    </row>
    <row r="248" spans="1:4">
      <c r="A248" s="44" t="s">
        <v>1132</v>
      </c>
      <c r="B248" s="44" t="s">
        <v>1164</v>
      </c>
      <c r="C248" s="44" t="s">
        <v>1165</v>
      </c>
      <c r="D248" s="44" t="s">
        <v>2210</v>
      </c>
    </row>
    <row r="249" spans="1:4">
      <c r="A249" s="44" t="s">
        <v>1132</v>
      </c>
      <c r="B249" s="44" t="s">
        <v>1168</v>
      </c>
      <c r="C249" s="44" t="s">
        <v>1169</v>
      </c>
      <c r="D249" s="44" t="s">
        <v>2210</v>
      </c>
    </row>
    <row r="250" spans="1:4">
      <c r="A250" s="44" t="s">
        <v>1132</v>
      </c>
      <c r="B250" s="44" t="s">
        <v>1172</v>
      </c>
      <c r="C250" s="44" t="s">
        <v>1173</v>
      </c>
      <c r="D250" s="44" t="s">
        <v>2210</v>
      </c>
    </row>
    <row r="251" spans="1:4">
      <c r="A251" s="44" t="s">
        <v>1132</v>
      </c>
      <c r="B251" s="44" t="s">
        <v>1176</v>
      </c>
      <c r="C251" s="44" t="s">
        <v>1177</v>
      </c>
      <c r="D251" s="44" t="s">
        <v>2210</v>
      </c>
    </row>
    <row r="252" spans="1:4">
      <c r="A252" s="44" t="s">
        <v>1132</v>
      </c>
      <c r="B252" s="44" t="s">
        <v>1180</v>
      </c>
      <c r="C252" s="44" t="s">
        <v>1181</v>
      </c>
      <c r="D252" s="44" t="s">
        <v>2210</v>
      </c>
    </row>
    <row r="253" spans="1:4">
      <c r="A253" s="44" t="s">
        <v>1132</v>
      </c>
      <c r="B253" s="44" t="s">
        <v>1132</v>
      </c>
      <c r="C253" s="44" t="s">
        <v>1184</v>
      </c>
      <c r="D253" s="44" t="s">
        <v>2209</v>
      </c>
    </row>
    <row r="254" spans="1:4">
      <c r="A254" s="44" t="s">
        <v>1132</v>
      </c>
      <c r="B254" s="44" t="s">
        <v>1187</v>
      </c>
      <c r="C254" s="44" t="s">
        <v>1188</v>
      </c>
      <c r="D254" s="44" t="s">
        <v>2210</v>
      </c>
    </row>
    <row r="255" spans="1:4">
      <c r="A255" s="44" t="s">
        <v>1132</v>
      </c>
      <c r="B255" s="44" t="s">
        <v>1191</v>
      </c>
      <c r="C255" s="44" t="s">
        <v>1192</v>
      </c>
      <c r="D255" s="44" t="s">
        <v>2210</v>
      </c>
    </row>
    <row r="256" spans="1:4">
      <c r="A256" s="44" t="s">
        <v>1210</v>
      </c>
      <c r="B256" s="44" t="s">
        <v>1211</v>
      </c>
      <c r="C256" s="44" t="s">
        <v>1212</v>
      </c>
      <c r="D256" s="44" t="s">
        <v>2210</v>
      </c>
    </row>
    <row r="257" spans="1:4">
      <c r="A257" s="44" t="s">
        <v>1210</v>
      </c>
      <c r="B257" s="44" t="s">
        <v>1220</v>
      </c>
      <c r="C257" s="44" t="s">
        <v>1221</v>
      </c>
      <c r="D257" s="44" t="s">
        <v>2210</v>
      </c>
    </row>
    <row r="258" spans="1:4">
      <c r="A258" s="44" t="s">
        <v>1210</v>
      </c>
      <c r="B258" s="44" t="s">
        <v>1224</v>
      </c>
      <c r="C258" s="44" t="s">
        <v>1225</v>
      </c>
      <c r="D258" s="44" t="s">
        <v>2210</v>
      </c>
    </row>
    <row r="259" spans="1:4">
      <c r="A259" s="44" t="s">
        <v>1210</v>
      </c>
      <c r="B259" s="44" t="s">
        <v>1228</v>
      </c>
      <c r="C259" s="44" t="s">
        <v>1229</v>
      </c>
      <c r="D259" s="44" t="s">
        <v>2210</v>
      </c>
    </row>
    <row r="260" spans="1:4">
      <c r="A260" s="44" t="s">
        <v>1210</v>
      </c>
      <c r="B260" s="44" t="s">
        <v>1232</v>
      </c>
      <c r="C260" s="44" t="s">
        <v>1233</v>
      </c>
      <c r="D260" s="44" t="s">
        <v>2210</v>
      </c>
    </row>
    <row r="261" spans="1:4">
      <c r="A261" s="44" t="s">
        <v>1210</v>
      </c>
      <c r="B261" s="44" t="s">
        <v>1236</v>
      </c>
      <c r="C261" s="44" t="s">
        <v>1237</v>
      </c>
      <c r="D261" s="44" t="s">
        <v>2210</v>
      </c>
    </row>
    <row r="262" spans="1:4">
      <c r="A262" s="44" t="s">
        <v>1210</v>
      </c>
      <c r="B262" s="44" t="s">
        <v>1240</v>
      </c>
      <c r="C262" s="44" t="s">
        <v>1241</v>
      </c>
      <c r="D262" s="44" t="s">
        <v>2210</v>
      </c>
    </row>
    <row r="263" spans="1:4">
      <c r="A263" s="44" t="s">
        <v>1210</v>
      </c>
      <c r="B263" s="44" t="s">
        <v>1244</v>
      </c>
      <c r="C263" s="44" t="s">
        <v>1245</v>
      </c>
      <c r="D263" s="44" t="s">
        <v>2210</v>
      </c>
    </row>
    <row r="264" spans="1:4">
      <c r="A264" s="44" t="s">
        <v>1210</v>
      </c>
      <c r="B264" s="44" t="s">
        <v>1248</v>
      </c>
      <c r="C264" s="44" t="s">
        <v>1249</v>
      </c>
      <c r="D264" s="44" t="s">
        <v>2210</v>
      </c>
    </row>
    <row r="265" spans="1:4">
      <c r="A265" s="44" t="s">
        <v>1210</v>
      </c>
      <c r="B265" s="44" t="s">
        <v>1210</v>
      </c>
      <c r="C265" s="44" t="s">
        <v>1252</v>
      </c>
      <c r="D265" s="44" t="s">
        <v>2209</v>
      </c>
    </row>
    <row r="266" spans="1:4">
      <c r="A266" s="44" t="s">
        <v>1210</v>
      </c>
      <c r="B266" s="44" t="s">
        <v>1255</v>
      </c>
      <c r="C266" s="44" t="s">
        <v>1256</v>
      </c>
      <c r="D266" s="44" t="s">
        <v>2210</v>
      </c>
    </row>
    <row r="267" spans="1:4">
      <c r="A267" s="44" t="s">
        <v>889</v>
      </c>
      <c r="B267" s="44" t="s">
        <v>890</v>
      </c>
      <c r="C267" s="44" t="s">
        <v>891</v>
      </c>
      <c r="D267" s="44" t="s">
        <v>2210</v>
      </c>
    </row>
    <row r="268" spans="1:4">
      <c r="A268" s="44" t="s">
        <v>889</v>
      </c>
      <c r="B268" s="44" t="s">
        <v>897</v>
      </c>
      <c r="C268" s="44" t="s">
        <v>898</v>
      </c>
      <c r="D268" s="44" t="s">
        <v>2210</v>
      </c>
    </row>
    <row r="269" spans="1:4">
      <c r="A269" s="44" t="s">
        <v>889</v>
      </c>
      <c r="B269" s="44" t="s">
        <v>901</v>
      </c>
      <c r="C269" s="44" t="s">
        <v>902</v>
      </c>
      <c r="D269" s="44" t="s">
        <v>2210</v>
      </c>
    </row>
    <row r="270" spans="1:4">
      <c r="A270" s="44" t="s">
        <v>889</v>
      </c>
      <c r="B270" s="44" t="s">
        <v>905</v>
      </c>
      <c r="C270" s="44" t="s">
        <v>906</v>
      </c>
      <c r="D270" s="44" t="s">
        <v>2210</v>
      </c>
    </row>
    <row r="271" spans="1:4">
      <c r="A271" s="44" t="s">
        <v>889</v>
      </c>
      <c r="B271" s="44" t="s">
        <v>871</v>
      </c>
      <c r="C271" s="44" t="s">
        <v>909</v>
      </c>
      <c r="D271" s="44" t="s">
        <v>2210</v>
      </c>
    </row>
    <row r="272" spans="1:4">
      <c r="A272" s="44" t="s">
        <v>889</v>
      </c>
      <c r="B272" s="44" t="s">
        <v>912</v>
      </c>
      <c r="C272" s="44" t="s">
        <v>913</v>
      </c>
      <c r="D272" s="44" t="s">
        <v>2210</v>
      </c>
    </row>
    <row r="273" spans="1:4">
      <c r="A273" s="44" t="s">
        <v>889</v>
      </c>
      <c r="B273" s="44" t="s">
        <v>916</v>
      </c>
      <c r="C273" s="44" t="s">
        <v>917</v>
      </c>
      <c r="D273" s="44" t="s">
        <v>2210</v>
      </c>
    </row>
    <row r="274" spans="1:4">
      <c r="A274" s="44" t="s">
        <v>889</v>
      </c>
      <c r="B274" s="44" t="s">
        <v>920</v>
      </c>
      <c r="C274" s="44" t="s">
        <v>921</v>
      </c>
      <c r="D274" s="44" t="s">
        <v>2210</v>
      </c>
    </row>
    <row r="275" spans="1:4">
      <c r="A275" s="44" t="s">
        <v>889</v>
      </c>
      <c r="B275" s="44" t="s">
        <v>924</v>
      </c>
      <c r="C275" s="44" t="s">
        <v>925</v>
      </c>
      <c r="D275" s="44" t="s">
        <v>2210</v>
      </c>
    </row>
    <row r="276" spans="1:4">
      <c r="A276" s="44" t="s">
        <v>889</v>
      </c>
      <c r="B276" s="44" t="s">
        <v>928</v>
      </c>
      <c r="C276" s="44" t="s">
        <v>929</v>
      </c>
      <c r="D276" s="44" t="s">
        <v>2210</v>
      </c>
    </row>
    <row r="277" spans="1:4">
      <c r="A277" s="44" t="s">
        <v>889</v>
      </c>
      <c r="B277" s="44" t="s">
        <v>932</v>
      </c>
      <c r="C277" s="44" t="s">
        <v>933</v>
      </c>
      <c r="D277" s="44" t="s">
        <v>2210</v>
      </c>
    </row>
    <row r="278" spans="1:4">
      <c r="A278" s="44" t="s">
        <v>889</v>
      </c>
      <c r="B278" s="44" t="s">
        <v>936</v>
      </c>
      <c r="C278" s="44" t="s">
        <v>937</v>
      </c>
      <c r="D278" s="44" t="s">
        <v>2210</v>
      </c>
    </row>
    <row r="279" spans="1:4">
      <c r="A279" s="44" t="s">
        <v>889</v>
      </c>
      <c r="B279" s="44" t="s">
        <v>940</v>
      </c>
      <c r="C279" s="44" t="s">
        <v>941</v>
      </c>
      <c r="D279" s="44" t="s">
        <v>2210</v>
      </c>
    </row>
    <row r="280" spans="1:4">
      <c r="A280" s="44" t="s">
        <v>889</v>
      </c>
      <c r="B280" s="44" t="s">
        <v>944</v>
      </c>
      <c r="C280" s="44" t="s">
        <v>945</v>
      </c>
      <c r="D280" s="44" t="s">
        <v>2210</v>
      </c>
    </row>
    <row r="281" spans="1:4">
      <c r="A281" s="44" t="s">
        <v>889</v>
      </c>
      <c r="B281" s="44" t="s">
        <v>947</v>
      </c>
      <c r="C281" s="44" t="s">
        <v>948</v>
      </c>
      <c r="D281" s="44" t="s">
        <v>2210</v>
      </c>
    </row>
    <row r="282" spans="1:4">
      <c r="A282" s="44" t="s">
        <v>889</v>
      </c>
      <c r="B282" s="44" t="s">
        <v>889</v>
      </c>
      <c r="C282" s="44" t="s">
        <v>951</v>
      </c>
      <c r="D282" s="44" t="s">
        <v>2209</v>
      </c>
    </row>
    <row r="283" spans="1:4">
      <c r="A283" s="44" t="s">
        <v>956</v>
      </c>
      <c r="B283" s="44" t="s">
        <v>957</v>
      </c>
      <c r="C283" s="44" t="s">
        <v>958</v>
      </c>
      <c r="D283" s="44" t="s">
        <v>2210</v>
      </c>
    </row>
    <row r="284" spans="1:4">
      <c r="A284" s="44" t="s">
        <v>956</v>
      </c>
      <c r="B284" s="44" t="s">
        <v>964</v>
      </c>
      <c r="C284" s="44" t="s">
        <v>965</v>
      </c>
      <c r="D284" s="44" t="s">
        <v>2210</v>
      </c>
    </row>
    <row r="285" spans="1:4">
      <c r="A285" s="44" t="s">
        <v>956</v>
      </c>
      <c r="B285" s="44" t="s">
        <v>968</v>
      </c>
      <c r="C285" s="44" t="s">
        <v>969</v>
      </c>
      <c r="D285" s="44" t="s">
        <v>2210</v>
      </c>
    </row>
    <row r="286" spans="1:4">
      <c r="A286" s="44" t="s">
        <v>956</v>
      </c>
      <c r="B286" s="44" t="s">
        <v>972</v>
      </c>
      <c r="C286" s="44" t="s">
        <v>973</v>
      </c>
      <c r="D286" s="44" t="s">
        <v>2210</v>
      </c>
    </row>
    <row r="287" spans="1:4">
      <c r="A287" s="44" t="s">
        <v>956</v>
      </c>
      <c r="B287" s="44" t="s">
        <v>976</v>
      </c>
      <c r="C287" s="44" t="s">
        <v>977</v>
      </c>
      <c r="D287" s="44" t="s">
        <v>2210</v>
      </c>
    </row>
    <row r="288" spans="1:4">
      <c r="A288" s="44" t="s">
        <v>956</v>
      </c>
      <c r="B288" s="44" t="s">
        <v>980</v>
      </c>
      <c r="C288" s="44" t="s">
        <v>981</v>
      </c>
      <c r="D288" s="44" t="s">
        <v>2210</v>
      </c>
    </row>
    <row r="289" spans="1:4">
      <c r="A289" s="44" t="s">
        <v>956</v>
      </c>
      <c r="B289" s="44" t="s">
        <v>984</v>
      </c>
      <c r="C289" s="44" t="s">
        <v>985</v>
      </c>
      <c r="D289" s="44" t="s">
        <v>2210</v>
      </c>
    </row>
    <row r="290" spans="1:4">
      <c r="A290" s="44" t="s">
        <v>956</v>
      </c>
      <c r="B290" s="44" t="s">
        <v>988</v>
      </c>
      <c r="C290" s="44" t="s">
        <v>989</v>
      </c>
      <c r="D290" s="44" t="s">
        <v>2210</v>
      </c>
    </row>
    <row r="291" spans="1:4">
      <c r="A291" s="44" t="s">
        <v>956</v>
      </c>
      <c r="B291" s="44" t="s">
        <v>992</v>
      </c>
      <c r="C291" s="44" t="s">
        <v>993</v>
      </c>
      <c r="D291" s="44" t="s">
        <v>2210</v>
      </c>
    </row>
    <row r="292" spans="1:4">
      <c r="A292" s="44" t="s">
        <v>956</v>
      </c>
      <c r="B292" s="44" t="s">
        <v>996</v>
      </c>
      <c r="C292" s="44" t="s">
        <v>997</v>
      </c>
      <c r="D292" s="44" t="s">
        <v>2210</v>
      </c>
    </row>
    <row r="293" spans="1:4">
      <c r="A293" s="44" t="s">
        <v>956</v>
      </c>
      <c r="B293" s="44" t="s">
        <v>1000</v>
      </c>
      <c r="C293" s="44" t="s">
        <v>1001</v>
      </c>
      <c r="D293" s="44" t="s">
        <v>2210</v>
      </c>
    </row>
    <row r="294" spans="1:4">
      <c r="A294" s="44" t="s">
        <v>956</v>
      </c>
      <c r="B294" s="44" t="s">
        <v>1004</v>
      </c>
      <c r="C294" s="44" t="s">
        <v>1005</v>
      </c>
      <c r="D294" s="44" t="s">
        <v>2210</v>
      </c>
    </row>
    <row r="295" spans="1:4">
      <c r="A295" s="44" t="s">
        <v>956</v>
      </c>
      <c r="B295" s="44" t="s">
        <v>1008</v>
      </c>
      <c r="C295" s="44" t="s">
        <v>1009</v>
      </c>
      <c r="D295" s="44" t="s">
        <v>2210</v>
      </c>
    </row>
    <row r="296" spans="1:4">
      <c r="A296" s="44" t="s">
        <v>956</v>
      </c>
      <c r="B296" s="44" t="s">
        <v>956</v>
      </c>
      <c r="C296" s="44" t="s">
        <v>1012</v>
      </c>
      <c r="D296" s="44" t="s">
        <v>2209</v>
      </c>
    </row>
    <row r="297" spans="1:4">
      <c r="A297" s="44" t="s">
        <v>956</v>
      </c>
      <c r="B297" s="44" t="s">
        <v>1015</v>
      </c>
      <c r="C297" s="44" t="s">
        <v>1016</v>
      </c>
      <c r="D297" s="44" t="s">
        <v>2210</v>
      </c>
    </row>
    <row r="298" spans="1:4">
      <c r="A298" s="44" t="s">
        <v>559</v>
      </c>
      <c r="B298" s="44" t="s">
        <v>559</v>
      </c>
      <c r="C298" s="44" t="s">
        <v>560</v>
      </c>
      <c r="D298" s="44" t="s">
        <v>2211</v>
      </c>
    </row>
    <row r="299" spans="1:4">
      <c r="A299" s="44" t="s">
        <v>563</v>
      </c>
      <c r="B299" s="44" t="s">
        <v>563</v>
      </c>
      <c r="C299" s="44" t="s">
        <v>564</v>
      </c>
      <c r="D299" s="44" t="s">
        <v>2211</v>
      </c>
    </row>
    <row r="300" spans="1:4">
      <c r="A300" s="44" t="s">
        <v>519</v>
      </c>
      <c r="B300" s="44" t="s">
        <v>519</v>
      </c>
      <c r="C300" s="44" t="s">
        <v>520</v>
      </c>
      <c r="D300" s="44" t="s">
        <v>2211</v>
      </c>
    </row>
    <row r="301" spans="1:4">
      <c r="A301" s="44" t="s">
        <v>568</v>
      </c>
      <c r="B301" s="44" t="s">
        <v>568</v>
      </c>
      <c r="C301" s="44" t="s">
        <v>569</v>
      </c>
      <c r="D301" s="44" t="s">
        <v>2211</v>
      </c>
    </row>
  </sheetData>
  <sheetProtection formatColumns="0" formatRows="0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UTHORISATION">
    <tabColor indexed="47"/>
  </sheetPr>
  <dimension ref="A1:B2"/>
  <sheetViews>
    <sheetView zoomScaleNormal="100" workbookViewId="0"/>
  </sheetViews>
  <sheetFormatPr defaultColWidth="9.140625" defaultRowHeight="11.25"/>
  <cols>
    <col min="1" max="16384" width="9.140625" style="44"/>
  </cols>
  <sheetData>
    <row r="1" spans="1:2">
      <c r="A1" s="44" t="s">
        <v>157</v>
      </c>
      <c r="B1" s="44" t="s">
        <v>158</v>
      </c>
    </row>
    <row r="2" spans="1:2">
      <c r="A2" s="44" t="s">
        <v>517</v>
      </c>
    </row>
  </sheetData>
  <sheetProtection formatColumns="0" formatRows="0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86" baseType="lpstr">
      <vt:lpstr>Инструкция</vt:lpstr>
      <vt:lpstr>Титульный</vt:lpstr>
      <vt:lpstr>Отпуск ТЭ</vt:lpstr>
      <vt:lpstr>Комментарии</vt:lpstr>
      <vt:lpstr>Проверка</vt:lpstr>
      <vt:lpstr>ACCESSIBILITY_LIST_ORG_RANGE</vt:lpstr>
      <vt:lpstr>ATH_SCHEME</vt:lpstr>
      <vt:lpstr>AUTHORISATION_RANGE</vt:lpstr>
      <vt:lpstr>chkGetUpdatesValue</vt:lpstr>
      <vt:lpstr>chkNoUpdatesValue</vt:lpstr>
      <vt:lpstr>code</vt:lpstr>
      <vt:lpstr>DATA_SOURCE</vt:lpstr>
      <vt:lpstr>DNS</vt:lpstr>
      <vt:lpstr>ETO_STATUS</vt:lpstr>
      <vt:lpstr>F46_DICTIONARY_LIST</vt:lpstr>
      <vt:lpstr>FIL_ID</vt:lpstr>
      <vt:lpstr>FirstLine</vt:lpstr>
      <vt:lpstr>GEO_BASE_REGION</vt:lpstr>
      <vt:lpstr>HEATING_MONTH</vt:lpstr>
      <vt:lpstr>HEATING_PERIOD</vt:lpstr>
      <vt:lpstr>INN</vt:lpstr>
      <vt:lpstr>INN_ID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IpGeoBaseRegions</vt:lpstr>
      <vt:lpstr>ISSUE_COMMENTS_AREA</vt:lpstr>
      <vt:lpstr>ISSUE_CST_NEGATIVE_AREA</vt:lpstr>
      <vt:lpstr>ISSUE_HORISONTAL_AREA</vt:lpstr>
      <vt:lpstr>ISSUE_HOT_WATER_AREA</vt:lpstr>
      <vt:lpstr>ISSUE_MAIN_AREA</vt:lpstr>
      <vt:lpstr>ISSUE_STEAM_AREA</vt:lpstr>
      <vt:lpstr>ISSUE_UI_STEAM_TOTAL</vt:lpstr>
      <vt:lpstr>ISSUE_UI_WATER_TOTAL</vt:lpstr>
      <vt:lpstr>ISSUE_VERTICAL_AREA</vt:lpstr>
      <vt:lpstr>ISSUE_VLM_NEGATIVE_AREA</vt:lpstr>
      <vt:lpstr>JUSTIFICATION_SAMPLE_URL</vt:lpstr>
      <vt:lpstr>JUSTIFICATION_URL</vt:lpstr>
      <vt:lpstr>KPP</vt:lpstr>
      <vt:lpstr>KPP_ID</vt:lpstr>
      <vt:lpstr>LastUpdateDate_INDICATORS</vt:lpstr>
      <vt:lpstr>LastUpdateDate_MO</vt:lpstr>
      <vt:lpstr>LastUpdateDate_ORG</vt:lpstr>
      <vt:lpstr>LIST_MR_MO_OKTMO</vt:lpstr>
      <vt:lpstr>LIST_OKTMO_HISTORY</vt:lpstr>
      <vt:lpstr>LOGIN</vt:lpstr>
      <vt:lpstr>MANDATORY_FIELDS</vt:lpstr>
      <vt:lpstr>MAX_PRICE</vt:lpstr>
      <vt:lpstr>MIN_PRICE</vt:lpstr>
      <vt:lpstr>MO</vt:lpstr>
      <vt:lpstr>MO_END_DATE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MONTH_SEQUENCE</vt:lpstr>
      <vt:lpstr>MONTH_VS_SEQUENCE_LIST</vt:lpstr>
      <vt:lpstr>MR</vt:lpstr>
      <vt:lpstr>MR_LIST</vt:lpstr>
      <vt:lpstr>OBFUSCATED_PASSWORD</vt:lpstr>
      <vt:lpstr>OKPO</vt:lpstr>
      <vt:lpstr>OKTMO</vt:lpstr>
      <vt:lpstr>OKTMO_COULD_BE_UNLOCKED</vt:lpstr>
      <vt:lpstr>OKTMO_HISTORY_VS_TYPE_LIST</vt:lpstr>
      <vt:lpstr>OKTMO_ID</vt:lpstr>
      <vt:lpstr>OKTMO_TYPE</vt:lpstr>
      <vt:lpstr>OKTMO_VS_TYPE_LIST</vt:lpstr>
      <vt:lpstr>ORG</vt:lpstr>
      <vt:lpstr>ORG_DATA_AREA</vt:lpstr>
      <vt:lpstr>ORG_END_DATE</vt:lpstr>
      <vt:lpstr>ORG_START_DATE</vt:lpstr>
      <vt:lpstr>OVERDUE_INTERVAL</vt:lpstr>
      <vt:lpstr>PASSWORD</vt:lpstr>
      <vt:lpstr>PERIOD</vt:lpstr>
      <vt:lpstr>PREVIOUS_DATA_BLOCK</vt:lpstr>
      <vt:lpstr>PROTECT_MARKER</vt:lpstr>
      <vt:lpstr>PROXY_ADDRESS</vt:lpstr>
      <vt:lpstr>PROXY_PORT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REPORT_OVERDUE_INTERVAL</vt:lpstr>
      <vt:lpstr>REPORT_YEAR_CONSISTENCY_STATUS</vt:lpstr>
      <vt:lpstr>REPORT_YEAR_LESS_MONTH_STATUS</vt:lpstr>
      <vt:lpstr>RETAIN_PASSWORD</vt:lpstr>
      <vt:lpstr>RPT_AREA_APR</vt:lpstr>
      <vt:lpstr>RPT_AREA_AUG</vt:lpstr>
      <vt:lpstr>RPT_AREA_DEC</vt:lpstr>
      <vt:lpstr>RPT_AREA_FEB</vt:lpstr>
      <vt:lpstr>RPT_AREA_JAN</vt:lpstr>
      <vt:lpstr>RPT_AREA_JUL</vt:lpstr>
      <vt:lpstr>RPT_AREA_JUN</vt:lpstr>
      <vt:lpstr>RPT_AREA_MAR</vt:lpstr>
      <vt:lpstr>RPT_AREA_MAY</vt:lpstr>
      <vt:lpstr>RPT_AREA_NOV</vt:lpstr>
      <vt:lpstr>RPT_AREA_OCT</vt:lpstr>
      <vt:lpstr>RPT_AREA_SEP</vt:lpstr>
      <vt:lpstr>RPT_BLOCK_MARKER</vt:lpstr>
      <vt:lpstr>RPT_EXISTENCE_ALLOW_AREA</vt:lpstr>
      <vt:lpstr>RPT_EXISTENCE_VALIDATE_AREA</vt:lpstr>
      <vt:lpstr>RPT_META_AREA</vt:lpstr>
      <vt:lpstr>RPT_STATISTICS_RANGE</vt:lpstr>
      <vt:lpstr>RPT_STATUS_APR</vt:lpstr>
      <vt:lpstr>RPT_STATUS_AUG</vt:lpstr>
      <vt:lpstr>RPT_STATUS_DEC</vt:lpstr>
      <vt:lpstr>RPT_STATUS_FEB</vt:lpstr>
      <vt:lpstr>RPT_STATUS_JAN</vt:lpstr>
      <vt:lpstr>RPT_STATUS_JUL</vt:lpstr>
      <vt:lpstr>RPT_STATUS_JUN</vt:lpstr>
      <vt:lpstr>RPT_STATUS_MAR</vt:lpstr>
      <vt:lpstr>RPT_STATUS_MAY</vt:lpstr>
      <vt:lpstr>RPT_STATUS_NOV</vt:lpstr>
      <vt:lpstr>RPT_STATUS_OCT</vt:lpstr>
      <vt:lpstr>RPT_STATUS_SEP</vt:lpstr>
      <vt:lpstr>RPT_STEAM_STATISTICS_AREA</vt:lpstr>
      <vt:lpstr>RPT_WATER_STATISTICS_AREA</vt:lpstr>
      <vt:lpstr>RST_LIST_ORG_RANGE</vt:lpstr>
      <vt:lpstr>RST_ORG_ID</vt:lpstr>
      <vt:lpstr>SAX_PARSER_FEATURE</vt:lpstr>
      <vt:lpstr>SESSION_ID</vt:lpstr>
      <vt:lpstr>SETTING_SAVE_AS_XLSB</vt:lpstr>
      <vt:lpstr>STEAM_YEAR_CONSISTENCY_AREA</vt:lpstr>
      <vt:lpstr>SUBSIDIARY</vt:lpstr>
      <vt:lpstr>SUBSIDIARY_COULD_BE_UNLOCKED</vt:lpstr>
      <vt:lpstr>SUBSIDIARY_LIST</vt:lpstr>
      <vt:lpstr>TAX_SYSTEM_LIST</vt:lpstr>
      <vt:lpstr>TF</vt:lpstr>
      <vt:lpstr>TF_LIST</vt:lpstr>
      <vt:lpstr>TOTAL_ISSUE_IS_NEGATIVE</vt:lpstr>
      <vt:lpstr>UNREG_MARKER</vt:lpstr>
      <vt:lpstr>UPDATE_INDICATORS_MARKER</vt:lpstr>
      <vt:lpstr>UpdStatus</vt:lpstr>
      <vt:lpstr>USE_DNS_SERVICE</vt:lpstr>
      <vt:lpstr>USE_PROXY_SETTING</vt:lpstr>
      <vt:lpstr>VDET</vt:lpstr>
      <vt:lpstr>VDET_END_DATE</vt:lpstr>
      <vt:lpstr>VDET_ID</vt:lpstr>
      <vt:lpstr>VDET_LIST</vt:lpstr>
      <vt:lpstr>VDET_START_DATE</vt:lpstr>
      <vt:lpstr>version</vt:lpstr>
      <vt:lpstr>WATER_YEAR_CONSISTENCY_AREA</vt:lpstr>
      <vt:lpstr>XML_ACCESSIBILITY_LIST_ORG_TAG_NAMES</vt:lpstr>
      <vt:lpstr>XML_AUTHORISATION_TAG_NAMES</vt:lpstr>
      <vt:lpstr>XML_DICTIONARIES_TAG_NAMES</vt:lpstr>
      <vt:lpstr>XML_MR_MO_OKTMO_LIST_TAG_NAMES</vt:lpstr>
      <vt:lpstr>XML_OKTMO_HISTORY_LIST_TAG_NAMES</vt:lpstr>
      <vt:lpstr>XML_ORG_LIST_TAG_NAMES</vt:lpstr>
      <vt:lpstr>XML_PRICEZONE_HEAT_LIST_ORG_TAG_NAMES</vt:lpstr>
      <vt:lpstr>XML_RPT_STATISTICS_TAG_NAMES</vt:lpstr>
      <vt:lpstr>XML_RST_HEAT_LIST_ORG_TAG_NAMES</vt:lpstr>
      <vt:lpstr>XML_UNREG_HEAT_LIST_ORG_TAG_NAMES</vt:lpstr>
      <vt:lpstr>YEAR</vt:lpstr>
      <vt:lpstr>YES_NO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46 - Сведения о полезном отпуске (продаже) тепловой энергии отдельным категориям потребителей</dc:title>
  <dc:subject>Форма 46 - Сведения о полезном отпуске (продаже) тепловой энергии отдельным категориям потребителей</dc:subject>
  <dc:creator>--</dc:creator>
  <dc:description/>
  <cp:lastModifiedBy>Лейтнер Елена Андреевна</cp:lastModifiedBy>
  <cp:lastPrinted>2017-01-02T00:52:18Z</cp:lastPrinted>
  <dcterms:created xsi:type="dcterms:W3CDTF">2004-05-21T07:18:45Z</dcterms:created>
  <dcterms:modified xsi:type="dcterms:W3CDTF">2020-12-30T09:32:55Z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46TE.STX</vt:lpwstr>
  </property>
  <property fmtid="{D5CDD505-2E9C-101B-9397-08002B2CF9AE}" pid="3" name="UserComments">
    <vt:lpwstr/>
  </property>
  <property fmtid="{D5CDD505-2E9C-101B-9397-08002B2CF9AE}" pid="4" name="XsltDocFilePath">
    <vt:lpwstr>C:\Program Files\Compulink\CEM\taremo_ias_REPOSITORY\REFERENCEDDATA</vt:lpwstr>
  </property>
  <property fmtid="{D5CDD505-2E9C-101B-9397-08002B2CF9AE}" pid="5" name="XslViewFilePath">
    <vt:lpwstr>C:\Program Files\Compulink\CEM\taremo_ias_REPOSITORY\REFERENCEDDATA\show.xsl</vt:lpwstr>
  </property>
  <property fmtid="{D5CDD505-2E9C-101B-9397-08002B2CF9AE}" pid="6" name="RootDocFilePath">
    <vt:lpwstr>Undefined</vt:lpwstr>
  </property>
  <property fmtid="{D5CDD505-2E9C-101B-9397-08002B2CF9AE}" pid="7" name="keywords">
    <vt:lpwstr/>
  </property>
  <property fmtid="{D5CDD505-2E9C-101B-9397-08002B2CF9AE}" pid="8" name="Status">
    <vt:lpwstr>1</vt:lpwstr>
  </property>
  <property fmtid="{D5CDD505-2E9C-101B-9397-08002B2CF9AE}" pid="9" name="CurrentVersion">
    <vt:lpwstr>4.0</vt:lpwstr>
  </property>
  <property fmtid="{D5CDD505-2E9C-101B-9397-08002B2CF9AE}" pid="10" name="HtmlTempFilePath">
    <vt:lpwstr/>
  </property>
  <property fmtid="{D5CDD505-2E9C-101B-9397-08002B2CF9AE}" pid="11" name="XMLTempFilePath">
    <vt:lpwstr/>
  </property>
  <property fmtid="{D5CDD505-2E9C-101B-9397-08002B2CF9AE}" pid="12" name="entityid">
    <vt:lpwstr/>
  </property>
  <property fmtid="{D5CDD505-2E9C-101B-9397-08002B2CF9AE}" pid="13" name="EditTemplate">
    <vt:bool>true</vt:bool>
  </property>
  <property fmtid="{D5CDD505-2E9C-101B-9397-08002B2CF9AE}" pid="14" name="PeriodLength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MTYR</vt:lpwstr>
  </property>
  <property fmtid="{D5CDD505-2E9C-101B-9397-08002B2CF9AE}" pid="18" name="TypePlanning">
    <vt:lpwstr>FACT</vt:lpwstr>
  </property>
</Properties>
</file>